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05" yWindow="825" windowWidth="9585" windowHeight="11025" firstSheet="1" activeTab="1"/>
  </bookViews>
  <sheets>
    <sheet name="Month Data" sheetId="1" state="hidden" r:id="rId1"/>
    <sheet name="Ward fill rates" sheetId="3" r:id="rId2"/>
    <sheet name="Pie charts" sheetId="4" r:id="rId3"/>
    <sheet name="backing data" sheetId="5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D5225" i="5" l="1"/>
  <c r="BD5224" i="5"/>
  <c r="BD5223" i="5"/>
  <c r="BD5222" i="5"/>
  <c r="BD5221" i="5"/>
  <c r="BD5220" i="5"/>
  <c r="BD5219" i="5"/>
  <c r="BD5218" i="5"/>
  <c r="BD5217" i="5"/>
  <c r="BD5216" i="5"/>
  <c r="BD5215" i="5"/>
  <c r="BD5214" i="5"/>
  <c r="BD5213" i="5"/>
  <c r="BD5212" i="5"/>
  <c r="BD5211" i="5"/>
  <c r="BD5210" i="5"/>
  <c r="BD5209" i="5"/>
  <c r="BD5208" i="5"/>
  <c r="BD5207" i="5"/>
  <c r="BD5206" i="5"/>
  <c r="BD5205" i="5"/>
  <c r="BD5204" i="5"/>
  <c r="BD5203" i="5"/>
  <c r="BD5202" i="5"/>
  <c r="BD5201" i="5"/>
  <c r="BD5200" i="5"/>
  <c r="BD5199" i="5"/>
  <c r="BD5198" i="5"/>
  <c r="BD5197" i="5"/>
  <c r="BD5196" i="5"/>
  <c r="BD5195" i="5"/>
  <c r="BD5194" i="5"/>
  <c r="BD5193" i="5"/>
  <c r="BD5192" i="5"/>
  <c r="BD5191" i="5"/>
  <c r="BD5190" i="5"/>
  <c r="BD5189" i="5"/>
  <c r="BD5188" i="5"/>
  <c r="BD5187" i="5"/>
  <c r="BD5186" i="5"/>
  <c r="BD5185" i="5"/>
  <c r="BD5184" i="5"/>
  <c r="BD5183" i="5"/>
  <c r="BD5182" i="5"/>
  <c r="BD5181" i="5"/>
  <c r="BD5180" i="5"/>
  <c r="BD5179" i="5"/>
  <c r="BD5178" i="5"/>
  <c r="BD5177" i="5"/>
  <c r="BD5176" i="5"/>
  <c r="BD5175" i="5"/>
  <c r="BD5174" i="5"/>
  <c r="BD5173" i="5"/>
  <c r="BD5172" i="5"/>
  <c r="BD5171" i="5"/>
  <c r="BD5170" i="5"/>
  <c r="BD5169" i="5"/>
  <c r="BD5168" i="5"/>
  <c r="BD5167" i="5"/>
  <c r="BD5166" i="5"/>
  <c r="BD5165" i="5"/>
  <c r="BD5164" i="5"/>
  <c r="BD5163" i="5"/>
  <c r="BD5162" i="5"/>
  <c r="BD5161" i="5"/>
  <c r="BD5160" i="5"/>
  <c r="BD5159" i="5"/>
  <c r="BD5158" i="5"/>
  <c r="BD5157" i="5"/>
  <c r="BD5156" i="5"/>
  <c r="BD5155" i="5"/>
  <c r="BD5154" i="5"/>
  <c r="BD5153" i="5"/>
  <c r="BD5152" i="5"/>
  <c r="BD5151" i="5"/>
  <c r="BD5150" i="5"/>
  <c r="BD5149" i="5"/>
  <c r="BD5148" i="5"/>
  <c r="BD5147" i="5"/>
  <c r="BD5146" i="5"/>
  <c r="BD5145" i="5"/>
  <c r="BD5144" i="5"/>
  <c r="BD5143" i="5"/>
  <c r="BD5142" i="5"/>
  <c r="BD5141" i="5"/>
  <c r="BD5140" i="5"/>
  <c r="BD5139" i="5"/>
  <c r="BD5138" i="5"/>
  <c r="BD5137" i="5"/>
  <c r="BD5136" i="5"/>
  <c r="BD5135" i="5"/>
  <c r="BD5134" i="5"/>
  <c r="BD5133" i="5"/>
  <c r="BD5132" i="5"/>
  <c r="BD5131" i="5"/>
  <c r="BD5130" i="5"/>
  <c r="BD5129" i="5"/>
  <c r="BD5128" i="5"/>
  <c r="BD5127" i="5"/>
  <c r="BD5126" i="5"/>
  <c r="BD5125" i="5"/>
  <c r="BD5124" i="5"/>
  <c r="BD5123" i="5"/>
  <c r="BD5122" i="5"/>
  <c r="BD5121" i="5"/>
  <c r="BD5120" i="5"/>
  <c r="BD5119" i="5"/>
  <c r="BD5118" i="5"/>
  <c r="BD5117" i="5"/>
  <c r="BD5116" i="5"/>
  <c r="BD5115" i="5"/>
  <c r="BD5114" i="5"/>
  <c r="BD5113" i="5"/>
  <c r="BD5112" i="5"/>
  <c r="BD5111" i="5"/>
  <c r="BD5110" i="5"/>
  <c r="BD5109" i="5"/>
  <c r="BD5108" i="5"/>
  <c r="BD5107" i="5"/>
  <c r="BD5106" i="5"/>
  <c r="BD5105" i="5"/>
  <c r="BD5104" i="5"/>
  <c r="BD5103" i="5"/>
  <c r="BD5102" i="5"/>
  <c r="BD5101" i="5"/>
  <c r="BD5100" i="5"/>
  <c r="BD5099" i="5"/>
  <c r="BD5098" i="5"/>
  <c r="BD5097" i="5"/>
  <c r="BD5096" i="5"/>
  <c r="BD5095" i="5"/>
  <c r="BD5094" i="5"/>
  <c r="BD5093" i="5"/>
  <c r="BD5092" i="5"/>
  <c r="BD5091" i="5"/>
  <c r="BD5090" i="5"/>
  <c r="BD5089" i="5"/>
  <c r="BD5088" i="5"/>
  <c r="BD5087" i="5"/>
  <c r="BD5086" i="5"/>
  <c r="BD5085" i="5"/>
  <c r="BD5084" i="5"/>
  <c r="BD5083" i="5"/>
  <c r="BD5082" i="5"/>
  <c r="BD5081" i="5"/>
  <c r="BD5080" i="5"/>
  <c r="BD5079" i="5"/>
  <c r="BD5078" i="5"/>
  <c r="BD5077" i="5"/>
  <c r="BD5076" i="5"/>
  <c r="BD5075" i="5"/>
  <c r="BD5074" i="5"/>
  <c r="BD5073" i="5"/>
  <c r="BD5072" i="5"/>
  <c r="BD5071" i="5"/>
  <c r="BD5070" i="5"/>
  <c r="BD5069" i="5"/>
  <c r="BD5068" i="5"/>
  <c r="BD5067" i="5"/>
  <c r="BD5066" i="5"/>
  <c r="BD5065" i="5"/>
  <c r="BD5064" i="5"/>
  <c r="BD5063" i="5"/>
  <c r="BD5062" i="5"/>
  <c r="BD5061" i="5"/>
  <c r="BD5060" i="5"/>
  <c r="BD5059" i="5"/>
  <c r="BD5058" i="5"/>
  <c r="BD5057" i="5"/>
  <c r="BD5056" i="5"/>
  <c r="BD5055" i="5"/>
  <c r="BD5054" i="5"/>
  <c r="BD5053" i="5"/>
  <c r="BD5052" i="5"/>
  <c r="BD5051" i="5"/>
  <c r="BD5050" i="5"/>
  <c r="BD5049" i="5"/>
  <c r="BD5048" i="5"/>
  <c r="BD5047" i="5"/>
  <c r="BD5046" i="5"/>
  <c r="BD5045" i="5"/>
  <c r="BD5044" i="5"/>
  <c r="BD5043" i="5"/>
  <c r="BD5042" i="5"/>
  <c r="BD5041" i="5"/>
  <c r="BD5040" i="5"/>
  <c r="BD5039" i="5"/>
  <c r="BD5038" i="5"/>
  <c r="BD5037" i="5"/>
  <c r="BD5036" i="5"/>
  <c r="BD5035" i="5"/>
  <c r="BD5034" i="5"/>
  <c r="BD5033" i="5"/>
  <c r="BD5032" i="5"/>
  <c r="BD5031" i="5"/>
  <c r="BD5030" i="5"/>
  <c r="BD5029" i="5"/>
  <c r="BD5028" i="5"/>
  <c r="BD5027" i="5"/>
  <c r="BD5026" i="5"/>
  <c r="BD5025" i="5"/>
  <c r="BD5024" i="5"/>
  <c r="BD5023" i="5"/>
  <c r="BD5022" i="5"/>
  <c r="BD5021" i="5"/>
  <c r="BD5020" i="5"/>
  <c r="BD5019" i="5"/>
  <c r="BD5018" i="5"/>
  <c r="BD5017" i="5"/>
  <c r="BD5016" i="5"/>
  <c r="BD5015" i="5"/>
  <c r="BD5014" i="5"/>
  <c r="BD5013" i="5"/>
  <c r="BD5012" i="5"/>
  <c r="BD5011" i="5"/>
  <c r="BD5010" i="5"/>
  <c r="BD5009" i="5"/>
  <c r="BD5008" i="5"/>
  <c r="BD5007" i="5"/>
  <c r="BD5006" i="5"/>
  <c r="BD5005" i="5"/>
  <c r="BD5004" i="5"/>
  <c r="BD5003" i="5"/>
  <c r="BD5002" i="5"/>
  <c r="BD5001" i="5"/>
  <c r="BD5000" i="5"/>
  <c r="BD4999" i="5"/>
  <c r="BD4998" i="5"/>
  <c r="BD4997" i="5"/>
  <c r="BD4996" i="5"/>
  <c r="BD4995" i="5"/>
  <c r="BD4994" i="5"/>
  <c r="BD4993" i="5"/>
  <c r="BD4992" i="5"/>
  <c r="BD4991" i="5"/>
  <c r="BD4990" i="5"/>
  <c r="BD4989" i="5"/>
  <c r="BD4988" i="5"/>
  <c r="BD4987" i="5"/>
  <c r="BD4986" i="5"/>
  <c r="BD4985" i="5"/>
  <c r="BD4984" i="5"/>
  <c r="BD4983" i="5"/>
  <c r="BD4982" i="5"/>
  <c r="BD4981" i="5"/>
  <c r="BD4980" i="5"/>
  <c r="BD4979" i="5"/>
  <c r="BD4978" i="5"/>
  <c r="BD4977" i="5"/>
  <c r="BD4976" i="5"/>
  <c r="BD4975" i="5"/>
  <c r="BD4974" i="5"/>
  <c r="BD4973" i="5"/>
  <c r="BD4972" i="5"/>
  <c r="BD4971" i="5"/>
  <c r="BD4970" i="5"/>
  <c r="BD4969" i="5"/>
  <c r="BD4968" i="5"/>
  <c r="BD4967" i="5"/>
  <c r="BD4966" i="5"/>
  <c r="BD4965" i="5"/>
  <c r="BD4964" i="5"/>
  <c r="BD4963" i="5"/>
  <c r="BD4962" i="5"/>
  <c r="BD4961" i="5"/>
  <c r="BD4960" i="5"/>
  <c r="BD4959" i="5"/>
  <c r="BD4958" i="5"/>
  <c r="BD4957" i="5"/>
  <c r="BD4956" i="5"/>
  <c r="BD4955" i="5"/>
  <c r="BD4954" i="5"/>
  <c r="BD4953" i="5"/>
  <c r="BD4952" i="5"/>
  <c r="BD4951" i="5"/>
  <c r="BD4950" i="5"/>
  <c r="BD4949" i="5"/>
  <c r="BD4948" i="5"/>
  <c r="BD4947" i="5"/>
  <c r="BD4946" i="5"/>
  <c r="BD4945" i="5"/>
  <c r="BD4944" i="5"/>
  <c r="BD4943" i="5"/>
  <c r="BD4942" i="5"/>
  <c r="BD4941" i="5"/>
  <c r="BD4940" i="5"/>
  <c r="BD4939" i="5"/>
  <c r="BD4938" i="5"/>
  <c r="BD4937" i="5"/>
  <c r="BD4936" i="5"/>
  <c r="BD4935" i="5"/>
  <c r="BD4934" i="5"/>
  <c r="BD4933" i="5"/>
  <c r="BD4932" i="5"/>
  <c r="BD4931" i="5"/>
  <c r="BD4930" i="5"/>
  <c r="BD4929" i="5"/>
  <c r="BD4928" i="5"/>
  <c r="BD4927" i="5"/>
  <c r="BD4926" i="5"/>
  <c r="BD4925" i="5"/>
  <c r="BD4924" i="5"/>
  <c r="BD4923" i="5"/>
  <c r="BD4922" i="5"/>
  <c r="BD4921" i="5"/>
  <c r="BD4920" i="5"/>
  <c r="BD4919" i="5"/>
  <c r="BD4918" i="5"/>
  <c r="BD4917" i="5"/>
  <c r="BD4916" i="5"/>
  <c r="BD4915" i="5"/>
  <c r="BD4914" i="5"/>
  <c r="BD4913" i="5"/>
  <c r="BD4912" i="5"/>
  <c r="BD4911" i="5"/>
  <c r="BD4910" i="5"/>
  <c r="BD4909" i="5"/>
  <c r="BD4908" i="5"/>
  <c r="BD4907" i="5"/>
  <c r="BD4906" i="5"/>
  <c r="BD4905" i="5"/>
  <c r="BD4904" i="5"/>
  <c r="BD4903" i="5"/>
  <c r="BD4902" i="5"/>
  <c r="BD4901" i="5"/>
  <c r="BD4900" i="5"/>
  <c r="BD4899" i="5"/>
  <c r="BD4898" i="5"/>
  <c r="BD4897" i="5"/>
  <c r="BD4896" i="5"/>
  <c r="BD4895" i="5"/>
  <c r="BD4894" i="5"/>
  <c r="BD4893" i="5"/>
  <c r="BD4892" i="5"/>
  <c r="BD4891" i="5"/>
  <c r="BD4890" i="5"/>
  <c r="BD4889" i="5"/>
  <c r="BD4888" i="5"/>
  <c r="BD4887" i="5"/>
  <c r="BD4886" i="5"/>
  <c r="BD4885" i="5"/>
  <c r="BD4884" i="5"/>
  <c r="BD4883" i="5"/>
  <c r="BD4882" i="5"/>
  <c r="BD4881" i="5"/>
  <c r="BD4880" i="5"/>
  <c r="BD4879" i="5"/>
  <c r="BD4878" i="5"/>
  <c r="BD4877" i="5"/>
  <c r="BD4876" i="5"/>
  <c r="BD4875" i="5"/>
  <c r="BD4874" i="5"/>
  <c r="BD4873" i="5"/>
  <c r="BD4872" i="5"/>
  <c r="BD4871" i="5"/>
  <c r="BD4870" i="5"/>
  <c r="BD4869" i="5"/>
  <c r="BD4868" i="5"/>
  <c r="BD4867" i="5"/>
  <c r="BD4866" i="5"/>
  <c r="BD4865" i="5"/>
  <c r="BD4864" i="5"/>
  <c r="BD4863" i="5"/>
  <c r="BD4862" i="5"/>
  <c r="BD4861" i="5"/>
  <c r="BD4860" i="5"/>
  <c r="BD4859" i="5"/>
  <c r="BD4858" i="5"/>
  <c r="BD4857" i="5"/>
  <c r="BD4856" i="5"/>
  <c r="BD4855" i="5"/>
  <c r="BD4854" i="5"/>
  <c r="BD4853" i="5"/>
  <c r="BD4852" i="5"/>
  <c r="BD4851" i="5"/>
  <c r="BD4850" i="5"/>
  <c r="BD4849" i="5"/>
  <c r="BD4848" i="5"/>
  <c r="BD4847" i="5"/>
  <c r="BD4846" i="5"/>
  <c r="BD4845" i="5"/>
  <c r="BD4844" i="5"/>
  <c r="BD4843" i="5"/>
  <c r="BD4842" i="5"/>
  <c r="BD4841" i="5"/>
  <c r="BD4840" i="5"/>
  <c r="BD4839" i="5"/>
  <c r="BD4838" i="5"/>
  <c r="BD4837" i="5"/>
  <c r="BD4836" i="5"/>
  <c r="BD4835" i="5"/>
  <c r="BD4834" i="5"/>
  <c r="BD4833" i="5"/>
  <c r="BD4832" i="5"/>
  <c r="BD4831" i="5"/>
  <c r="BD4830" i="5"/>
  <c r="BD4829" i="5"/>
  <c r="BD4828" i="5"/>
  <c r="BD4827" i="5"/>
  <c r="BD4826" i="5"/>
  <c r="BD4825" i="5"/>
  <c r="BD4824" i="5"/>
  <c r="BD4823" i="5"/>
  <c r="BD4822" i="5"/>
  <c r="BD4821" i="5"/>
  <c r="BD4820" i="5"/>
  <c r="BD4819" i="5"/>
  <c r="BD4818" i="5"/>
  <c r="BD4817" i="5"/>
  <c r="BD4816" i="5"/>
  <c r="BD4815" i="5"/>
  <c r="BD4814" i="5"/>
  <c r="BD4813" i="5"/>
  <c r="BD4812" i="5"/>
  <c r="BD4811" i="5"/>
  <c r="BD4810" i="5"/>
  <c r="BD4809" i="5"/>
  <c r="BD4808" i="5"/>
  <c r="BD4807" i="5"/>
  <c r="BD4806" i="5"/>
  <c r="BD4805" i="5"/>
  <c r="BD4804" i="5"/>
  <c r="BD4803" i="5"/>
  <c r="BD4802" i="5"/>
  <c r="BD4801" i="5"/>
  <c r="BD4800" i="5"/>
  <c r="BD4799" i="5"/>
  <c r="BD4798" i="5"/>
  <c r="BD4797" i="5"/>
  <c r="BD4796" i="5"/>
  <c r="BD4795" i="5"/>
  <c r="BD4794" i="5"/>
  <c r="BD4793" i="5"/>
  <c r="BD4792" i="5"/>
  <c r="BD4791" i="5"/>
  <c r="BD4790" i="5"/>
  <c r="BD4789" i="5"/>
  <c r="BD4788" i="5"/>
  <c r="BD4787" i="5"/>
  <c r="BD4786" i="5"/>
  <c r="BD4785" i="5"/>
  <c r="BD4784" i="5"/>
  <c r="BD4783" i="5"/>
  <c r="BD4782" i="5"/>
  <c r="BD4781" i="5"/>
  <c r="BD4780" i="5"/>
  <c r="BD4779" i="5"/>
  <c r="BD4778" i="5"/>
  <c r="BD4777" i="5"/>
  <c r="BD4776" i="5"/>
  <c r="BD4775" i="5"/>
  <c r="BD4774" i="5"/>
  <c r="BD4773" i="5"/>
  <c r="BD4772" i="5"/>
  <c r="BD4771" i="5"/>
  <c r="BD4770" i="5"/>
  <c r="BD4769" i="5"/>
  <c r="BD4768" i="5"/>
  <c r="BD4767" i="5"/>
  <c r="BD4766" i="5"/>
  <c r="BD4765" i="5"/>
  <c r="BD4764" i="5"/>
  <c r="BD4763" i="5"/>
  <c r="BD4762" i="5"/>
  <c r="BD4761" i="5"/>
  <c r="BD4760" i="5"/>
  <c r="BD4759" i="5"/>
  <c r="BD4758" i="5"/>
  <c r="BD4757" i="5"/>
  <c r="BD4756" i="5"/>
  <c r="BD4755" i="5"/>
  <c r="BD4754" i="5"/>
  <c r="BD4753" i="5"/>
  <c r="BD4752" i="5"/>
  <c r="BD4751" i="5"/>
  <c r="BD4750" i="5"/>
  <c r="BD4749" i="5"/>
  <c r="BD4748" i="5"/>
  <c r="BD4747" i="5"/>
  <c r="BD4746" i="5"/>
  <c r="BD4745" i="5"/>
  <c r="BD4744" i="5"/>
  <c r="BD4743" i="5"/>
  <c r="BD4742" i="5"/>
  <c r="BD4741" i="5"/>
  <c r="BD4740" i="5"/>
  <c r="BD4739" i="5"/>
  <c r="BD4738" i="5"/>
  <c r="BD4737" i="5"/>
  <c r="BD4736" i="5"/>
  <c r="BD4735" i="5"/>
  <c r="BD4734" i="5"/>
  <c r="BD4733" i="5"/>
  <c r="BD4732" i="5"/>
  <c r="BD4731" i="5"/>
  <c r="BD4730" i="5"/>
  <c r="BD4729" i="5"/>
  <c r="BD4728" i="5"/>
  <c r="BD4727" i="5"/>
  <c r="BD4726" i="5"/>
  <c r="BD4725" i="5"/>
  <c r="BD4724" i="5"/>
  <c r="BD4723" i="5"/>
  <c r="BD4722" i="5"/>
  <c r="BD4721" i="5"/>
  <c r="BD4720" i="5"/>
  <c r="BD4719" i="5"/>
  <c r="BD4718" i="5"/>
  <c r="BD4717" i="5"/>
  <c r="BD4716" i="5"/>
  <c r="BD4715" i="5"/>
  <c r="BD4714" i="5"/>
  <c r="BD4713" i="5"/>
  <c r="BD4712" i="5"/>
  <c r="BD4711" i="5"/>
  <c r="BD4710" i="5"/>
  <c r="BD4709" i="5"/>
  <c r="BD4708" i="5"/>
  <c r="BD4707" i="5"/>
  <c r="BD4706" i="5"/>
  <c r="BD4705" i="5"/>
  <c r="BD4704" i="5"/>
  <c r="BD4703" i="5"/>
  <c r="BD4702" i="5"/>
  <c r="BD4701" i="5"/>
  <c r="BD4700" i="5"/>
  <c r="BD4699" i="5"/>
  <c r="BD4698" i="5"/>
  <c r="BD4697" i="5"/>
  <c r="BD4696" i="5"/>
  <c r="BD4695" i="5"/>
  <c r="BD4694" i="5"/>
  <c r="BD4693" i="5"/>
  <c r="BD4692" i="5"/>
  <c r="BD4691" i="5"/>
  <c r="BD4690" i="5"/>
  <c r="BD4689" i="5"/>
  <c r="BD4688" i="5"/>
  <c r="BD4687" i="5"/>
  <c r="BD4686" i="5"/>
  <c r="BD4685" i="5"/>
  <c r="BD4684" i="5"/>
  <c r="BD4683" i="5"/>
  <c r="BD4682" i="5"/>
  <c r="BD4681" i="5"/>
  <c r="BD4680" i="5"/>
  <c r="BD4679" i="5"/>
  <c r="BD4678" i="5"/>
  <c r="BD4677" i="5"/>
  <c r="BD4676" i="5"/>
  <c r="BD4675" i="5"/>
  <c r="BD4674" i="5"/>
  <c r="BD4673" i="5"/>
  <c r="BD4672" i="5"/>
  <c r="BD4671" i="5"/>
  <c r="BD4670" i="5"/>
  <c r="BD4669" i="5"/>
  <c r="BD4668" i="5"/>
  <c r="BD4667" i="5"/>
  <c r="BD4666" i="5"/>
  <c r="BD4665" i="5"/>
  <c r="BD4664" i="5"/>
  <c r="BD4663" i="5"/>
  <c r="BD4662" i="5"/>
  <c r="BD4661" i="5"/>
  <c r="BD4660" i="5"/>
  <c r="BD4659" i="5"/>
  <c r="BD4658" i="5"/>
  <c r="BD4657" i="5"/>
  <c r="BD4656" i="5"/>
  <c r="BD4655" i="5"/>
  <c r="BD4654" i="5"/>
  <c r="BD4653" i="5"/>
  <c r="BD4652" i="5"/>
  <c r="BD4651" i="5"/>
  <c r="BD4650" i="5"/>
  <c r="BD4649" i="5"/>
  <c r="BD4648" i="5"/>
  <c r="BD4647" i="5"/>
  <c r="BD4646" i="5"/>
  <c r="BD4645" i="5"/>
  <c r="BD4644" i="5"/>
  <c r="BD4643" i="5"/>
  <c r="BD4642" i="5"/>
  <c r="BD4641" i="5"/>
  <c r="BD4640" i="5"/>
  <c r="BD4639" i="5"/>
  <c r="BD4638" i="5"/>
  <c r="BD4637" i="5"/>
  <c r="BD4636" i="5"/>
  <c r="BD4635" i="5"/>
  <c r="BD4634" i="5"/>
  <c r="BD4633" i="5"/>
  <c r="BD4632" i="5"/>
  <c r="BD4631" i="5"/>
  <c r="BD4630" i="5"/>
  <c r="BD4629" i="5"/>
  <c r="BD4628" i="5"/>
  <c r="BD4627" i="5"/>
  <c r="BD4626" i="5"/>
  <c r="BD4625" i="5"/>
  <c r="BD4624" i="5"/>
  <c r="BD4623" i="5"/>
  <c r="BD4622" i="5"/>
  <c r="BD4621" i="5"/>
  <c r="BD4620" i="5"/>
  <c r="BD4619" i="5"/>
  <c r="BD4618" i="5"/>
  <c r="BD4617" i="5"/>
  <c r="BD4616" i="5"/>
  <c r="BD4615" i="5"/>
  <c r="BD4614" i="5"/>
  <c r="BD4613" i="5"/>
  <c r="BD4612" i="5"/>
  <c r="BD4611" i="5"/>
  <c r="BD4610" i="5"/>
  <c r="BD4609" i="5"/>
  <c r="BD4608" i="5"/>
  <c r="BD4607" i="5"/>
  <c r="BD4606" i="5"/>
  <c r="BD4605" i="5"/>
  <c r="BD4604" i="5"/>
  <c r="BD4603" i="5"/>
  <c r="BD4602" i="5"/>
  <c r="BD4601" i="5"/>
  <c r="BD4600" i="5"/>
  <c r="BD4599" i="5"/>
  <c r="BD4598" i="5"/>
  <c r="BD4597" i="5"/>
  <c r="BD4596" i="5"/>
  <c r="BD4595" i="5"/>
  <c r="BD4594" i="5"/>
  <c r="BD4593" i="5"/>
  <c r="BD4592" i="5"/>
  <c r="BD4591" i="5"/>
  <c r="BD4590" i="5"/>
  <c r="BD4589" i="5"/>
  <c r="BD4588" i="5"/>
  <c r="BD4587" i="5"/>
  <c r="BD4586" i="5"/>
  <c r="BD4585" i="5"/>
  <c r="BD4584" i="5"/>
  <c r="BD4583" i="5"/>
  <c r="BD4582" i="5"/>
  <c r="BD4581" i="5"/>
  <c r="BD4580" i="5"/>
  <c r="BD4579" i="5"/>
  <c r="BD4578" i="5"/>
  <c r="BD4577" i="5"/>
  <c r="BD4576" i="5"/>
  <c r="BD4575" i="5"/>
  <c r="BD4574" i="5"/>
  <c r="BD4573" i="5"/>
  <c r="BD4572" i="5"/>
  <c r="BD4571" i="5"/>
  <c r="BD4570" i="5"/>
  <c r="BD4569" i="5"/>
  <c r="BD4568" i="5"/>
  <c r="BD4567" i="5"/>
  <c r="BD4566" i="5"/>
  <c r="BD4565" i="5"/>
  <c r="BD4564" i="5"/>
  <c r="BD4563" i="5"/>
  <c r="BD4562" i="5"/>
  <c r="BD4561" i="5"/>
  <c r="BD4560" i="5"/>
  <c r="BD4559" i="5"/>
  <c r="BD4558" i="5"/>
  <c r="BD4557" i="5"/>
  <c r="BD4556" i="5"/>
  <c r="BD4555" i="5"/>
  <c r="BD4554" i="5"/>
  <c r="BD4553" i="5"/>
  <c r="BD4552" i="5"/>
  <c r="BD4551" i="5"/>
  <c r="BD4550" i="5"/>
  <c r="BD4549" i="5"/>
  <c r="BD4548" i="5"/>
  <c r="BD4547" i="5"/>
  <c r="BD4546" i="5"/>
  <c r="BD4545" i="5"/>
  <c r="BD4544" i="5"/>
  <c r="BD4543" i="5"/>
  <c r="BD4542" i="5"/>
  <c r="BD4541" i="5"/>
  <c r="BD4540" i="5"/>
  <c r="BD4539" i="5"/>
  <c r="BD4538" i="5"/>
  <c r="BD4537" i="5"/>
  <c r="BD4536" i="5"/>
  <c r="BD4535" i="5"/>
  <c r="BD4534" i="5"/>
  <c r="BD4533" i="5"/>
  <c r="BD4532" i="5"/>
  <c r="BD4531" i="5"/>
  <c r="BD4530" i="5"/>
  <c r="BD4529" i="5"/>
  <c r="BD4528" i="5"/>
  <c r="BD4527" i="5"/>
  <c r="BD4526" i="5"/>
  <c r="BD4525" i="5"/>
  <c r="BD4524" i="5"/>
  <c r="BD4523" i="5"/>
  <c r="BD4522" i="5"/>
  <c r="BD4521" i="5"/>
  <c r="BD4520" i="5"/>
  <c r="BD4519" i="5"/>
  <c r="BD4518" i="5"/>
  <c r="BD4517" i="5"/>
  <c r="BD4516" i="5"/>
  <c r="BD4515" i="5"/>
  <c r="BD4514" i="5"/>
  <c r="BD4513" i="5"/>
  <c r="BD4512" i="5"/>
  <c r="BD4511" i="5"/>
  <c r="BD4510" i="5"/>
  <c r="BD4509" i="5"/>
  <c r="BD4508" i="5"/>
  <c r="BD4507" i="5"/>
  <c r="BD4506" i="5"/>
  <c r="BD4505" i="5"/>
  <c r="BD4504" i="5"/>
  <c r="BD4503" i="5"/>
  <c r="BD4502" i="5"/>
  <c r="BD4501" i="5"/>
  <c r="BD4500" i="5"/>
  <c r="BD4499" i="5"/>
  <c r="BD4498" i="5"/>
  <c r="BD4497" i="5"/>
  <c r="BD4496" i="5"/>
  <c r="BD4495" i="5"/>
  <c r="BD4494" i="5"/>
  <c r="BD4493" i="5"/>
  <c r="BD4492" i="5"/>
  <c r="BD4491" i="5"/>
  <c r="BD4490" i="5"/>
  <c r="BD4489" i="5"/>
  <c r="BD4488" i="5"/>
  <c r="BD4487" i="5"/>
  <c r="BD4486" i="5"/>
  <c r="BD4485" i="5"/>
  <c r="BD4484" i="5"/>
  <c r="BD4483" i="5"/>
  <c r="BD4482" i="5"/>
  <c r="BD4481" i="5"/>
  <c r="BD4480" i="5"/>
  <c r="BD4479" i="5"/>
  <c r="BD4478" i="5"/>
  <c r="BD4477" i="5"/>
  <c r="BD4476" i="5"/>
  <c r="BD4475" i="5"/>
  <c r="BD4474" i="5"/>
  <c r="BD4473" i="5"/>
  <c r="BD4472" i="5"/>
  <c r="BD4471" i="5"/>
  <c r="BD4470" i="5"/>
  <c r="BD4469" i="5"/>
  <c r="BD4468" i="5"/>
  <c r="BD4467" i="5"/>
  <c r="BD4466" i="5"/>
  <c r="BD4465" i="5"/>
  <c r="BD4464" i="5"/>
  <c r="BD4463" i="5"/>
  <c r="BD4462" i="5"/>
  <c r="BD4461" i="5"/>
  <c r="BD4460" i="5"/>
  <c r="BD4459" i="5"/>
  <c r="BD4458" i="5"/>
  <c r="BD4457" i="5"/>
  <c r="BD4456" i="5"/>
  <c r="BD4455" i="5"/>
  <c r="BD4454" i="5"/>
  <c r="BD4453" i="5"/>
  <c r="BD4452" i="5"/>
  <c r="BD4451" i="5"/>
  <c r="BD4450" i="5"/>
  <c r="BD4449" i="5"/>
  <c r="BD4448" i="5"/>
  <c r="BD4447" i="5"/>
  <c r="BD4446" i="5"/>
  <c r="BD4445" i="5"/>
  <c r="BD4444" i="5"/>
  <c r="BD4443" i="5"/>
  <c r="BD4442" i="5"/>
  <c r="BD4441" i="5"/>
  <c r="BD4440" i="5"/>
  <c r="BD4439" i="5"/>
  <c r="BD4438" i="5"/>
  <c r="BD4437" i="5"/>
  <c r="BD4436" i="5"/>
  <c r="BD4435" i="5"/>
  <c r="BD4434" i="5"/>
  <c r="BD4433" i="5"/>
  <c r="BD4432" i="5"/>
  <c r="BD4431" i="5"/>
  <c r="BD4430" i="5"/>
  <c r="BD4429" i="5"/>
  <c r="BD4428" i="5"/>
  <c r="BD4427" i="5"/>
  <c r="BD4426" i="5"/>
  <c r="BD4425" i="5"/>
  <c r="BD4424" i="5"/>
  <c r="BD4423" i="5"/>
  <c r="BD4422" i="5"/>
  <c r="BD4421" i="5"/>
  <c r="BD4420" i="5"/>
  <c r="BD4419" i="5"/>
  <c r="BD4418" i="5"/>
  <c r="BD4417" i="5"/>
  <c r="BD4416" i="5"/>
  <c r="BD4415" i="5"/>
  <c r="BD4414" i="5"/>
  <c r="BD4413" i="5"/>
  <c r="BD4412" i="5"/>
  <c r="BD4411" i="5"/>
  <c r="BD4410" i="5"/>
  <c r="BD4409" i="5"/>
  <c r="BD4408" i="5"/>
  <c r="BD4407" i="5"/>
  <c r="BD4406" i="5"/>
  <c r="BD4405" i="5"/>
  <c r="BD4404" i="5"/>
  <c r="BD4403" i="5"/>
  <c r="BD4402" i="5"/>
  <c r="BD4401" i="5"/>
  <c r="BD4400" i="5"/>
  <c r="BD4399" i="5"/>
  <c r="BD4398" i="5"/>
  <c r="BD4397" i="5"/>
  <c r="BD4396" i="5"/>
  <c r="BD4395" i="5"/>
  <c r="BD4394" i="5"/>
  <c r="BD4393" i="5"/>
  <c r="BD4392" i="5"/>
  <c r="BD4391" i="5"/>
  <c r="BD4390" i="5"/>
  <c r="BD4389" i="5"/>
  <c r="BD4388" i="5"/>
  <c r="BD4387" i="5"/>
  <c r="BD4386" i="5"/>
  <c r="BD4385" i="5"/>
  <c r="BD4384" i="5"/>
  <c r="BD4383" i="5"/>
  <c r="BD4382" i="5"/>
  <c r="BD4381" i="5"/>
  <c r="BD4380" i="5"/>
  <c r="BD4379" i="5"/>
  <c r="BD4378" i="5"/>
  <c r="BD4377" i="5"/>
  <c r="BD4376" i="5"/>
  <c r="BD4375" i="5"/>
  <c r="BD4374" i="5"/>
  <c r="BD4373" i="5"/>
  <c r="BD4372" i="5"/>
  <c r="BD4371" i="5"/>
  <c r="BD4370" i="5"/>
  <c r="BD4369" i="5"/>
  <c r="BD4368" i="5"/>
  <c r="BD4367" i="5"/>
  <c r="BD4366" i="5"/>
  <c r="BD4365" i="5"/>
  <c r="BD4364" i="5"/>
  <c r="BD4363" i="5"/>
  <c r="BD4362" i="5"/>
  <c r="BD4361" i="5"/>
  <c r="BD4360" i="5"/>
  <c r="BD4359" i="5"/>
  <c r="BD4358" i="5"/>
  <c r="BD4357" i="5"/>
  <c r="BD4356" i="5"/>
  <c r="BD4355" i="5"/>
  <c r="BD4354" i="5"/>
  <c r="BD4353" i="5"/>
  <c r="BD4352" i="5"/>
  <c r="BD4351" i="5"/>
  <c r="BD4350" i="5"/>
  <c r="BD4349" i="5"/>
  <c r="BD4348" i="5"/>
  <c r="BD4347" i="5"/>
  <c r="BD4346" i="5"/>
  <c r="BD4345" i="5"/>
  <c r="BD4344" i="5"/>
  <c r="BD4343" i="5"/>
  <c r="BD4342" i="5"/>
  <c r="BD4341" i="5"/>
  <c r="BD4340" i="5"/>
  <c r="BD4339" i="5"/>
  <c r="BD4338" i="5"/>
  <c r="BD4337" i="5"/>
  <c r="BD4336" i="5"/>
  <c r="BD4335" i="5"/>
  <c r="BD4334" i="5"/>
  <c r="BD4333" i="5"/>
  <c r="BD4332" i="5"/>
  <c r="BD4331" i="5"/>
  <c r="BD4330" i="5"/>
  <c r="BD4329" i="5"/>
  <c r="BD4328" i="5"/>
  <c r="BD4327" i="5"/>
  <c r="BD4326" i="5"/>
  <c r="BD4325" i="5"/>
  <c r="BD4324" i="5"/>
  <c r="BD4323" i="5"/>
  <c r="BD4322" i="5"/>
  <c r="BD4321" i="5"/>
  <c r="BD4320" i="5"/>
  <c r="BD4319" i="5"/>
  <c r="BD4318" i="5"/>
  <c r="BD4317" i="5"/>
  <c r="BD4316" i="5"/>
  <c r="BD4315" i="5"/>
  <c r="BD4314" i="5"/>
  <c r="BD4313" i="5"/>
  <c r="BD4312" i="5"/>
  <c r="BD4311" i="5"/>
  <c r="BD4310" i="5"/>
  <c r="BD4309" i="5"/>
  <c r="BD4308" i="5"/>
  <c r="BD4307" i="5"/>
  <c r="BD4306" i="5"/>
  <c r="BD4305" i="5"/>
  <c r="BD4304" i="5"/>
  <c r="BD4303" i="5"/>
  <c r="BD4302" i="5"/>
  <c r="BD4301" i="5"/>
  <c r="BD4300" i="5"/>
  <c r="BD4299" i="5"/>
  <c r="BD4298" i="5"/>
  <c r="BD4297" i="5"/>
  <c r="BD4296" i="5"/>
  <c r="BD4295" i="5"/>
  <c r="BD4294" i="5"/>
  <c r="BD4293" i="5"/>
  <c r="BD4292" i="5"/>
  <c r="BD4291" i="5"/>
  <c r="BD4290" i="5"/>
  <c r="BD4289" i="5"/>
  <c r="BD4288" i="5"/>
  <c r="BD4287" i="5"/>
  <c r="BD4286" i="5"/>
  <c r="BD4285" i="5"/>
  <c r="BD4284" i="5"/>
  <c r="BD4283" i="5"/>
  <c r="BD4282" i="5"/>
  <c r="BD4281" i="5"/>
  <c r="BD4280" i="5"/>
  <c r="BD4279" i="5"/>
  <c r="BD4278" i="5"/>
  <c r="BD4277" i="5"/>
  <c r="BD4276" i="5"/>
  <c r="BD4275" i="5"/>
  <c r="BD4274" i="5"/>
  <c r="BD4273" i="5"/>
  <c r="BD4272" i="5"/>
  <c r="BD4271" i="5"/>
  <c r="BD4270" i="5"/>
  <c r="BD4269" i="5"/>
  <c r="BD4268" i="5"/>
  <c r="BD4267" i="5"/>
  <c r="BD4266" i="5"/>
  <c r="BD4265" i="5"/>
  <c r="BD4264" i="5"/>
  <c r="BD4263" i="5"/>
  <c r="BD4262" i="5"/>
  <c r="BD4261" i="5"/>
  <c r="BD4260" i="5"/>
  <c r="BD4259" i="5"/>
  <c r="BD4258" i="5"/>
  <c r="BD4257" i="5"/>
  <c r="BD4256" i="5"/>
  <c r="BD4255" i="5"/>
  <c r="BD4254" i="5"/>
  <c r="BD4253" i="5"/>
  <c r="BD4252" i="5"/>
  <c r="BD4251" i="5"/>
  <c r="BD4250" i="5"/>
  <c r="BD4249" i="5"/>
  <c r="BD4248" i="5"/>
  <c r="BD4247" i="5"/>
  <c r="BD4246" i="5"/>
  <c r="BD4245" i="5"/>
  <c r="BD4244" i="5"/>
  <c r="BD4243" i="5"/>
  <c r="BD4242" i="5"/>
  <c r="BD4241" i="5"/>
  <c r="BD4240" i="5"/>
  <c r="BD4239" i="5"/>
  <c r="BD4238" i="5"/>
  <c r="BD4237" i="5"/>
  <c r="BD4236" i="5"/>
  <c r="BD4235" i="5"/>
  <c r="BD4234" i="5"/>
  <c r="BD4233" i="5"/>
  <c r="BD4232" i="5"/>
  <c r="BD4231" i="5"/>
  <c r="BD4230" i="5"/>
  <c r="BD4229" i="5"/>
  <c r="BD4228" i="5"/>
  <c r="BD4227" i="5"/>
  <c r="BD4226" i="5"/>
  <c r="BD4225" i="5"/>
  <c r="BD4224" i="5"/>
  <c r="BD4223" i="5"/>
  <c r="BD4222" i="5"/>
  <c r="BD4221" i="5"/>
  <c r="BD4220" i="5"/>
  <c r="BD4219" i="5"/>
  <c r="BD4218" i="5"/>
  <c r="BD4217" i="5"/>
  <c r="BD4216" i="5"/>
  <c r="BD4215" i="5"/>
  <c r="BD4214" i="5"/>
  <c r="BD4213" i="5"/>
  <c r="BD4212" i="5"/>
  <c r="BD4211" i="5"/>
  <c r="BD4210" i="5"/>
  <c r="BD4209" i="5"/>
  <c r="BD4208" i="5"/>
  <c r="BD4207" i="5"/>
  <c r="BD4206" i="5"/>
  <c r="BD4205" i="5"/>
  <c r="BD4204" i="5"/>
  <c r="BD4203" i="5"/>
  <c r="BD4202" i="5"/>
  <c r="BD4201" i="5"/>
  <c r="BD4200" i="5"/>
  <c r="BD4199" i="5"/>
  <c r="BD4198" i="5"/>
  <c r="BD4197" i="5"/>
  <c r="BD4196" i="5"/>
  <c r="BD4195" i="5"/>
  <c r="BD4194" i="5"/>
  <c r="BD4193" i="5"/>
  <c r="BD4192" i="5"/>
  <c r="BD4191" i="5"/>
  <c r="BD4190" i="5"/>
  <c r="BD4189" i="5"/>
  <c r="BD4188" i="5"/>
  <c r="BD4187" i="5"/>
  <c r="BD4186" i="5"/>
  <c r="BD4185" i="5"/>
  <c r="BD4184" i="5"/>
  <c r="BD4183" i="5"/>
  <c r="BD4182" i="5"/>
  <c r="BD4181" i="5"/>
  <c r="BD4180" i="5"/>
  <c r="BD4179" i="5"/>
  <c r="BD4178" i="5"/>
  <c r="BD4177" i="5"/>
  <c r="BD4176" i="5"/>
  <c r="BD4175" i="5"/>
  <c r="BD4174" i="5"/>
  <c r="BD4173" i="5"/>
  <c r="BD4172" i="5"/>
  <c r="BD4171" i="5"/>
  <c r="BD4170" i="5"/>
  <c r="BD4169" i="5"/>
  <c r="BD4168" i="5"/>
  <c r="BD4167" i="5"/>
  <c r="BD4166" i="5"/>
  <c r="BD4165" i="5"/>
  <c r="BD4164" i="5"/>
  <c r="BD4163" i="5"/>
  <c r="BD4162" i="5"/>
  <c r="BD4161" i="5"/>
  <c r="BD4160" i="5"/>
  <c r="BD4159" i="5"/>
  <c r="BD4158" i="5"/>
  <c r="BD4157" i="5"/>
  <c r="BD4156" i="5"/>
  <c r="BD4155" i="5"/>
  <c r="BD4154" i="5"/>
  <c r="BD4153" i="5"/>
  <c r="BD4152" i="5"/>
  <c r="BD4151" i="5"/>
  <c r="BD4150" i="5"/>
  <c r="BD4149" i="5"/>
  <c r="BD4148" i="5"/>
  <c r="BD4147" i="5"/>
  <c r="BD4146" i="5"/>
  <c r="BD4145" i="5"/>
  <c r="BD4144" i="5"/>
  <c r="BD4143" i="5"/>
  <c r="BD4142" i="5"/>
  <c r="BD4141" i="5"/>
  <c r="BD4140" i="5"/>
  <c r="BD4139" i="5"/>
  <c r="BD4138" i="5"/>
  <c r="BD4137" i="5"/>
  <c r="BD4136" i="5"/>
  <c r="BD4135" i="5"/>
  <c r="BD4134" i="5"/>
  <c r="BD4133" i="5"/>
  <c r="BD4132" i="5"/>
  <c r="BD4131" i="5"/>
  <c r="BD4130" i="5"/>
  <c r="BD4129" i="5"/>
  <c r="BD4128" i="5"/>
  <c r="BD4127" i="5"/>
  <c r="BD4126" i="5"/>
  <c r="BD4125" i="5"/>
  <c r="BD4124" i="5"/>
  <c r="BD4123" i="5"/>
  <c r="BD4122" i="5"/>
  <c r="BD4121" i="5"/>
  <c r="BD4120" i="5"/>
  <c r="BD4119" i="5"/>
  <c r="BD4118" i="5"/>
  <c r="BD4117" i="5"/>
  <c r="BD4116" i="5"/>
  <c r="BD4115" i="5"/>
  <c r="BD4114" i="5"/>
  <c r="BD4113" i="5"/>
  <c r="BD4112" i="5"/>
  <c r="BD4111" i="5"/>
  <c r="BD4110" i="5"/>
  <c r="BD4109" i="5"/>
  <c r="BD4108" i="5"/>
  <c r="BD4107" i="5"/>
  <c r="BD4106" i="5"/>
  <c r="BD4105" i="5"/>
  <c r="BD4104" i="5"/>
  <c r="BD4103" i="5"/>
  <c r="BD4102" i="5"/>
  <c r="BD4101" i="5"/>
  <c r="BD4100" i="5"/>
  <c r="BD4099" i="5"/>
  <c r="BD4098" i="5"/>
  <c r="BD4097" i="5"/>
  <c r="BD4096" i="5"/>
  <c r="BD4095" i="5"/>
  <c r="BD4094" i="5"/>
  <c r="BD4093" i="5"/>
  <c r="BD4092" i="5"/>
  <c r="BD4091" i="5"/>
  <c r="BD4090" i="5"/>
  <c r="BD4089" i="5"/>
  <c r="BD4088" i="5"/>
  <c r="BD4087" i="5"/>
  <c r="BD4086" i="5"/>
  <c r="BD4085" i="5"/>
  <c r="BD4084" i="5"/>
  <c r="BD4083" i="5"/>
  <c r="BD4082" i="5"/>
  <c r="BD4081" i="5"/>
  <c r="BD4080" i="5"/>
  <c r="BD4079" i="5"/>
  <c r="BD4078" i="5"/>
  <c r="BD4077" i="5"/>
  <c r="BD4076" i="5"/>
  <c r="BD4075" i="5"/>
  <c r="BD4074" i="5"/>
  <c r="BD4073" i="5"/>
  <c r="BD4072" i="5"/>
  <c r="BD4071" i="5"/>
  <c r="BD4070" i="5"/>
  <c r="BD4069" i="5"/>
  <c r="BD4068" i="5"/>
  <c r="BD4067" i="5"/>
  <c r="BD4066" i="5"/>
  <c r="BD4065" i="5"/>
  <c r="BD4064" i="5"/>
  <c r="BD4063" i="5"/>
  <c r="BD4062" i="5"/>
  <c r="BD4061" i="5"/>
  <c r="BD4060" i="5"/>
  <c r="BD4059" i="5"/>
  <c r="BD4058" i="5"/>
  <c r="BD4057" i="5"/>
  <c r="BD4056" i="5"/>
  <c r="BD4055" i="5"/>
  <c r="BD4054" i="5"/>
  <c r="BD4053" i="5"/>
  <c r="BD4052" i="5"/>
  <c r="BD4051" i="5"/>
  <c r="BD4050" i="5"/>
  <c r="BD4049" i="5"/>
  <c r="BD4048" i="5"/>
  <c r="BD4047" i="5"/>
  <c r="BD4046" i="5"/>
  <c r="BD4045" i="5"/>
  <c r="BD4044" i="5"/>
  <c r="BD4043" i="5"/>
  <c r="BD4042" i="5"/>
  <c r="BD4041" i="5"/>
  <c r="BD4040" i="5"/>
  <c r="BD4039" i="5"/>
  <c r="BD4038" i="5"/>
  <c r="BD4037" i="5"/>
  <c r="BD4036" i="5"/>
  <c r="BD4035" i="5"/>
  <c r="BD4034" i="5"/>
  <c r="BD4033" i="5"/>
  <c r="BD4032" i="5"/>
  <c r="BD4031" i="5"/>
  <c r="BD4030" i="5"/>
  <c r="BD4029" i="5"/>
  <c r="BD4028" i="5"/>
  <c r="BD4027" i="5"/>
  <c r="BD4026" i="5"/>
  <c r="BD4025" i="5"/>
  <c r="BD4024" i="5"/>
  <c r="BD4023" i="5"/>
  <c r="BD4022" i="5"/>
  <c r="BD4021" i="5"/>
  <c r="BD4020" i="5"/>
  <c r="BD4019" i="5"/>
  <c r="BD4018" i="5"/>
  <c r="BD4017" i="5"/>
  <c r="BD4016" i="5"/>
  <c r="BD4015" i="5"/>
  <c r="BD4014" i="5"/>
  <c r="BD4013" i="5"/>
  <c r="BD4012" i="5"/>
  <c r="BD4011" i="5"/>
  <c r="BD4010" i="5"/>
  <c r="BD4009" i="5"/>
  <c r="BD4008" i="5"/>
  <c r="BD4007" i="5"/>
  <c r="BD4006" i="5"/>
  <c r="BD4005" i="5"/>
  <c r="BD4004" i="5"/>
  <c r="BD4003" i="5"/>
  <c r="BD4002" i="5"/>
  <c r="BD4001" i="5"/>
  <c r="BD4000" i="5"/>
  <c r="BD3999" i="5"/>
  <c r="BD3998" i="5"/>
  <c r="BD3997" i="5"/>
  <c r="BD3996" i="5"/>
  <c r="BD3995" i="5"/>
  <c r="BD3994" i="5"/>
  <c r="BD3993" i="5"/>
  <c r="BD3992" i="5"/>
  <c r="BD3991" i="5"/>
  <c r="BD3990" i="5"/>
  <c r="BD3989" i="5"/>
  <c r="BD3988" i="5"/>
  <c r="BD3987" i="5"/>
  <c r="BD3986" i="5"/>
  <c r="BD3985" i="5"/>
  <c r="BD3984" i="5"/>
  <c r="BD3983" i="5"/>
  <c r="BD3982" i="5"/>
  <c r="BD3981" i="5"/>
  <c r="BD3980" i="5"/>
  <c r="BD3979" i="5"/>
  <c r="BD3978" i="5"/>
  <c r="BD3977" i="5"/>
  <c r="BD3976" i="5"/>
  <c r="BD3975" i="5"/>
  <c r="BD3974" i="5"/>
  <c r="BD3973" i="5"/>
  <c r="BD3972" i="5"/>
  <c r="BD3971" i="5"/>
  <c r="BD3970" i="5"/>
  <c r="BD3969" i="5"/>
  <c r="BD3968" i="5"/>
  <c r="BD3967" i="5"/>
  <c r="BD3966" i="5"/>
  <c r="BD3965" i="5"/>
  <c r="BD3964" i="5"/>
  <c r="BD3963" i="5"/>
  <c r="BD3962" i="5"/>
  <c r="BD3961" i="5"/>
  <c r="BD3960" i="5"/>
  <c r="BD3959" i="5"/>
  <c r="BD3958" i="5"/>
  <c r="BD3957" i="5"/>
  <c r="BD3956" i="5"/>
  <c r="BD3955" i="5"/>
  <c r="BD3954" i="5"/>
  <c r="BD3953" i="5"/>
  <c r="BD3952" i="5"/>
  <c r="BD3951" i="5"/>
  <c r="BD3950" i="5"/>
  <c r="BD3949" i="5"/>
  <c r="BD3948" i="5"/>
  <c r="BD3947" i="5"/>
  <c r="BD3946" i="5"/>
  <c r="BD3945" i="5"/>
  <c r="BD3944" i="5"/>
  <c r="BD3943" i="5"/>
  <c r="BD3942" i="5"/>
  <c r="BD3941" i="5"/>
  <c r="BD3940" i="5"/>
  <c r="BD3939" i="5"/>
  <c r="BD3938" i="5"/>
  <c r="BD3937" i="5"/>
  <c r="BD3936" i="5"/>
  <c r="BD3935" i="5"/>
  <c r="BD3934" i="5"/>
  <c r="BD3933" i="5"/>
  <c r="BD3932" i="5"/>
  <c r="BD3931" i="5"/>
  <c r="BD3930" i="5"/>
  <c r="BD3929" i="5"/>
  <c r="BD3928" i="5"/>
  <c r="BD3927" i="5"/>
  <c r="BD3926" i="5"/>
  <c r="BD3925" i="5"/>
  <c r="BD3924" i="5"/>
  <c r="BD3923" i="5"/>
  <c r="BD3922" i="5"/>
  <c r="BD3921" i="5"/>
  <c r="BD3920" i="5"/>
  <c r="BD3919" i="5"/>
  <c r="BD3918" i="5"/>
  <c r="BD3917" i="5"/>
  <c r="BD3916" i="5"/>
  <c r="BD3915" i="5"/>
  <c r="BD3914" i="5"/>
  <c r="BD3913" i="5"/>
  <c r="BD3912" i="5"/>
  <c r="BD3911" i="5"/>
  <c r="BD3910" i="5"/>
  <c r="BD3909" i="5"/>
  <c r="BD3908" i="5"/>
  <c r="BD3907" i="5"/>
  <c r="BD3906" i="5"/>
  <c r="BD3905" i="5"/>
  <c r="BD3904" i="5"/>
  <c r="BD3903" i="5"/>
  <c r="BD3902" i="5"/>
  <c r="BD3901" i="5"/>
  <c r="BD3900" i="5"/>
  <c r="BD3899" i="5"/>
  <c r="BD3898" i="5"/>
  <c r="BD3897" i="5"/>
  <c r="BD3896" i="5"/>
  <c r="BD3895" i="5"/>
  <c r="BD3894" i="5"/>
  <c r="BD3893" i="5"/>
  <c r="BD3892" i="5"/>
  <c r="BD3891" i="5"/>
  <c r="BD3890" i="5"/>
  <c r="BD3889" i="5"/>
  <c r="BD3888" i="5"/>
  <c r="BD3887" i="5"/>
  <c r="BD3886" i="5"/>
  <c r="BD3885" i="5"/>
  <c r="BD3884" i="5"/>
  <c r="BD3883" i="5"/>
  <c r="BD3882" i="5"/>
  <c r="BD3881" i="5"/>
  <c r="BD3880" i="5"/>
  <c r="BD3879" i="5"/>
  <c r="BD3878" i="5"/>
  <c r="BD3877" i="5"/>
  <c r="BD3876" i="5"/>
  <c r="BD3875" i="5"/>
  <c r="BD3874" i="5"/>
  <c r="BD3873" i="5"/>
  <c r="BD3872" i="5"/>
  <c r="BD3871" i="5"/>
  <c r="BD3870" i="5"/>
  <c r="BD3869" i="5"/>
  <c r="BD3868" i="5"/>
  <c r="BD3867" i="5"/>
  <c r="BD3866" i="5"/>
  <c r="BD3865" i="5"/>
  <c r="BD3864" i="5"/>
  <c r="BD3863" i="5"/>
  <c r="BD3862" i="5"/>
  <c r="BD3861" i="5"/>
  <c r="BD3860" i="5"/>
  <c r="BD3859" i="5"/>
  <c r="BD3858" i="5"/>
  <c r="BD3857" i="5"/>
  <c r="BD3856" i="5"/>
  <c r="BD3855" i="5"/>
  <c r="BD3854" i="5"/>
  <c r="BD3853" i="5"/>
  <c r="BD3852" i="5"/>
  <c r="BD3851" i="5"/>
  <c r="BD3850" i="5"/>
  <c r="BD3849" i="5"/>
  <c r="BD3848" i="5"/>
  <c r="BD3847" i="5"/>
  <c r="BD3846" i="5"/>
  <c r="BD3845" i="5"/>
  <c r="BD3844" i="5"/>
  <c r="BD3843" i="5"/>
  <c r="BD3842" i="5"/>
  <c r="BD3841" i="5"/>
  <c r="BD3840" i="5"/>
  <c r="BD3839" i="5"/>
  <c r="BD3838" i="5"/>
  <c r="BD3837" i="5"/>
  <c r="BD3836" i="5"/>
  <c r="BD3835" i="5"/>
  <c r="BD3834" i="5"/>
  <c r="BD3833" i="5"/>
  <c r="BD3832" i="5"/>
  <c r="BD3831" i="5"/>
  <c r="BD3830" i="5"/>
  <c r="BD3829" i="5"/>
  <c r="BD3828" i="5"/>
  <c r="BD3827" i="5"/>
  <c r="BD3826" i="5"/>
  <c r="BD3825" i="5"/>
  <c r="BD3824" i="5"/>
  <c r="BD3823" i="5"/>
  <c r="BD3822" i="5"/>
  <c r="BD3821" i="5"/>
  <c r="BD3820" i="5"/>
  <c r="BD3819" i="5"/>
  <c r="BD3818" i="5"/>
  <c r="BD3817" i="5"/>
  <c r="BD3816" i="5"/>
  <c r="BD3815" i="5"/>
  <c r="BD3814" i="5"/>
  <c r="BD3813" i="5"/>
  <c r="BD3812" i="5"/>
  <c r="BD3811" i="5"/>
  <c r="BD3810" i="5"/>
  <c r="BD3809" i="5"/>
  <c r="BD3808" i="5"/>
  <c r="BD3807" i="5"/>
  <c r="BD3806" i="5"/>
  <c r="BD3805" i="5"/>
  <c r="BD3804" i="5"/>
  <c r="BD3803" i="5"/>
  <c r="BD3802" i="5"/>
  <c r="BD3801" i="5"/>
  <c r="BD3800" i="5"/>
  <c r="BD3799" i="5"/>
  <c r="BD3798" i="5"/>
  <c r="BD3797" i="5"/>
  <c r="BD3796" i="5"/>
  <c r="BD3795" i="5"/>
  <c r="BD3794" i="5"/>
  <c r="BD3793" i="5"/>
  <c r="BD3792" i="5"/>
  <c r="BD3791" i="5"/>
  <c r="BD3790" i="5"/>
  <c r="BD3789" i="5"/>
  <c r="BD3788" i="5"/>
  <c r="BD3787" i="5"/>
  <c r="BD3786" i="5"/>
  <c r="BD3785" i="5"/>
  <c r="BD3784" i="5"/>
  <c r="BD3783" i="5"/>
  <c r="BD3782" i="5"/>
  <c r="BD3781" i="5"/>
  <c r="BD3780" i="5"/>
  <c r="BD3779" i="5"/>
  <c r="BD3778" i="5"/>
  <c r="BD3777" i="5"/>
  <c r="BD3776" i="5"/>
  <c r="BD3775" i="5"/>
  <c r="BD3774" i="5"/>
  <c r="BD3773" i="5"/>
  <c r="BD3772" i="5"/>
  <c r="BD3771" i="5"/>
  <c r="BD3770" i="5"/>
  <c r="BD3769" i="5"/>
  <c r="BD3768" i="5"/>
  <c r="BD3767" i="5"/>
  <c r="BD3766" i="5"/>
  <c r="BD3765" i="5"/>
  <c r="BD3764" i="5"/>
  <c r="BD3763" i="5"/>
  <c r="BD3762" i="5"/>
  <c r="BD3761" i="5"/>
  <c r="BD3760" i="5"/>
  <c r="BD3759" i="5"/>
  <c r="BD3758" i="5"/>
  <c r="BD3757" i="5"/>
  <c r="BD3756" i="5"/>
  <c r="BD3755" i="5"/>
  <c r="BD3754" i="5"/>
  <c r="BD3753" i="5"/>
  <c r="BD3752" i="5"/>
  <c r="BD3751" i="5"/>
  <c r="BD3750" i="5"/>
  <c r="BD3749" i="5"/>
  <c r="BD3748" i="5"/>
  <c r="BD3747" i="5"/>
  <c r="BD3746" i="5"/>
  <c r="BD3745" i="5"/>
  <c r="BD3744" i="5"/>
  <c r="BD3743" i="5"/>
  <c r="BD3742" i="5"/>
  <c r="BD3741" i="5"/>
  <c r="BD3740" i="5"/>
  <c r="BD3739" i="5"/>
  <c r="BD3738" i="5"/>
  <c r="BD3737" i="5"/>
  <c r="BD3736" i="5"/>
  <c r="BD3735" i="5"/>
  <c r="BD3734" i="5"/>
  <c r="BD3733" i="5"/>
  <c r="BD3732" i="5"/>
  <c r="BD3731" i="5"/>
  <c r="BD3730" i="5"/>
  <c r="BD3729" i="5"/>
  <c r="BD3728" i="5"/>
  <c r="BD3727" i="5"/>
  <c r="BD3726" i="5"/>
  <c r="BD3725" i="5"/>
  <c r="BD3724" i="5"/>
  <c r="BD3723" i="5"/>
  <c r="BD3722" i="5"/>
  <c r="BD3721" i="5"/>
  <c r="BD3720" i="5"/>
  <c r="BD3719" i="5"/>
  <c r="BD3718" i="5"/>
  <c r="BD3717" i="5"/>
  <c r="BD3716" i="5"/>
  <c r="BD3715" i="5"/>
  <c r="BD3714" i="5"/>
  <c r="BD3713" i="5"/>
  <c r="BD3712" i="5"/>
  <c r="BD3711" i="5"/>
  <c r="BD3710" i="5"/>
  <c r="BD3709" i="5"/>
  <c r="BD3708" i="5"/>
  <c r="BD3707" i="5"/>
  <c r="BD3706" i="5"/>
  <c r="BD3705" i="5"/>
  <c r="BD3704" i="5"/>
  <c r="BD3703" i="5"/>
  <c r="BD3702" i="5"/>
  <c r="BD3701" i="5"/>
  <c r="BD3700" i="5"/>
  <c r="BD3699" i="5"/>
  <c r="BD3698" i="5"/>
  <c r="BD3697" i="5"/>
  <c r="BD3696" i="5"/>
  <c r="BD3695" i="5"/>
  <c r="BD3694" i="5"/>
  <c r="BD3693" i="5"/>
  <c r="BD3692" i="5"/>
  <c r="BD3691" i="5"/>
  <c r="BD3690" i="5"/>
  <c r="BD3689" i="5"/>
  <c r="BD3688" i="5"/>
  <c r="BD3687" i="5"/>
  <c r="BD3686" i="5"/>
  <c r="BD3685" i="5"/>
  <c r="BD3684" i="5"/>
  <c r="BD3683" i="5"/>
  <c r="BD3682" i="5"/>
  <c r="BD3681" i="5"/>
  <c r="BD3680" i="5"/>
  <c r="BD3679" i="5"/>
  <c r="BD3678" i="5"/>
  <c r="BD3677" i="5"/>
  <c r="BD3676" i="5"/>
  <c r="BD3675" i="5"/>
  <c r="BD3674" i="5"/>
  <c r="BD3673" i="5"/>
  <c r="BD3672" i="5"/>
  <c r="BD3671" i="5"/>
  <c r="BD3670" i="5"/>
  <c r="BD3669" i="5"/>
  <c r="BD3668" i="5"/>
  <c r="BD3667" i="5"/>
  <c r="BD3666" i="5"/>
  <c r="BD3665" i="5"/>
  <c r="BD3664" i="5"/>
  <c r="BD3663" i="5"/>
  <c r="BD3662" i="5"/>
  <c r="BD3661" i="5"/>
  <c r="BD3660" i="5"/>
  <c r="BD3659" i="5"/>
  <c r="BD3658" i="5"/>
  <c r="BD3657" i="5"/>
  <c r="BD3656" i="5"/>
  <c r="BD3655" i="5"/>
  <c r="BD3654" i="5"/>
  <c r="BD3653" i="5"/>
  <c r="BD3652" i="5"/>
  <c r="BD3651" i="5"/>
  <c r="BD3650" i="5"/>
  <c r="BD3649" i="5"/>
  <c r="BD3648" i="5"/>
  <c r="BD3647" i="5"/>
  <c r="BD3646" i="5"/>
  <c r="BD3645" i="5"/>
  <c r="BD3644" i="5"/>
  <c r="BD3643" i="5"/>
  <c r="BD3642" i="5"/>
  <c r="BD3641" i="5"/>
  <c r="BD3640" i="5"/>
  <c r="BD3639" i="5"/>
  <c r="BD3638" i="5"/>
  <c r="BD3637" i="5"/>
  <c r="BD3636" i="5"/>
  <c r="BD3635" i="5"/>
  <c r="BD3634" i="5"/>
  <c r="BD3633" i="5"/>
  <c r="BD3632" i="5"/>
  <c r="BD3631" i="5"/>
  <c r="BD3630" i="5"/>
  <c r="BD3629" i="5"/>
  <c r="BD3628" i="5"/>
  <c r="BD3627" i="5"/>
  <c r="BD3626" i="5"/>
  <c r="BD3625" i="5"/>
  <c r="BD3624" i="5"/>
  <c r="BD3623" i="5"/>
  <c r="BD3622" i="5"/>
  <c r="BD3621" i="5"/>
  <c r="BD3620" i="5"/>
  <c r="BD3619" i="5"/>
  <c r="BD3618" i="5"/>
  <c r="BD3617" i="5"/>
  <c r="BD3616" i="5"/>
  <c r="BD3615" i="5"/>
  <c r="BD3614" i="5"/>
  <c r="BD3613" i="5"/>
  <c r="BD3612" i="5"/>
  <c r="BD3611" i="5"/>
  <c r="BD3610" i="5"/>
  <c r="BD3609" i="5"/>
  <c r="BD3608" i="5"/>
  <c r="BD3607" i="5"/>
  <c r="BD3606" i="5"/>
  <c r="BD3605" i="5"/>
  <c r="BD3604" i="5"/>
  <c r="BD3603" i="5"/>
  <c r="BD3602" i="5"/>
  <c r="BD3601" i="5"/>
  <c r="BD3600" i="5"/>
  <c r="BD3599" i="5"/>
  <c r="BD3598" i="5"/>
  <c r="BD3597" i="5"/>
  <c r="BD3596" i="5"/>
  <c r="BD3595" i="5"/>
  <c r="BD3594" i="5"/>
  <c r="BD3593" i="5"/>
  <c r="BD3592" i="5"/>
  <c r="BD3591" i="5"/>
  <c r="BD3590" i="5"/>
  <c r="BD3589" i="5"/>
  <c r="BD3588" i="5"/>
  <c r="BD3587" i="5"/>
  <c r="BD3586" i="5"/>
  <c r="BD3585" i="5"/>
  <c r="BD3584" i="5"/>
  <c r="BD3583" i="5"/>
  <c r="BD3582" i="5"/>
  <c r="BD3581" i="5"/>
  <c r="BD3580" i="5"/>
  <c r="BD3579" i="5"/>
  <c r="BD3578" i="5"/>
  <c r="BD3577" i="5"/>
  <c r="BD3576" i="5"/>
  <c r="BD3575" i="5"/>
  <c r="BD3574" i="5"/>
  <c r="BD3573" i="5"/>
  <c r="BD3572" i="5"/>
  <c r="BD3571" i="5"/>
  <c r="BD3570" i="5"/>
  <c r="BD3569" i="5"/>
  <c r="BD3568" i="5"/>
  <c r="BD3567" i="5"/>
  <c r="BD3566" i="5"/>
  <c r="BD3565" i="5"/>
  <c r="BD3564" i="5"/>
  <c r="BD3563" i="5"/>
  <c r="BD3562" i="5"/>
  <c r="BD3561" i="5"/>
  <c r="BD3560" i="5"/>
  <c r="BD3559" i="5"/>
  <c r="BD3558" i="5"/>
  <c r="BD3557" i="5"/>
  <c r="BD3556" i="5"/>
  <c r="BD3555" i="5"/>
  <c r="BD3554" i="5"/>
  <c r="BD3553" i="5"/>
  <c r="BD3552" i="5"/>
  <c r="BD3551" i="5"/>
  <c r="BD3550" i="5"/>
  <c r="BD3549" i="5"/>
  <c r="BD3548" i="5"/>
  <c r="BD3547" i="5"/>
  <c r="BD3546" i="5"/>
  <c r="BD3545" i="5"/>
  <c r="BD3544" i="5"/>
  <c r="BD3543" i="5"/>
  <c r="BD3542" i="5"/>
  <c r="BD3541" i="5"/>
  <c r="BD3540" i="5"/>
  <c r="BD3539" i="5"/>
  <c r="BD3538" i="5"/>
  <c r="BD3537" i="5"/>
  <c r="BD3536" i="5"/>
  <c r="BD3535" i="5"/>
  <c r="BD3534" i="5"/>
  <c r="BD3533" i="5"/>
  <c r="BD3532" i="5"/>
  <c r="BD3531" i="5"/>
  <c r="BD3530" i="5"/>
  <c r="BD3529" i="5"/>
  <c r="BD3528" i="5"/>
  <c r="BD3527" i="5"/>
  <c r="BD3526" i="5"/>
  <c r="BD3525" i="5"/>
  <c r="BD3524" i="5"/>
  <c r="BD3523" i="5"/>
  <c r="BD3522" i="5"/>
  <c r="BD3521" i="5"/>
  <c r="BD3520" i="5"/>
  <c r="BD3519" i="5"/>
  <c r="BD3518" i="5"/>
  <c r="BD3517" i="5"/>
  <c r="BD3516" i="5"/>
  <c r="BD3515" i="5"/>
  <c r="BD3514" i="5"/>
  <c r="BD3513" i="5"/>
  <c r="BD3512" i="5"/>
  <c r="BD3511" i="5"/>
  <c r="BD3510" i="5"/>
  <c r="BD3509" i="5"/>
  <c r="BD3508" i="5"/>
  <c r="BD3507" i="5"/>
  <c r="BD3506" i="5"/>
  <c r="BD3505" i="5"/>
  <c r="BD3504" i="5"/>
  <c r="BD3503" i="5"/>
  <c r="BD3502" i="5"/>
  <c r="BD3501" i="5"/>
  <c r="BD3500" i="5"/>
  <c r="BD3499" i="5"/>
  <c r="BD3498" i="5"/>
  <c r="BD3497" i="5"/>
  <c r="BD3496" i="5"/>
  <c r="BD3495" i="5"/>
  <c r="BD3494" i="5"/>
  <c r="BD3493" i="5"/>
  <c r="BD3492" i="5"/>
  <c r="BD3491" i="5"/>
  <c r="BD3490" i="5"/>
  <c r="BD3489" i="5"/>
  <c r="BD3488" i="5"/>
  <c r="BD3487" i="5"/>
  <c r="BD3486" i="5"/>
  <c r="BD3485" i="5"/>
  <c r="BD3484" i="5"/>
  <c r="BD3483" i="5"/>
  <c r="BD3482" i="5"/>
  <c r="BD3481" i="5"/>
  <c r="BD3480" i="5"/>
  <c r="BD3479" i="5"/>
  <c r="BD3478" i="5"/>
  <c r="BD3477" i="5"/>
  <c r="BD3476" i="5"/>
  <c r="BD3475" i="5"/>
  <c r="BD3474" i="5"/>
  <c r="BD3473" i="5"/>
  <c r="BD3472" i="5"/>
  <c r="BD3471" i="5"/>
  <c r="BD3470" i="5"/>
  <c r="BD3469" i="5"/>
  <c r="BD3468" i="5"/>
  <c r="BD3467" i="5"/>
  <c r="BD3466" i="5"/>
  <c r="BD3465" i="5"/>
  <c r="BD3464" i="5"/>
  <c r="BD3463" i="5"/>
  <c r="BD3462" i="5"/>
  <c r="BD3461" i="5"/>
  <c r="BD3460" i="5"/>
  <c r="BD3459" i="5"/>
  <c r="BD3458" i="5"/>
  <c r="BD3457" i="5"/>
  <c r="BD3456" i="5"/>
  <c r="BD3455" i="5"/>
  <c r="BD3454" i="5"/>
  <c r="BD3453" i="5"/>
  <c r="BD3452" i="5"/>
  <c r="BD3451" i="5"/>
  <c r="BD3450" i="5"/>
  <c r="BD3449" i="5"/>
  <c r="BD3448" i="5"/>
  <c r="BD3447" i="5"/>
  <c r="BD3446" i="5"/>
  <c r="BD3445" i="5"/>
  <c r="BD3444" i="5"/>
  <c r="BD3443" i="5"/>
  <c r="BD3442" i="5"/>
  <c r="BD3441" i="5"/>
  <c r="BD3440" i="5"/>
  <c r="BD3439" i="5"/>
  <c r="BD3438" i="5"/>
  <c r="BD3437" i="5"/>
  <c r="BD3436" i="5"/>
  <c r="BD3435" i="5"/>
  <c r="BD3434" i="5"/>
  <c r="BD3433" i="5"/>
  <c r="BD3432" i="5"/>
  <c r="BD3431" i="5"/>
  <c r="BD3430" i="5"/>
  <c r="BD3429" i="5"/>
  <c r="BD3428" i="5"/>
  <c r="BD3427" i="5"/>
  <c r="BD3426" i="5"/>
  <c r="BD3425" i="5"/>
  <c r="BD3424" i="5"/>
  <c r="BD3423" i="5"/>
  <c r="BD3422" i="5"/>
  <c r="BD3421" i="5"/>
  <c r="BD3420" i="5"/>
  <c r="BD3419" i="5"/>
  <c r="BD3418" i="5"/>
  <c r="BD3417" i="5"/>
  <c r="BD3416" i="5"/>
  <c r="BD3415" i="5"/>
  <c r="BD3414" i="5"/>
  <c r="BD3413" i="5"/>
  <c r="BD3412" i="5"/>
  <c r="BD3411" i="5"/>
  <c r="BD3410" i="5"/>
  <c r="BD3409" i="5"/>
  <c r="BD3408" i="5"/>
  <c r="BD3407" i="5"/>
  <c r="BD3406" i="5"/>
  <c r="BD3405" i="5"/>
  <c r="BD3404" i="5"/>
  <c r="BD3403" i="5"/>
  <c r="BD3402" i="5"/>
  <c r="BD3401" i="5"/>
  <c r="BD3400" i="5"/>
  <c r="BD3399" i="5"/>
  <c r="BD3398" i="5"/>
  <c r="BD3397" i="5"/>
  <c r="BD3396" i="5"/>
  <c r="BD3395" i="5"/>
  <c r="BD3394" i="5"/>
  <c r="BD3393" i="5"/>
  <c r="BD3392" i="5"/>
  <c r="BD3391" i="5"/>
  <c r="BD3390" i="5"/>
  <c r="BD3389" i="5"/>
  <c r="BD3388" i="5"/>
  <c r="BD3387" i="5"/>
  <c r="BD3386" i="5"/>
  <c r="BD3385" i="5"/>
  <c r="BD3384" i="5"/>
  <c r="BD3383" i="5"/>
  <c r="BD3382" i="5"/>
  <c r="BD3381" i="5"/>
  <c r="BD3380" i="5"/>
  <c r="BD3379" i="5"/>
  <c r="BD3378" i="5"/>
  <c r="BD3377" i="5"/>
  <c r="BD3376" i="5"/>
  <c r="BD3375" i="5"/>
  <c r="BD3374" i="5"/>
  <c r="BD3373" i="5"/>
  <c r="BD3372" i="5"/>
  <c r="BD3371" i="5"/>
  <c r="BD3370" i="5"/>
  <c r="BD3369" i="5"/>
  <c r="BD3368" i="5"/>
  <c r="BD3367" i="5"/>
  <c r="BD3366" i="5"/>
  <c r="BD3365" i="5"/>
  <c r="BD3364" i="5"/>
  <c r="BD3363" i="5"/>
  <c r="BD3362" i="5"/>
  <c r="BD3361" i="5"/>
  <c r="BD3360" i="5"/>
  <c r="BD3359" i="5"/>
  <c r="BD3358" i="5"/>
  <c r="BD3357" i="5"/>
  <c r="BD3356" i="5"/>
  <c r="BD3355" i="5"/>
  <c r="BD3354" i="5"/>
  <c r="BD3353" i="5"/>
  <c r="BD3352" i="5"/>
  <c r="BD3351" i="5"/>
  <c r="BD3350" i="5"/>
  <c r="BD3349" i="5"/>
  <c r="BD3348" i="5"/>
  <c r="BD3347" i="5"/>
  <c r="BD3346" i="5"/>
  <c r="BD3345" i="5"/>
  <c r="BD3344" i="5"/>
  <c r="BD3343" i="5"/>
  <c r="BD3342" i="5"/>
  <c r="BD3341" i="5"/>
  <c r="BD3340" i="5"/>
  <c r="BD3339" i="5"/>
  <c r="BD3338" i="5"/>
  <c r="BD3337" i="5"/>
  <c r="BD3336" i="5"/>
  <c r="BD3335" i="5"/>
  <c r="BD3334" i="5"/>
  <c r="BD3333" i="5"/>
  <c r="BD3332" i="5"/>
  <c r="BD3331" i="5"/>
  <c r="BD3330" i="5"/>
  <c r="BD3329" i="5"/>
  <c r="BD3328" i="5"/>
  <c r="BD3327" i="5"/>
  <c r="BD3326" i="5"/>
  <c r="BD3325" i="5"/>
  <c r="BD3324" i="5"/>
  <c r="BD3323" i="5"/>
  <c r="BD3322" i="5"/>
  <c r="BD3321" i="5"/>
  <c r="BD3320" i="5"/>
  <c r="BD3319" i="5"/>
  <c r="BD3318" i="5"/>
  <c r="BD3317" i="5"/>
  <c r="BD3316" i="5"/>
  <c r="BD3315" i="5"/>
  <c r="BD3314" i="5"/>
  <c r="BD3313" i="5"/>
  <c r="BD3312" i="5"/>
  <c r="BD3311" i="5"/>
  <c r="BD3310" i="5"/>
  <c r="BD3309" i="5"/>
  <c r="BD3308" i="5"/>
  <c r="BD3307" i="5"/>
  <c r="BD3306" i="5"/>
  <c r="BD3305" i="5"/>
  <c r="BD3304" i="5"/>
  <c r="BD3303" i="5"/>
  <c r="BD3302" i="5"/>
  <c r="BD3301" i="5"/>
  <c r="BD3300" i="5"/>
  <c r="BD3299" i="5"/>
  <c r="BD3298" i="5"/>
  <c r="BD3297" i="5"/>
  <c r="BD3296" i="5"/>
  <c r="BD3295" i="5"/>
  <c r="BD3294" i="5"/>
  <c r="BD3293" i="5"/>
  <c r="BD3292" i="5"/>
  <c r="BD3291" i="5"/>
  <c r="BD3290" i="5"/>
  <c r="BD3289" i="5"/>
  <c r="BD3288" i="5"/>
  <c r="BD3287" i="5"/>
  <c r="BD3286" i="5"/>
  <c r="BD3285" i="5"/>
  <c r="BD3284" i="5"/>
  <c r="BD3283" i="5"/>
  <c r="BD3282" i="5"/>
  <c r="BD3281" i="5"/>
  <c r="BD3280" i="5"/>
  <c r="BD3279" i="5"/>
  <c r="BD3278" i="5"/>
  <c r="BD3277" i="5"/>
  <c r="BD3276" i="5"/>
  <c r="BD3275" i="5"/>
  <c r="BD3274" i="5"/>
  <c r="BD3273" i="5"/>
  <c r="BD3272" i="5"/>
  <c r="BD3271" i="5"/>
  <c r="BD3270" i="5"/>
  <c r="BD3269" i="5"/>
  <c r="BD3268" i="5"/>
  <c r="BD3267" i="5"/>
  <c r="BD3266" i="5"/>
  <c r="BD3265" i="5"/>
  <c r="BD3264" i="5"/>
  <c r="BD3263" i="5"/>
  <c r="BD3262" i="5"/>
  <c r="BD3261" i="5"/>
  <c r="BD3260" i="5"/>
  <c r="BD3259" i="5"/>
  <c r="BD3258" i="5"/>
  <c r="BD3257" i="5"/>
  <c r="BD3256" i="5"/>
  <c r="BD3255" i="5"/>
  <c r="BD3254" i="5"/>
  <c r="BD3253" i="5"/>
  <c r="BD3252" i="5"/>
  <c r="BD3251" i="5"/>
  <c r="BD3250" i="5"/>
  <c r="BD3249" i="5"/>
  <c r="BD3248" i="5"/>
  <c r="BD3247" i="5"/>
  <c r="BD3246" i="5"/>
  <c r="BD3245" i="5"/>
  <c r="BD3244" i="5"/>
  <c r="BD3243" i="5"/>
  <c r="BD3242" i="5"/>
  <c r="BD3241" i="5"/>
  <c r="BD3240" i="5"/>
  <c r="BD3239" i="5"/>
  <c r="BD3238" i="5"/>
  <c r="BD3237" i="5"/>
  <c r="BD3236" i="5"/>
  <c r="BD3235" i="5"/>
  <c r="BD3234" i="5"/>
  <c r="BD3233" i="5"/>
  <c r="BD3232" i="5"/>
  <c r="BD3231" i="5"/>
  <c r="BD3230" i="5"/>
  <c r="BD3229" i="5"/>
  <c r="BD3228" i="5"/>
  <c r="BD3227" i="5"/>
  <c r="BD3226" i="5"/>
  <c r="BD3225" i="5"/>
  <c r="BD3224" i="5"/>
  <c r="BD3223" i="5"/>
  <c r="BD3222" i="5"/>
  <c r="BD3221" i="5"/>
  <c r="BD3220" i="5"/>
  <c r="BD3219" i="5"/>
  <c r="BD3218" i="5"/>
  <c r="BD3217" i="5"/>
  <c r="BD3216" i="5"/>
  <c r="BD3215" i="5"/>
  <c r="BD3214" i="5"/>
  <c r="BD3213" i="5"/>
  <c r="BD3212" i="5"/>
  <c r="BD3211" i="5"/>
  <c r="BD3210" i="5"/>
  <c r="BD3209" i="5"/>
  <c r="BD3208" i="5"/>
  <c r="BD3207" i="5"/>
  <c r="BD3206" i="5"/>
  <c r="BD3205" i="5"/>
  <c r="BD3204" i="5"/>
  <c r="BD3203" i="5"/>
  <c r="BD3202" i="5"/>
  <c r="BD3201" i="5"/>
  <c r="BD3200" i="5"/>
  <c r="BD3199" i="5"/>
  <c r="BD3198" i="5"/>
  <c r="BD3197" i="5"/>
  <c r="BD3196" i="5"/>
  <c r="BD3195" i="5"/>
  <c r="BD3194" i="5"/>
  <c r="BD3193" i="5"/>
  <c r="BD3192" i="5"/>
  <c r="BD3191" i="5"/>
  <c r="BD3190" i="5"/>
  <c r="BD3189" i="5"/>
  <c r="BD3188" i="5"/>
  <c r="BD3187" i="5"/>
  <c r="BD3186" i="5"/>
  <c r="BD3185" i="5"/>
  <c r="BD3184" i="5"/>
  <c r="BD3183" i="5"/>
  <c r="BD3182" i="5"/>
  <c r="BD3181" i="5"/>
  <c r="BD3180" i="5"/>
  <c r="BD3179" i="5"/>
  <c r="BD3178" i="5"/>
  <c r="BD3177" i="5"/>
  <c r="BD3176" i="5"/>
  <c r="BD3175" i="5"/>
  <c r="BD3174" i="5"/>
  <c r="BD3173" i="5"/>
  <c r="BD3172" i="5"/>
  <c r="BD3171" i="5"/>
  <c r="BD3170" i="5"/>
  <c r="BD3169" i="5"/>
  <c r="BD3168" i="5"/>
  <c r="BD3167" i="5"/>
  <c r="BD3166" i="5"/>
  <c r="BD3165" i="5"/>
  <c r="BD3164" i="5"/>
  <c r="BD3163" i="5"/>
  <c r="BD3162" i="5"/>
  <c r="BD3161" i="5"/>
  <c r="BD3160" i="5"/>
  <c r="BD3159" i="5"/>
  <c r="BD3158" i="5"/>
  <c r="BD3157" i="5"/>
  <c r="BD3156" i="5"/>
  <c r="BD3155" i="5"/>
  <c r="BD3154" i="5"/>
  <c r="BD3153" i="5"/>
  <c r="BD3152" i="5"/>
  <c r="BD3151" i="5"/>
  <c r="BD3150" i="5"/>
  <c r="BD3149" i="5"/>
  <c r="BD3148" i="5"/>
  <c r="BD3147" i="5"/>
  <c r="BD3146" i="5"/>
  <c r="BD3145" i="5"/>
  <c r="BD3144" i="5"/>
  <c r="BD3143" i="5"/>
  <c r="BD3142" i="5"/>
  <c r="BD3141" i="5"/>
  <c r="BD3140" i="5"/>
  <c r="BD3139" i="5"/>
  <c r="BD3138" i="5"/>
  <c r="BD3137" i="5"/>
  <c r="BD3136" i="5"/>
  <c r="BD3135" i="5"/>
  <c r="BD3134" i="5"/>
  <c r="BD3133" i="5"/>
  <c r="BD3132" i="5"/>
  <c r="BD3131" i="5"/>
  <c r="BD3130" i="5"/>
  <c r="BD3129" i="5"/>
  <c r="BD3128" i="5"/>
  <c r="BD3127" i="5"/>
  <c r="BD3126" i="5"/>
  <c r="BD3125" i="5"/>
  <c r="BD3124" i="5"/>
  <c r="BD3123" i="5"/>
  <c r="BD3122" i="5"/>
  <c r="BD3121" i="5"/>
  <c r="BD3120" i="5"/>
  <c r="BD3119" i="5"/>
  <c r="BD3118" i="5"/>
  <c r="BD3117" i="5"/>
  <c r="BD3116" i="5"/>
  <c r="BD3115" i="5"/>
  <c r="BD3114" i="5"/>
  <c r="BD3113" i="5"/>
  <c r="BD3112" i="5"/>
  <c r="BD3111" i="5"/>
  <c r="BD3110" i="5"/>
  <c r="BD3109" i="5"/>
  <c r="BD3108" i="5"/>
  <c r="BD3107" i="5"/>
  <c r="BD3106" i="5"/>
  <c r="BD3105" i="5"/>
  <c r="BD3104" i="5"/>
  <c r="BD3103" i="5"/>
  <c r="BD3102" i="5"/>
  <c r="BD3101" i="5"/>
  <c r="BD3100" i="5"/>
  <c r="BD3099" i="5"/>
  <c r="BD3098" i="5"/>
  <c r="BD3097" i="5"/>
  <c r="BD3096" i="5"/>
  <c r="BD3095" i="5"/>
  <c r="BD3094" i="5"/>
  <c r="BD3093" i="5"/>
  <c r="BD3092" i="5"/>
  <c r="BD3091" i="5"/>
  <c r="BD3090" i="5"/>
  <c r="BD3089" i="5"/>
  <c r="BD3088" i="5"/>
  <c r="BD3087" i="5"/>
  <c r="BD3086" i="5"/>
  <c r="BD3085" i="5"/>
  <c r="BD3084" i="5"/>
  <c r="BD3083" i="5"/>
  <c r="BD3082" i="5"/>
  <c r="BD3081" i="5"/>
  <c r="BD3080" i="5"/>
  <c r="BD3079" i="5"/>
  <c r="BD3078" i="5"/>
  <c r="BD3077" i="5"/>
  <c r="BD3076" i="5"/>
  <c r="BD3075" i="5"/>
  <c r="BD3074" i="5"/>
  <c r="BD3073" i="5"/>
  <c r="BD3072" i="5"/>
  <c r="BD3071" i="5"/>
  <c r="BD3070" i="5"/>
  <c r="BD3069" i="5"/>
  <c r="BD3068" i="5"/>
  <c r="BD3067" i="5"/>
  <c r="BD3066" i="5"/>
  <c r="BD3065" i="5"/>
  <c r="BD3064" i="5"/>
  <c r="BD3063" i="5"/>
  <c r="BD3062" i="5"/>
  <c r="BD3061" i="5"/>
  <c r="BD3060" i="5"/>
  <c r="BD3059" i="5"/>
  <c r="BD3058" i="5"/>
  <c r="BD3057" i="5"/>
  <c r="BD3056" i="5"/>
  <c r="BD3055" i="5"/>
  <c r="BD3054" i="5"/>
  <c r="BD3053" i="5"/>
  <c r="BD3052" i="5"/>
  <c r="BD3051" i="5"/>
  <c r="BD3050" i="5"/>
  <c r="BD3049" i="5"/>
  <c r="BD3048" i="5"/>
  <c r="BD3047" i="5"/>
  <c r="BD3046" i="5"/>
  <c r="BD3045" i="5"/>
  <c r="BD3044" i="5"/>
  <c r="BD3043" i="5"/>
  <c r="BD3042" i="5"/>
  <c r="BD3041" i="5"/>
  <c r="BD3040" i="5"/>
  <c r="BD3039" i="5"/>
  <c r="BD3038" i="5"/>
  <c r="BD3037" i="5"/>
  <c r="BD3036" i="5"/>
  <c r="BD3035" i="5"/>
  <c r="BD3034" i="5"/>
  <c r="BD3033" i="5"/>
  <c r="BD3032" i="5"/>
  <c r="BD3031" i="5"/>
  <c r="BD3030" i="5"/>
  <c r="BD3029" i="5"/>
  <c r="BD3028" i="5"/>
  <c r="BD3027" i="5"/>
  <c r="BD3026" i="5"/>
  <c r="BD3025" i="5"/>
  <c r="BD3024" i="5"/>
  <c r="BD3023" i="5"/>
  <c r="BD3022" i="5"/>
  <c r="BD3021" i="5"/>
  <c r="BD3020" i="5"/>
  <c r="BD3019" i="5"/>
  <c r="BD3018" i="5"/>
  <c r="BD3017" i="5"/>
  <c r="BD3016" i="5"/>
  <c r="BD3015" i="5"/>
  <c r="BD3014" i="5"/>
  <c r="BD3013" i="5"/>
  <c r="BD3012" i="5"/>
  <c r="BD3011" i="5"/>
  <c r="BD3010" i="5"/>
  <c r="BD3009" i="5"/>
  <c r="BD3008" i="5"/>
  <c r="BD3007" i="5"/>
  <c r="BD3006" i="5"/>
  <c r="BD3005" i="5"/>
  <c r="BD3004" i="5"/>
  <c r="BD3003" i="5"/>
  <c r="BD3002" i="5"/>
  <c r="BD3001" i="5"/>
  <c r="BD3000" i="5"/>
  <c r="BD2999" i="5"/>
  <c r="BD2998" i="5"/>
  <c r="BD2997" i="5"/>
  <c r="BD2996" i="5"/>
  <c r="BD2995" i="5"/>
  <c r="BD2994" i="5"/>
  <c r="BD2993" i="5"/>
  <c r="BD2992" i="5"/>
  <c r="BD2991" i="5"/>
  <c r="BD2990" i="5"/>
  <c r="BD2989" i="5"/>
  <c r="BD2988" i="5"/>
  <c r="BD2987" i="5"/>
  <c r="BD2986" i="5"/>
  <c r="BD2985" i="5"/>
  <c r="BD2984" i="5"/>
  <c r="BD2983" i="5"/>
  <c r="BD2982" i="5"/>
  <c r="BD2981" i="5"/>
  <c r="BD2980" i="5"/>
  <c r="BD2979" i="5"/>
  <c r="BD2978" i="5"/>
  <c r="BD2977" i="5"/>
  <c r="BD2976" i="5"/>
  <c r="BD2975" i="5"/>
  <c r="BD2974" i="5"/>
  <c r="BD2973" i="5"/>
  <c r="BD2972" i="5"/>
  <c r="BD2971" i="5"/>
  <c r="BD2970" i="5"/>
  <c r="BD2969" i="5"/>
  <c r="BD2968" i="5"/>
  <c r="BD2967" i="5"/>
  <c r="BD2966" i="5"/>
  <c r="BD2965" i="5"/>
  <c r="BD2964" i="5"/>
  <c r="BD2963" i="5"/>
  <c r="BD2962" i="5"/>
  <c r="BD2961" i="5"/>
  <c r="BD2960" i="5"/>
  <c r="BD2959" i="5"/>
  <c r="BD2958" i="5"/>
  <c r="BD2957" i="5"/>
  <c r="BD2956" i="5"/>
  <c r="BD2955" i="5"/>
  <c r="BD2954" i="5"/>
  <c r="BD2953" i="5"/>
  <c r="BD2952" i="5"/>
  <c r="BD2951" i="5"/>
  <c r="BD2950" i="5"/>
  <c r="BD2949" i="5"/>
  <c r="BD2948" i="5"/>
  <c r="BD2947" i="5"/>
  <c r="BD2946" i="5"/>
  <c r="BD2945" i="5"/>
  <c r="BD2944" i="5"/>
  <c r="BD2943" i="5"/>
  <c r="BD2942" i="5"/>
  <c r="BD2941" i="5"/>
  <c r="BD2940" i="5"/>
  <c r="BD2939" i="5"/>
  <c r="BD2938" i="5"/>
  <c r="BD2937" i="5"/>
  <c r="BD2936" i="5"/>
  <c r="BD2935" i="5"/>
  <c r="BD2934" i="5"/>
  <c r="BD2933" i="5"/>
  <c r="BD2932" i="5"/>
  <c r="BD2931" i="5"/>
  <c r="BD2930" i="5"/>
  <c r="BD2929" i="5"/>
  <c r="BD2928" i="5"/>
  <c r="BD2927" i="5"/>
  <c r="BD2926" i="5"/>
  <c r="BD2925" i="5"/>
  <c r="BD2924" i="5"/>
  <c r="BD2923" i="5"/>
  <c r="BD2922" i="5"/>
  <c r="BD2921" i="5"/>
  <c r="BD2920" i="5"/>
  <c r="BD2919" i="5"/>
  <c r="BD2918" i="5"/>
  <c r="BD2917" i="5"/>
  <c r="BD2916" i="5"/>
  <c r="BD2915" i="5"/>
  <c r="BD2914" i="5"/>
  <c r="BD2913" i="5"/>
  <c r="BD2912" i="5"/>
  <c r="BD2911" i="5"/>
  <c r="BD2910" i="5"/>
  <c r="BD2909" i="5"/>
  <c r="BD2908" i="5"/>
  <c r="BD2907" i="5"/>
  <c r="BD2906" i="5"/>
  <c r="BD2905" i="5"/>
  <c r="BD2904" i="5"/>
  <c r="BD2903" i="5"/>
  <c r="BD2902" i="5"/>
  <c r="BD2901" i="5"/>
  <c r="BD2900" i="5"/>
  <c r="BD2899" i="5"/>
  <c r="BD2898" i="5"/>
  <c r="BD2897" i="5"/>
  <c r="BD2896" i="5"/>
  <c r="BD2895" i="5"/>
  <c r="BD2894" i="5"/>
  <c r="BD2893" i="5"/>
  <c r="BD2892" i="5"/>
  <c r="BD2891" i="5"/>
  <c r="BD2890" i="5"/>
  <c r="BD2889" i="5"/>
  <c r="BD2888" i="5"/>
  <c r="BD2887" i="5"/>
  <c r="BD2886" i="5"/>
  <c r="BD2885" i="5"/>
  <c r="BD2884" i="5"/>
  <c r="BD2883" i="5"/>
  <c r="BD2882" i="5"/>
  <c r="BD2881" i="5"/>
  <c r="BD2880" i="5"/>
  <c r="BD2879" i="5"/>
  <c r="BD2878" i="5"/>
  <c r="BD2877" i="5"/>
  <c r="BD2876" i="5"/>
  <c r="BD2875" i="5"/>
  <c r="BD2874" i="5"/>
  <c r="BD2873" i="5"/>
  <c r="BD2872" i="5"/>
  <c r="BD2871" i="5"/>
  <c r="BD2870" i="5"/>
  <c r="BD2869" i="5"/>
  <c r="BD2868" i="5"/>
  <c r="BD2867" i="5"/>
  <c r="BD2866" i="5"/>
  <c r="BD2865" i="5"/>
  <c r="BD2864" i="5"/>
  <c r="BD2863" i="5"/>
  <c r="BD2862" i="5"/>
  <c r="BD2861" i="5"/>
  <c r="BD2860" i="5"/>
  <c r="BD2859" i="5"/>
  <c r="BD2858" i="5"/>
  <c r="BD2857" i="5"/>
  <c r="BD2856" i="5"/>
  <c r="BD2855" i="5"/>
  <c r="BD2854" i="5"/>
  <c r="BD2853" i="5"/>
  <c r="BD2852" i="5"/>
  <c r="BD2851" i="5"/>
  <c r="BD2850" i="5"/>
  <c r="BD2849" i="5"/>
  <c r="BD2848" i="5"/>
  <c r="BD2847" i="5"/>
  <c r="BD2846" i="5"/>
  <c r="BD2845" i="5"/>
  <c r="BD2844" i="5"/>
  <c r="BD2843" i="5"/>
  <c r="BD2842" i="5"/>
  <c r="BD2841" i="5"/>
  <c r="BD2840" i="5"/>
  <c r="BD2839" i="5"/>
  <c r="BD2838" i="5"/>
  <c r="BD2837" i="5"/>
  <c r="BD2836" i="5"/>
  <c r="BD2835" i="5"/>
  <c r="BD2834" i="5"/>
  <c r="BD2833" i="5"/>
  <c r="BD2832" i="5"/>
  <c r="BD2831" i="5"/>
  <c r="BD2830" i="5"/>
  <c r="BD2829" i="5"/>
  <c r="BD2828" i="5"/>
  <c r="BD2827" i="5"/>
  <c r="BD2826" i="5"/>
  <c r="BD2825" i="5"/>
  <c r="BD2824" i="5"/>
  <c r="BD2823" i="5"/>
  <c r="BD2822" i="5"/>
  <c r="BD2821" i="5"/>
  <c r="BD2820" i="5"/>
  <c r="BD2819" i="5"/>
  <c r="BD2818" i="5"/>
  <c r="BD2817" i="5"/>
  <c r="BD2816" i="5"/>
  <c r="BD2815" i="5"/>
  <c r="BD2814" i="5"/>
  <c r="BD2813" i="5"/>
  <c r="BD2812" i="5"/>
  <c r="BD2811" i="5"/>
  <c r="BD2810" i="5"/>
  <c r="BD2809" i="5"/>
  <c r="BD2808" i="5"/>
  <c r="BD2807" i="5"/>
  <c r="BD2806" i="5"/>
  <c r="BD2805" i="5"/>
  <c r="BD2804" i="5"/>
  <c r="BD2803" i="5"/>
  <c r="BD2802" i="5"/>
  <c r="BD2801" i="5"/>
  <c r="BD2800" i="5"/>
  <c r="BD2799" i="5"/>
  <c r="BD2798" i="5"/>
  <c r="BD2797" i="5"/>
  <c r="BD2796" i="5"/>
  <c r="BD2795" i="5"/>
  <c r="BD2794" i="5"/>
  <c r="BD2793" i="5"/>
  <c r="BD2792" i="5"/>
  <c r="BD2791" i="5"/>
  <c r="BD2790" i="5"/>
  <c r="BD2789" i="5"/>
  <c r="BD2788" i="5"/>
  <c r="BD2787" i="5"/>
  <c r="BD2786" i="5"/>
  <c r="BD2785" i="5"/>
  <c r="BD2784" i="5"/>
  <c r="BD2783" i="5"/>
  <c r="BD2782" i="5"/>
  <c r="BD2781" i="5"/>
  <c r="BD2780" i="5"/>
  <c r="BD2779" i="5"/>
  <c r="BD2778" i="5"/>
  <c r="BD2777" i="5"/>
  <c r="BD2776" i="5"/>
  <c r="BD2775" i="5"/>
  <c r="BD2774" i="5"/>
  <c r="BD2773" i="5"/>
  <c r="BD2772" i="5"/>
  <c r="BD2771" i="5"/>
  <c r="BD2770" i="5"/>
  <c r="BD2769" i="5"/>
  <c r="BD2768" i="5"/>
  <c r="BD2767" i="5"/>
  <c r="BD2766" i="5"/>
  <c r="BD2765" i="5"/>
  <c r="BD2764" i="5"/>
  <c r="BD2763" i="5"/>
  <c r="BD2762" i="5"/>
  <c r="BD2761" i="5"/>
  <c r="BD2760" i="5"/>
  <c r="BD2759" i="5"/>
  <c r="BD2758" i="5"/>
  <c r="BD2757" i="5"/>
  <c r="BD2756" i="5"/>
  <c r="BD2755" i="5"/>
  <c r="BD2754" i="5"/>
  <c r="BD2753" i="5"/>
  <c r="BD2752" i="5"/>
  <c r="BD2751" i="5"/>
  <c r="BD2750" i="5"/>
  <c r="BD2749" i="5"/>
  <c r="BD2748" i="5"/>
  <c r="BD2747" i="5"/>
  <c r="BD2746" i="5"/>
  <c r="BD2745" i="5"/>
  <c r="BD2744" i="5"/>
  <c r="BD2743" i="5"/>
  <c r="BD2742" i="5"/>
  <c r="BD2741" i="5"/>
  <c r="BD2740" i="5"/>
  <c r="BD2739" i="5"/>
  <c r="BD2738" i="5"/>
  <c r="BD2737" i="5"/>
  <c r="BD2736" i="5"/>
  <c r="BD2735" i="5"/>
  <c r="BD2734" i="5"/>
  <c r="BD2733" i="5"/>
  <c r="BD2732" i="5"/>
  <c r="BD2731" i="5"/>
  <c r="BD2730" i="5"/>
  <c r="BD2729" i="5"/>
  <c r="BD2728" i="5"/>
  <c r="BD2727" i="5"/>
  <c r="BD2726" i="5"/>
  <c r="BD2725" i="5"/>
  <c r="BD2724" i="5"/>
  <c r="BD2723" i="5"/>
  <c r="BD2722" i="5"/>
  <c r="BD2721" i="5"/>
  <c r="BD2720" i="5"/>
  <c r="BD2719" i="5"/>
  <c r="BD2718" i="5"/>
  <c r="BD2717" i="5"/>
  <c r="BD2716" i="5"/>
  <c r="BD2715" i="5"/>
  <c r="BD2714" i="5"/>
  <c r="BD2713" i="5"/>
  <c r="BD2712" i="5"/>
  <c r="BD2711" i="5"/>
  <c r="BD2710" i="5"/>
  <c r="BD2709" i="5"/>
  <c r="BD2708" i="5"/>
  <c r="BD2707" i="5"/>
  <c r="BD2706" i="5"/>
  <c r="BD2705" i="5"/>
  <c r="BD2704" i="5"/>
  <c r="BD2703" i="5"/>
  <c r="BD2702" i="5"/>
  <c r="BD2701" i="5"/>
  <c r="BD2700" i="5"/>
  <c r="BD2699" i="5"/>
  <c r="BD2698" i="5"/>
  <c r="BD2697" i="5"/>
  <c r="BD2696" i="5"/>
  <c r="BD2695" i="5"/>
  <c r="BD2694" i="5"/>
  <c r="BD2693" i="5"/>
  <c r="BD2692" i="5"/>
  <c r="BD2691" i="5"/>
  <c r="BD2690" i="5"/>
  <c r="BD2689" i="5"/>
  <c r="BD2688" i="5"/>
  <c r="BD2687" i="5"/>
  <c r="BD2686" i="5"/>
  <c r="BD2685" i="5"/>
  <c r="BD2684" i="5"/>
  <c r="BD2683" i="5"/>
  <c r="BD2682" i="5"/>
  <c r="BD2681" i="5"/>
  <c r="BD2680" i="5"/>
  <c r="BD2679" i="5"/>
  <c r="BD2678" i="5"/>
  <c r="BD2677" i="5"/>
  <c r="BD2676" i="5"/>
  <c r="BD2675" i="5"/>
  <c r="BD2674" i="5"/>
  <c r="BD2673" i="5"/>
  <c r="BD2672" i="5"/>
  <c r="BD2671" i="5"/>
  <c r="BD2670" i="5"/>
  <c r="BD2669" i="5"/>
  <c r="BD2668" i="5"/>
  <c r="BD2667" i="5"/>
  <c r="BD2666" i="5"/>
  <c r="BD2665" i="5"/>
  <c r="BD2664" i="5"/>
  <c r="BD2663" i="5"/>
  <c r="BD2662" i="5"/>
  <c r="BD2661" i="5"/>
  <c r="BD2660" i="5"/>
  <c r="BD2659" i="5"/>
  <c r="BD2658" i="5"/>
  <c r="BD2657" i="5"/>
  <c r="BD2656" i="5"/>
  <c r="BD2655" i="5"/>
  <c r="BD2654" i="5"/>
  <c r="BD2653" i="5"/>
  <c r="BD2652" i="5"/>
  <c r="BD2651" i="5"/>
  <c r="BD2650" i="5"/>
  <c r="BD2649" i="5"/>
  <c r="BD2648" i="5"/>
  <c r="BD2647" i="5"/>
  <c r="BD2646" i="5"/>
  <c r="BD2645" i="5"/>
  <c r="BD2644" i="5"/>
  <c r="BD2643" i="5"/>
  <c r="BD2642" i="5"/>
  <c r="BD2641" i="5"/>
  <c r="BD2640" i="5"/>
  <c r="BD2639" i="5"/>
  <c r="BD2638" i="5"/>
  <c r="BD2637" i="5"/>
  <c r="BD2636" i="5"/>
  <c r="BD2635" i="5"/>
  <c r="BD2634" i="5"/>
  <c r="BD2633" i="5"/>
  <c r="BD2632" i="5"/>
  <c r="BD2631" i="5"/>
  <c r="BD2630" i="5"/>
  <c r="BD2629" i="5"/>
  <c r="BD2628" i="5"/>
  <c r="BD2627" i="5"/>
  <c r="BD2626" i="5"/>
  <c r="BD2625" i="5"/>
  <c r="BD2624" i="5"/>
  <c r="BD2623" i="5"/>
  <c r="BD2622" i="5"/>
  <c r="BD2621" i="5"/>
  <c r="BD2620" i="5"/>
  <c r="BD2619" i="5"/>
  <c r="BD2618" i="5"/>
  <c r="BD2617" i="5"/>
  <c r="BD2616" i="5"/>
  <c r="BD2615" i="5"/>
  <c r="BD2614" i="5"/>
  <c r="BD2613" i="5"/>
  <c r="BD2612" i="5"/>
  <c r="BD2611" i="5"/>
  <c r="BD2610" i="5"/>
  <c r="BD2609" i="5"/>
  <c r="BD2608" i="5"/>
  <c r="BD2607" i="5"/>
  <c r="BD2606" i="5"/>
  <c r="BD2605" i="5"/>
  <c r="BD2604" i="5"/>
  <c r="BD2603" i="5"/>
  <c r="BD2602" i="5"/>
  <c r="BD2601" i="5"/>
  <c r="BD2600" i="5"/>
  <c r="BD2599" i="5"/>
  <c r="BD2598" i="5"/>
  <c r="BD2597" i="5"/>
  <c r="BD2596" i="5"/>
  <c r="BD2595" i="5"/>
  <c r="BD2594" i="5"/>
  <c r="BD2593" i="5"/>
  <c r="BD2592" i="5"/>
  <c r="BD2591" i="5"/>
  <c r="BD2590" i="5"/>
  <c r="BD2589" i="5"/>
  <c r="BD2588" i="5"/>
  <c r="BD2587" i="5"/>
  <c r="BD2586" i="5"/>
  <c r="BD2585" i="5"/>
  <c r="BD2584" i="5"/>
  <c r="BD2583" i="5"/>
  <c r="BD2582" i="5"/>
  <c r="BD2581" i="5"/>
  <c r="BD2580" i="5"/>
  <c r="BD2579" i="5"/>
  <c r="BD2578" i="5"/>
  <c r="BD2577" i="5"/>
  <c r="BD2576" i="5"/>
  <c r="BD2575" i="5"/>
  <c r="BD2574" i="5"/>
  <c r="BD2573" i="5"/>
  <c r="BD2572" i="5"/>
  <c r="BD2571" i="5"/>
  <c r="BD2570" i="5"/>
  <c r="BD2569" i="5"/>
  <c r="BD2568" i="5"/>
  <c r="BD2567" i="5"/>
  <c r="BD2566" i="5"/>
  <c r="BD2565" i="5"/>
  <c r="BD2564" i="5"/>
  <c r="BD2563" i="5"/>
  <c r="BD2562" i="5"/>
  <c r="BD2561" i="5"/>
  <c r="BD2560" i="5"/>
  <c r="BD2559" i="5"/>
  <c r="BD2558" i="5"/>
  <c r="BD2557" i="5"/>
  <c r="BD2556" i="5"/>
  <c r="BD2555" i="5"/>
  <c r="BD2554" i="5"/>
  <c r="BD2553" i="5"/>
  <c r="BD2552" i="5"/>
  <c r="BD2551" i="5"/>
  <c r="BD2550" i="5"/>
  <c r="BD2549" i="5"/>
  <c r="BD2548" i="5"/>
  <c r="BD2547" i="5"/>
  <c r="BD2546" i="5"/>
  <c r="BD2545" i="5"/>
  <c r="BD2544" i="5"/>
  <c r="BD2543" i="5"/>
  <c r="BD2542" i="5"/>
  <c r="BD2541" i="5"/>
  <c r="BD2540" i="5"/>
  <c r="BD2539" i="5"/>
  <c r="BD2538" i="5"/>
  <c r="BD2537" i="5"/>
  <c r="BD2536" i="5"/>
  <c r="BD2535" i="5"/>
  <c r="BD2534" i="5"/>
  <c r="BD2533" i="5"/>
  <c r="BD2532" i="5"/>
  <c r="BD2531" i="5"/>
  <c r="BD2530" i="5"/>
  <c r="BD2529" i="5"/>
  <c r="BD2528" i="5"/>
  <c r="BD2527" i="5"/>
  <c r="BD2526" i="5"/>
  <c r="BD2525" i="5"/>
  <c r="BD2524" i="5"/>
  <c r="BD2523" i="5"/>
  <c r="BD2522" i="5"/>
  <c r="BD2521" i="5"/>
  <c r="BD2520" i="5"/>
  <c r="BD2519" i="5"/>
  <c r="BD2518" i="5"/>
  <c r="BD2517" i="5"/>
  <c r="BD2516" i="5"/>
  <c r="BD2515" i="5"/>
  <c r="BD2514" i="5"/>
  <c r="BD2513" i="5"/>
  <c r="BD2512" i="5"/>
  <c r="BD2511" i="5"/>
  <c r="BD2510" i="5"/>
  <c r="BD2509" i="5"/>
  <c r="BD2508" i="5"/>
  <c r="BD2507" i="5"/>
  <c r="BD2506" i="5"/>
  <c r="BD2505" i="5"/>
  <c r="BD2504" i="5"/>
  <c r="BD2503" i="5"/>
  <c r="BD2502" i="5"/>
  <c r="BD2501" i="5"/>
  <c r="BD2500" i="5"/>
  <c r="BD2499" i="5"/>
  <c r="BD2498" i="5"/>
  <c r="BD2497" i="5"/>
  <c r="BD2496" i="5"/>
  <c r="BD2495" i="5"/>
  <c r="BD2494" i="5"/>
  <c r="BD2493" i="5"/>
  <c r="BD2492" i="5"/>
  <c r="BD2491" i="5"/>
  <c r="BD2490" i="5"/>
  <c r="BD2489" i="5"/>
  <c r="BD2488" i="5"/>
  <c r="BD2487" i="5"/>
  <c r="BD2486" i="5"/>
  <c r="BD2485" i="5"/>
  <c r="BD2484" i="5"/>
  <c r="BD2483" i="5"/>
  <c r="BD2482" i="5"/>
  <c r="BD2481" i="5"/>
  <c r="BD2480" i="5"/>
  <c r="BD2479" i="5"/>
  <c r="BD2478" i="5"/>
  <c r="BD2477" i="5"/>
  <c r="BD2476" i="5"/>
  <c r="BD2475" i="5"/>
  <c r="BD2474" i="5"/>
  <c r="BD2473" i="5"/>
  <c r="BD2472" i="5"/>
  <c r="BD2471" i="5"/>
  <c r="BD2470" i="5"/>
  <c r="BD2469" i="5"/>
  <c r="BD2468" i="5"/>
  <c r="BD2467" i="5"/>
  <c r="BD2466" i="5"/>
  <c r="BD2465" i="5"/>
  <c r="BD2464" i="5"/>
  <c r="BD2463" i="5"/>
  <c r="BD2462" i="5"/>
  <c r="BD2461" i="5"/>
  <c r="BD2460" i="5"/>
  <c r="BD2459" i="5"/>
  <c r="BD2458" i="5"/>
  <c r="BD2457" i="5"/>
  <c r="BD2456" i="5"/>
  <c r="BD2455" i="5"/>
  <c r="BD2454" i="5"/>
  <c r="BD2453" i="5"/>
  <c r="BD2452" i="5"/>
  <c r="BD2451" i="5"/>
  <c r="BD2450" i="5"/>
  <c r="BD2449" i="5"/>
  <c r="BD2448" i="5"/>
  <c r="BD2447" i="5"/>
  <c r="BD2446" i="5"/>
  <c r="BD2445" i="5"/>
  <c r="BD2444" i="5"/>
  <c r="BD2443" i="5"/>
  <c r="BD2442" i="5"/>
  <c r="BD2441" i="5"/>
  <c r="BD2440" i="5"/>
  <c r="BD2439" i="5"/>
  <c r="BD2438" i="5"/>
  <c r="BD2437" i="5"/>
  <c r="BD2436" i="5"/>
  <c r="BD2435" i="5"/>
  <c r="BD2434" i="5"/>
  <c r="BD2433" i="5"/>
  <c r="BD2432" i="5"/>
  <c r="BD2431" i="5"/>
  <c r="BD2430" i="5"/>
  <c r="BD2429" i="5"/>
  <c r="BD2428" i="5"/>
  <c r="BD2427" i="5"/>
  <c r="BD2426" i="5"/>
  <c r="BD2425" i="5"/>
  <c r="BD2424" i="5"/>
  <c r="BD2423" i="5"/>
  <c r="BD2422" i="5"/>
  <c r="BD2421" i="5"/>
  <c r="BD2420" i="5"/>
  <c r="BD2419" i="5"/>
  <c r="BD2418" i="5"/>
  <c r="BD2417" i="5"/>
  <c r="BD2416" i="5"/>
  <c r="BD2415" i="5"/>
  <c r="BD2414" i="5"/>
  <c r="BD2413" i="5"/>
  <c r="BD2412" i="5"/>
  <c r="BD2411" i="5"/>
  <c r="BD2410" i="5"/>
  <c r="BD2409" i="5"/>
  <c r="BD2408" i="5"/>
  <c r="BD2407" i="5"/>
  <c r="BD2406" i="5"/>
  <c r="BD2405" i="5"/>
  <c r="BD2404" i="5"/>
  <c r="BD2403" i="5"/>
  <c r="BD2402" i="5"/>
  <c r="BD2401" i="5"/>
  <c r="BD2400" i="5"/>
  <c r="BD2399" i="5"/>
  <c r="BD2398" i="5"/>
  <c r="BD2397" i="5"/>
  <c r="BD2396" i="5"/>
  <c r="BD2395" i="5"/>
  <c r="BD2394" i="5"/>
  <c r="BD2393" i="5"/>
  <c r="BD2392" i="5"/>
  <c r="BD2391" i="5"/>
  <c r="BD2390" i="5"/>
  <c r="BD2389" i="5"/>
  <c r="BD2388" i="5"/>
  <c r="BD2387" i="5"/>
  <c r="BD2386" i="5"/>
  <c r="BD2385" i="5"/>
  <c r="BD2384" i="5"/>
  <c r="BD2383" i="5"/>
  <c r="BD2382" i="5"/>
  <c r="BD2381" i="5"/>
  <c r="BD2380" i="5"/>
  <c r="BD2379" i="5"/>
  <c r="BD2378" i="5"/>
  <c r="BD2377" i="5"/>
  <c r="BD2376" i="5"/>
  <c r="BD2375" i="5"/>
  <c r="BD2374" i="5"/>
  <c r="BD2373" i="5"/>
  <c r="BD2372" i="5"/>
  <c r="BD2371" i="5"/>
  <c r="BD2370" i="5"/>
  <c r="BD2369" i="5"/>
  <c r="BD2368" i="5"/>
  <c r="BD2367" i="5"/>
  <c r="BD2366" i="5"/>
  <c r="BD2365" i="5"/>
  <c r="BD2364" i="5"/>
  <c r="BD2363" i="5"/>
  <c r="BD2362" i="5"/>
  <c r="BD2361" i="5"/>
  <c r="BD2360" i="5"/>
  <c r="BD2359" i="5"/>
  <c r="BD2358" i="5"/>
  <c r="BD2357" i="5"/>
  <c r="BD2356" i="5"/>
  <c r="BD2355" i="5"/>
  <c r="BD2354" i="5"/>
  <c r="BD2353" i="5"/>
  <c r="BD2352" i="5"/>
  <c r="BD2351" i="5"/>
  <c r="BD2350" i="5"/>
  <c r="BD2349" i="5"/>
  <c r="BD2348" i="5"/>
  <c r="BD2347" i="5"/>
  <c r="BD2346" i="5"/>
  <c r="BD2345" i="5"/>
  <c r="BD2344" i="5"/>
  <c r="BD2343" i="5"/>
  <c r="BD2342" i="5"/>
  <c r="BD2341" i="5"/>
  <c r="BD2340" i="5"/>
  <c r="BD2339" i="5"/>
  <c r="BD2338" i="5"/>
  <c r="BD2337" i="5"/>
  <c r="BD2336" i="5"/>
  <c r="BD2335" i="5"/>
  <c r="BD2334" i="5"/>
  <c r="BD2333" i="5"/>
  <c r="BD2332" i="5"/>
  <c r="BD2331" i="5"/>
  <c r="BD2330" i="5"/>
  <c r="BD2329" i="5"/>
  <c r="BD2328" i="5"/>
  <c r="BD2327" i="5"/>
  <c r="BD2326" i="5"/>
  <c r="BD2325" i="5"/>
  <c r="BD2324" i="5"/>
  <c r="BD2323" i="5"/>
  <c r="BD2322" i="5"/>
  <c r="BD2321" i="5"/>
  <c r="BD2320" i="5"/>
  <c r="BD2319" i="5"/>
  <c r="BD2318" i="5"/>
  <c r="BD2317" i="5"/>
  <c r="BD2316" i="5"/>
  <c r="BD2315" i="5"/>
  <c r="BD2314" i="5"/>
  <c r="BD2313" i="5"/>
  <c r="BD2312" i="5"/>
  <c r="BD2311" i="5"/>
  <c r="BD2310" i="5"/>
  <c r="BD2309" i="5"/>
  <c r="BD2308" i="5"/>
  <c r="BD2307" i="5"/>
  <c r="BD2306" i="5"/>
  <c r="BD2305" i="5"/>
  <c r="BD2304" i="5"/>
  <c r="BD2303" i="5"/>
  <c r="BD2302" i="5"/>
  <c r="BD2301" i="5"/>
  <c r="BD2300" i="5"/>
  <c r="BD2299" i="5"/>
  <c r="BD2298" i="5"/>
  <c r="BD2297" i="5"/>
  <c r="BD2296" i="5"/>
  <c r="BD2295" i="5"/>
  <c r="BD2294" i="5"/>
  <c r="BD2293" i="5"/>
  <c r="BD2292" i="5"/>
  <c r="BD2291" i="5"/>
  <c r="BD2290" i="5"/>
  <c r="BD2289" i="5"/>
  <c r="BD2288" i="5"/>
  <c r="BD2287" i="5"/>
  <c r="BD2286" i="5"/>
  <c r="BD2285" i="5"/>
  <c r="BD2284" i="5"/>
  <c r="BD2283" i="5"/>
  <c r="BD2282" i="5"/>
  <c r="BD2281" i="5"/>
  <c r="BD2280" i="5"/>
  <c r="BD2279" i="5"/>
  <c r="BD2278" i="5"/>
  <c r="BD2277" i="5"/>
  <c r="BD2276" i="5"/>
  <c r="BD2275" i="5"/>
  <c r="BD2274" i="5"/>
  <c r="BD2273" i="5"/>
  <c r="BD2272" i="5"/>
  <c r="BD2271" i="5"/>
  <c r="BD2270" i="5"/>
  <c r="BD2269" i="5"/>
  <c r="BD2268" i="5"/>
  <c r="BD2267" i="5"/>
  <c r="BD2266" i="5"/>
  <c r="BD2265" i="5"/>
  <c r="BD2264" i="5"/>
  <c r="BD2263" i="5"/>
  <c r="BD2262" i="5"/>
  <c r="BD2261" i="5"/>
  <c r="BD2260" i="5"/>
  <c r="BD2259" i="5"/>
  <c r="BD2258" i="5"/>
  <c r="BD2257" i="5"/>
  <c r="BD2256" i="5"/>
  <c r="BD2255" i="5"/>
  <c r="BD2254" i="5"/>
  <c r="BD2253" i="5"/>
  <c r="BD2252" i="5"/>
  <c r="BD2251" i="5"/>
  <c r="BD2250" i="5"/>
  <c r="BD2249" i="5"/>
  <c r="BD2248" i="5"/>
  <c r="BD2247" i="5"/>
  <c r="BD2246" i="5"/>
  <c r="BD2245" i="5"/>
  <c r="BD2244" i="5"/>
  <c r="BD2243" i="5"/>
  <c r="BD2242" i="5"/>
  <c r="BD2241" i="5"/>
  <c r="BD2240" i="5"/>
  <c r="BD2239" i="5"/>
  <c r="BD2238" i="5"/>
  <c r="BD2237" i="5"/>
  <c r="BD2236" i="5"/>
  <c r="BD2235" i="5"/>
  <c r="BD2234" i="5"/>
  <c r="BD2233" i="5"/>
  <c r="BD2232" i="5"/>
  <c r="BD2231" i="5"/>
  <c r="BD2230" i="5"/>
  <c r="BD2229" i="5"/>
  <c r="BD2228" i="5"/>
  <c r="BD2227" i="5"/>
  <c r="BD2226" i="5"/>
  <c r="BD2225" i="5"/>
  <c r="BD2224" i="5"/>
  <c r="BD2223" i="5"/>
  <c r="BD2222" i="5"/>
  <c r="BD2221" i="5"/>
  <c r="BD2220" i="5"/>
  <c r="BD2219" i="5"/>
  <c r="BD2218" i="5"/>
  <c r="BD2217" i="5"/>
  <c r="BD2216" i="5"/>
  <c r="BD2215" i="5"/>
  <c r="BD2214" i="5"/>
  <c r="BD2213" i="5"/>
  <c r="BD2212" i="5"/>
  <c r="BD2211" i="5"/>
  <c r="BD2210" i="5"/>
  <c r="BD2209" i="5"/>
  <c r="BD2208" i="5"/>
  <c r="BD2207" i="5"/>
  <c r="BD2206" i="5"/>
  <c r="BD2205" i="5"/>
  <c r="BD2204" i="5"/>
  <c r="BD2203" i="5"/>
  <c r="BD2202" i="5"/>
  <c r="BD2201" i="5"/>
  <c r="BD2200" i="5"/>
  <c r="BD2199" i="5"/>
  <c r="BD2198" i="5"/>
  <c r="BD2197" i="5"/>
  <c r="BD2196" i="5"/>
  <c r="BD2195" i="5"/>
  <c r="BD2194" i="5"/>
  <c r="BD2193" i="5"/>
  <c r="BD2192" i="5"/>
  <c r="BD2191" i="5"/>
  <c r="BD2190" i="5"/>
  <c r="BD2189" i="5"/>
  <c r="BD2188" i="5"/>
  <c r="BD2187" i="5"/>
  <c r="BD2186" i="5"/>
  <c r="BD2185" i="5"/>
  <c r="BD2184" i="5"/>
  <c r="BD2183" i="5"/>
  <c r="BD2182" i="5"/>
  <c r="BD2181" i="5"/>
  <c r="BD2180" i="5"/>
  <c r="BD2179" i="5"/>
  <c r="BD2178" i="5"/>
  <c r="BD2177" i="5"/>
  <c r="BD2176" i="5"/>
  <c r="BD2175" i="5"/>
  <c r="BD2174" i="5"/>
  <c r="BD2173" i="5"/>
  <c r="BD2172" i="5"/>
  <c r="BD2171" i="5"/>
  <c r="BD2170" i="5"/>
  <c r="BD2169" i="5"/>
  <c r="BD2168" i="5"/>
  <c r="BD2167" i="5"/>
  <c r="BD2166" i="5"/>
  <c r="BD2165" i="5"/>
  <c r="BD2164" i="5"/>
  <c r="BD2163" i="5"/>
  <c r="BD2162" i="5"/>
  <c r="BD2161" i="5"/>
  <c r="BD2160" i="5"/>
  <c r="BD2159" i="5"/>
  <c r="BD2158" i="5"/>
  <c r="BD2157" i="5"/>
  <c r="BD2156" i="5"/>
  <c r="BD2155" i="5"/>
  <c r="BD2154" i="5"/>
  <c r="BD2153" i="5"/>
  <c r="BD2152" i="5"/>
  <c r="BD2151" i="5"/>
  <c r="BD2150" i="5"/>
  <c r="BD2149" i="5"/>
  <c r="BD2148" i="5"/>
  <c r="BD2147" i="5"/>
  <c r="BD2146" i="5"/>
  <c r="BD2145" i="5"/>
  <c r="BD2144" i="5"/>
  <c r="BD2143" i="5"/>
  <c r="BD2142" i="5"/>
  <c r="BD2141" i="5"/>
  <c r="BD2140" i="5"/>
  <c r="BD2139" i="5"/>
  <c r="BD2138" i="5"/>
  <c r="BD2137" i="5"/>
  <c r="BD2136" i="5"/>
  <c r="BD2135" i="5"/>
  <c r="BD2134" i="5"/>
  <c r="BD2133" i="5"/>
  <c r="BD2132" i="5"/>
  <c r="BD2131" i="5"/>
  <c r="BD2130" i="5"/>
  <c r="BD2129" i="5"/>
  <c r="BD2128" i="5"/>
  <c r="BD2127" i="5"/>
  <c r="BD2126" i="5"/>
  <c r="BD2125" i="5"/>
  <c r="BD2124" i="5"/>
  <c r="BD2123" i="5"/>
  <c r="BD2122" i="5"/>
  <c r="BD2121" i="5"/>
  <c r="BD2120" i="5"/>
  <c r="BD2119" i="5"/>
  <c r="BD2118" i="5"/>
  <c r="BD2117" i="5"/>
  <c r="BD2116" i="5"/>
  <c r="BD2115" i="5"/>
  <c r="BD2114" i="5"/>
  <c r="BD2113" i="5"/>
  <c r="BD2112" i="5"/>
  <c r="BD2111" i="5"/>
  <c r="BD2110" i="5"/>
  <c r="BD2109" i="5"/>
  <c r="BD2108" i="5"/>
  <c r="BD2107" i="5"/>
  <c r="BD2106" i="5"/>
  <c r="BD2105" i="5"/>
  <c r="BD2104" i="5"/>
  <c r="BD2103" i="5"/>
  <c r="BD2102" i="5"/>
  <c r="BD2101" i="5"/>
  <c r="BD2100" i="5"/>
  <c r="BD2099" i="5"/>
  <c r="BD2098" i="5"/>
  <c r="BD2097" i="5"/>
  <c r="BD2096" i="5"/>
  <c r="BD2095" i="5"/>
  <c r="BD2094" i="5"/>
  <c r="BD2093" i="5"/>
  <c r="BD2092" i="5"/>
  <c r="BD2091" i="5"/>
  <c r="BD2090" i="5"/>
  <c r="BD2089" i="5"/>
  <c r="BD2088" i="5"/>
  <c r="BD2087" i="5"/>
  <c r="BD2086" i="5"/>
  <c r="BD2085" i="5"/>
  <c r="BD2084" i="5"/>
  <c r="BD2083" i="5"/>
  <c r="BD2082" i="5"/>
  <c r="BD2081" i="5"/>
  <c r="BD2080" i="5"/>
  <c r="BD2079" i="5"/>
  <c r="BD2078" i="5"/>
  <c r="BD2077" i="5"/>
  <c r="BD2076" i="5"/>
  <c r="BD2075" i="5"/>
  <c r="BD2074" i="5"/>
  <c r="BD2073" i="5"/>
  <c r="BD2072" i="5"/>
  <c r="BD2071" i="5"/>
  <c r="BD2070" i="5"/>
  <c r="BD2069" i="5"/>
  <c r="BD2068" i="5"/>
  <c r="BD2067" i="5"/>
  <c r="BD2066" i="5"/>
  <c r="BD2065" i="5"/>
  <c r="BD2064" i="5"/>
  <c r="BD2063" i="5"/>
  <c r="BD2062" i="5"/>
  <c r="BD2061" i="5"/>
  <c r="BD2060" i="5"/>
  <c r="BD2059" i="5"/>
  <c r="BD2058" i="5"/>
  <c r="BD2057" i="5"/>
  <c r="BD2056" i="5"/>
  <c r="BD2055" i="5"/>
  <c r="BD2054" i="5"/>
  <c r="BD2053" i="5"/>
  <c r="BD2052" i="5"/>
  <c r="BD2051" i="5"/>
  <c r="BD2050" i="5"/>
  <c r="BD2049" i="5"/>
  <c r="BD2048" i="5"/>
  <c r="BD2047" i="5"/>
  <c r="BD2046" i="5"/>
  <c r="BD2045" i="5"/>
  <c r="BD2044" i="5"/>
  <c r="BD2043" i="5"/>
  <c r="BD2042" i="5"/>
  <c r="BD2041" i="5"/>
  <c r="BD2040" i="5"/>
  <c r="BD2039" i="5"/>
  <c r="BD2038" i="5"/>
  <c r="BD2037" i="5"/>
  <c r="BD2036" i="5"/>
  <c r="BD2035" i="5"/>
  <c r="BD2034" i="5"/>
  <c r="BD2033" i="5"/>
  <c r="BD2032" i="5"/>
  <c r="BD2031" i="5"/>
  <c r="BD2030" i="5"/>
  <c r="BD2029" i="5"/>
  <c r="BD2028" i="5"/>
  <c r="BD2027" i="5"/>
  <c r="BD2026" i="5"/>
  <c r="BD2025" i="5"/>
  <c r="BD2024" i="5"/>
  <c r="BD2023" i="5"/>
  <c r="BD2022" i="5"/>
  <c r="BD2021" i="5"/>
  <c r="BD2020" i="5"/>
  <c r="BD2019" i="5"/>
  <c r="BD2018" i="5"/>
  <c r="BD2017" i="5"/>
  <c r="BD2016" i="5"/>
  <c r="BD2015" i="5"/>
  <c r="BD2014" i="5"/>
  <c r="BD2013" i="5"/>
  <c r="BD2012" i="5"/>
  <c r="BD2011" i="5"/>
  <c r="BD2010" i="5"/>
  <c r="BD2009" i="5"/>
  <c r="BD2008" i="5"/>
  <c r="BD2007" i="5"/>
  <c r="BD2006" i="5"/>
  <c r="BD2005" i="5"/>
  <c r="BD2004" i="5"/>
  <c r="BD2003" i="5"/>
  <c r="BD2002" i="5"/>
  <c r="BD2001" i="5"/>
  <c r="BD2000" i="5"/>
  <c r="BD1999" i="5"/>
  <c r="BD1998" i="5"/>
  <c r="BD1997" i="5"/>
  <c r="BD1996" i="5"/>
  <c r="BD1995" i="5"/>
  <c r="BD1994" i="5"/>
  <c r="BD1993" i="5"/>
  <c r="BD1992" i="5"/>
  <c r="BD1991" i="5"/>
  <c r="BD1990" i="5"/>
  <c r="BD1989" i="5"/>
  <c r="BD1988" i="5"/>
  <c r="BD1987" i="5"/>
  <c r="BD1986" i="5"/>
  <c r="BD1985" i="5"/>
  <c r="BD1984" i="5"/>
  <c r="BD1983" i="5"/>
  <c r="BD1982" i="5"/>
  <c r="BD1981" i="5"/>
  <c r="BD1980" i="5"/>
  <c r="BD1979" i="5"/>
  <c r="BD1978" i="5"/>
  <c r="BD1977" i="5"/>
  <c r="BD1976" i="5"/>
  <c r="BD1975" i="5"/>
  <c r="BD1974" i="5"/>
  <c r="BD1973" i="5"/>
  <c r="BD1972" i="5"/>
  <c r="BD1971" i="5"/>
  <c r="BD1970" i="5"/>
  <c r="BD1969" i="5"/>
  <c r="BD1968" i="5"/>
  <c r="BD1967" i="5"/>
  <c r="BD1966" i="5"/>
  <c r="BD1965" i="5"/>
  <c r="BD1964" i="5"/>
  <c r="BD1963" i="5"/>
  <c r="BD1962" i="5"/>
  <c r="BD1961" i="5"/>
  <c r="BD1960" i="5"/>
  <c r="BD1959" i="5"/>
  <c r="BD1958" i="5"/>
  <c r="BD1957" i="5"/>
  <c r="BD1956" i="5"/>
  <c r="BD1955" i="5"/>
  <c r="BD1954" i="5"/>
  <c r="BD1953" i="5"/>
  <c r="BD1952" i="5"/>
  <c r="BD1951" i="5"/>
  <c r="BD1950" i="5"/>
  <c r="BD1949" i="5"/>
  <c r="BD1948" i="5"/>
  <c r="BD1947" i="5"/>
  <c r="BD1946" i="5"/>
  <c r="BD1945" i="5"/>
  <c r="BD1944" i="5"/>
  <c r="BD1943" i="5"/>
  <c r="BD1942" i="5"/>
  <c r="BD1941" i="5"/>
  <c r="BD1940" i="5"/>
  <c r="BD1939" i="5"/>
  <c r="BD1938" i="5"/>
  <c r="BD1937" i="5"/>
  <c r="BD1936" i="5"/>
  <c r="BD1935" i="5"/>
  <c r="BD1934" i="5"/>
  <c r="BD1933" i="5"/>
  <c r="BD1932" i="5"/>
  <c r="BD1931" i="5"/>
  <c r="BD1930" i="5"/>
  <c r="BD1929" i="5"/>
  <c r="BD1928" i="5"/>
  <c r="BD1927" i="5"/>
  <c r="BD1926" i="5"/>
  <c r="BD1925" i="5"/>
  <c r="BD1924" i="5"/>
  <c r="BD1923" i="5"/>
  <c r="BD1922" i="5"/>
  <c r="BD1921" i="5"/>
  <c r="BD1920" i="5"/>
  <c r="BD1919" i="5"/>
  <c r="BD1918" i="5"/>
  <c r="BD1917" i="5"/>
  <c r="BD1916" i="5"/>
  <c r="BD1915" i="5"/>
  <c r="BD1914" i="5"/>
  <c r="BD1913" i="5"/>
  <c r="BD1912" i="5"/>
  <c r="BD1911" i="5"/>
  <c r="BD1910" i="5"/>
  <c r="BD1909" i="5"/>
  <c r="BD1908" i="5"/>
  <c r="BD1907" i="5"/>
  <c r="BD1906" i="5"/>
  <c r="BD1905" i="5"/>
  <c r="BD1904" i="5"/>
  <c r="BD1903" i="5"/>
  <c r="BD1902" i="5"/>
  <c r="BD1901" i="5"/>
  <c r="BD1900" i="5"/>
  <c r="BD1899" i="5"/>
  <c r="BD1898" i="5"/>
  <c r="BD1897" i="5"/>
  <c r="BD1896" i="5"/>
  <c r="BD1895" i="5"/>
  <c r="BD1894" i="5"/>
  <c r="BD1893" i="5"/>
  <c r="BD1892" i="5"/>
  <c r="BD1891" i="5"/>
  <c r="BD1890" i="5"/>
  <c r="BD1889" i="5"/>
  <c r="BD1888" i="5"/>
  <c r="BD1887" i="5"/>
  <c r="BD1886" i="5"/>
  <c r="BD1885" i="5"/>
  <c r="BD1884" i="5"/>
  <c r="BD1883" i="5"/>
  <c r="BD1882" i="5"/>
  <c r="BD1881" i="5"/>
  <c r="BD1880" i="5"/>
  <c r="BD1879" i="5"/>
  <c r="BD1878" i="5"/>
  <c r="BD1877" i="5"/>
  <c r="BD1876" i="5"/>
  <c r="BD1875" i="5"/>
  <c r="BD1874" i="5"/>
  <c r="BD1873" i="5"/>
  <c r="BD1872" i="5"/>
  <c r="BD1871" i="5"/>
  <c r="BD1870" i="5"/>
  <c r="BD1869" i="5"/>
  <c r="BD1868" i="5"/>
  <c r="BD1867" i="5"/>
  <c r="BD1866" i="5"/>
  <c r="BD1865" i="5"/>
  <c r="BD1864" i="5"/>
  <c r="BD1863" i="5"/>
  <c r="BD1862" i="5"/>
  <c r="BD1861" i="5"/>
  <c r="BD1860" i="5"/>
  <c r="BD1859" i="5"/>
  <c r="BD1858" i="5"/>
  <c r="BD1857" i="5"/>
  <c r="BD1856" i="5"/>
  <c r="BD1855" i="5"/>
  <c r="BD1854" i="5"/>
  <c r="BD1853" i="5"/>
  <c r="BD1852" i="5"/>
  <c r="BD1851" i="5"/>
  <c r="BD1850" i="5"/>
  <c r="BD1849" i="5"/>
  <c r="BD1848" i="5"/>
  <c r="BD1847" i="5"/>
  <c r="BD1846" i="5"/>
  <c r="BD1845" i="5"/>
  <c r="BD1844" i="5"/>
  <c r="BD1843" i="5"/>
  <c r="BD1842" i="5"/>
  <c r="BD1841" i="5"/>
  <c r="BD1840" i="5"/>
  <c r="BD1839" i="5"/>
  <c r="BD1838" i="5"/>
  <c r="BD1837" i="5"/>
  <c r="BD1836" i="5"/>
  <c r="BD1835" i="5"/>
  <c r="BD1834" i="5"/>
  <c r="BD1833" i="5"/>
  <c r="BD1832" i="5"/>
  <c r="BD1831" i="5"/>
  <c r="BD1830" i="5"/>
  <c r="BD1829" i="5"/>
  <c r="BD1828" i="5"/>
  <c r="BD1827" i="5"/>
  <c r="BD1826" i="5"/>
  <c r="BD1825" i="5"/>
  <c r="BD1824" i="5"/>
  <c r="BD1823" i="5"/>
  <c r="BD1822" i="5"/>
  <c r="BD1821" i="5"/>
  <c r="BD1820" i="5"/>
  <c r="BD1819" i="5"/>
  <c r="BD1818" i="5"/>
  <c r="BD1817" i="5"/>
  <c r="BD1816" i="5"/>
  <c r="BD1815" i="5"/>
  <c r="BD1814" i="5"/>
  <c r="BD1813" i="5"/>
  <c r="BD1812" i="5"/>
  <c r="BD1811" i="5"/>
  <c r="BD1810" i="5"/>
  <c r="BD1809" i="5"/>
  <c r="BD1808" i="5"/>
  <c r="BD1807" i="5"/>
  <c r="BD1806" i="5"/>
  <c r="BD1805" i="5"/>
  <c r="BD1804" i="5"/>
  <c r="BD1803" i="5"/>
  <c r="BD1802" i="5"/>
  <c r="BD1801" i="5"/>
  <c r="BD1800" i="5"/>
  <c r="BD1799" i="5"/>
  <c r="BD1798" i="5"/>
  <c r="BD1797" i="5"/>
  <c r="BD1796" i="5"/>
  <c r="BD1795" i="5"/>
  <c r="BD1794" i="5"/>
  <c r="BD1793" i="5"/>
  <c r="BD1792" i="5"/>
  <c r="BD1791" i="5"/>
  <c r="BD1790" i="5"/>
  <c r="BD1789" i="5"/>
  <c r="BD1788" i="5"/>
  <c r="BD1787" i="5"/>
  <c r="BD1786" i="5"/>
  <c r="BD1785" i="5"/>
  <c r="BD1784" i="5"/>
  <c r="BD1783" i="5"/>
  <c r="BD1782" i="5"/>
  <c r="BD1781" i="5"/>
  <c r="BD1780" i="5"/>
  <c r="BD1779" i="5"/>
  <c r="BD1778" i="5"/>
  <c r="BD1777" i="5"/>
  <c r="BD1776" i="5"/>
  <c r="BD1775" i="5"/>
  <c r="BD1774" i="5"/>
  <c r="BD1773" i="5"/>
  <c r="BD1772" i="5"/>
  <c r="BD1771" i="5"/>
  <c r="BD1770" i="5"/>
  <c r="BD1769" i="5"/>
  <c r="BD1768" i="5"/>
  <c r="BD1767" i="5"/>
  <c r="BD1766" i="5"/>
  <c r="BD1765" i="5"/>
  <c r="BD1764" i="5"/>
  <c r="BD1763" i="5"/>
  <c r="BD1762" i="5"/>
  <c r="BD1761" i="5"/>
  <c r="BD1760" i="5"/>
  <c r="BD1759" i="5"/>
  <c r="BD1758" i="5"/>
  <c r="BD1757" i="5"/>
  <c r="BD1756" i="5"/>
  <c r="BD1755" i="5"/>
  <c r="BD1754" i="5"/>
  <c r="BD1753" i="5"/>
  <c r="BD1752" i="5"/>
  <c r="BD1751" i="5"/>
  <c r="BD1750" i="5"/>
  <c r="BD1749" i="5"/>
  <c r="BD1748" i="5"/>
  <c r="BD1747" i="5"/>
  <c r="BD1746" i="5"/>
  <c r="BD1745" i="5"/>
  <c r="BD1744" i="5"/>
  <c r="BD1743" i="5"/>
  <c r="BD1742" i="5"/>
  <c r="BD1741" i="5"/>
  <c r="BD1740" i="5"/>
  <c r="BD1739" i="5"/>
  <c r="BD1738" i="5"/>
  <c r="BD1737" i="5"/>
  <c r="BD1736" i="5"/>
  <c r="BD1735" i="5"/>
  <c r="BD1734" i="5"/>
  <c r="BD1733" i="5"/>
  <c r="BD1732" i="5"/>
  <c r="BD1731" i="5"/>
  <c r="BD1730" i="5"/>
  <c r="BD1729" i="5"/>
  <c r="BD1728" i="5"/>
  <c r="BD1727" i="5"/>
  <c r="BD1726" i="5"/>
  <c r="BD1725" i="5"/>
  <c r="BD1724" i="5"/>
  <c r="BD1723" i="5"/>
  <c r="BD1722" i="5"/>
  <c r="BD1721" i="5"/>
  <c r="BD1720" i="5"/>
  <c r="BD1719" i="5"/>
  <c r="BD1718" i="5"/>
  <c r="BD1717" i="5"/>
  <c r="BD1716" i="5"/>
  <c r="BD1715" i="5"/>
  <c r="BD1714" i="5"/>
  <c r="BD1713" i="5"/>
  <c r="BD1712" i="5"/>
  <c r="BD1711" i="5"/>
  <c r="BD1710" i="5"/>
  <c r="BD1709" i="5"/>
  <c r="BD1708" i="5"/>
  <c r="BD1707" i="5"/>
  <c r="BD1706" i="5"/>
  <c r="BD1705" i="5"/>
  <c r="BD1704" i="5"/>
  <c r="BD1703" i="5"/>
  <c r="BD1702" i="5"/>
  <c r="BD1701" i="5"/>
  <c r="BD1700" i="5"/>
  <c r="BD1699" i="5"/>
  <c r="BD1698" i="5"/>
  <c r="BD1697" i="5"/>
  <c r="BD1696" i="5"/>
  <c r="BD1695" i="5"/>
  <c r="BD1694" i="5"/>
  <c r="BD1693" i="5"/>
  <c r="BD1692" i="5"/>
  <c r="BD1691" i="5"/>
  <c r="BD1690" i="5"/>
  <c r="BD1689" i="5"/>
  <c r="BD1688" i="5"/>
  <c r="BD1687" i="5"/>
  <c r="BD1686" i="5"/>
  <c r="BD1685" i="5"/>
  <c r="BD1684" i="5"/>
  <c r="BD1683" i="5"/>
  <c r="BD1682" i="5"/>
  <c r="BD1681" i="5"/>
  <c r="BD1680" i="5"/>
  <c r="BD1679" i="5"/>
  <c r="BD1678" i="5"/>
  <c r="BD1677" i="5"/>
  <c r="BD1676" i="5"/>
  <c r="BD1675" i="5"/>
  <c r="BD1674" i="5"/>
  <c r="BD1673" i="5"/>
  <c r="BD1672" i="5"/>
  <c r="BD1671" i="5"/>
  <c r="BD1670" i="5"/>
  <c r="BD1669" i="5"/>
  <c r="BD1668" i="5"/>
  <c r="BD1667" i="5"/>
  <c r="BD1666" i="5"/>
  <c r="BD1665" i="5"/>
  <c r="BD1664" i="5"/>
  <c r="BD1663" i="5"/>
  <c r="BD1662" i="5"/>
  <c r="BD1661" i="5"/>
  <c r="BD1660" i="5"/>
  <c r="BD1659" i="5"/>
  <c r="BD1658" i="5"/>
  <c r="BD1657" i="5"/>
  <c r="BD1656" i="5"/>
  <c r="BD1655" i="5"/>
  <c r="BD1654" i="5"/>
  <c r="BD1653" i="5"/>
  <c r="BD1652" i="5"/>
  <c r="BD1651" i="5"/>
  <c r="BD1650" i="5"/>
  <c r="BD1649" i="5"/>
  <c r="BD1648" i="5"/>
  <c r="BD1647" i="5"/>
  <c r="BD1646" i="5"/>
  <c r="BD1645" i="5"/>
  <c r="BD1644" i="5"/>
  <c r="BD1643" i="5"/>
  <c r="BD1642" i="5"/>
  <c r="BD1641" i="5"/>
  <c r="BD1640" i="5"/>
  <c r="BD1639" i="5"/>
  <c r="BD1638" i="5"/>
  <c r="BD1637" i="5"/>
  <c r="BD1636" i="5"/>
  <c r="BD1635" i="5"/>
  <c r="BD1634" i="5"/>
  <c r="BD1633" i="5"/>
  <c r="BD1632" i="5"/>
  <c r="BD1631" i="5"/>
  <c r="BD1630" i="5"/>
  <c r="BD1629" i="5"/>
  <c r="BD1628" i="5"/>
  <c r="BD1627" i="5"/>
  <c r="BD1626" i="5"/>
  <c r="BD1625" i="5"/>
  <c r="BD1624" i="5"/>
  <c r="BD1623" i="5"/>
  <c r="BD1622" i="5"/>
  <c r="BD1621" i="5"/>
  <c r="BD1620" i="5"/>
  <c r="BD1619" i="5"/>
  <c r="BD1618" i="5"/>
  <c r="BD1617" i="5"/>
  <c r="BD1616" i="5"/>
  <c r="BD1615" i="5"/>
  <c r="BD1614" i="5"/>
  <c r="BD1613" i="5"/>
  <c r="BD1612" i="5"/>
  <c r="BD1611" i="5"/>
  <c r="BD1610" i="5"/>
  <c r="BD1609" i="5"/>
  <c r="BD1608" i="5"/>
  <c r="BD1607" i="5"/>
  <c r="BD1606" i="5"/>
  <c r="BD1605" i="5"/>
  <c r="BD1604" i="5"/>
  <c r="BD1603" i="5"/>
  <c r="BD1602" i="5"/>
  <c r="BD1601" i="5"/>
  <c r="BD1600" i="5"/>
  <c r="BD1599" i="5"/>
  <c r="BD1598" i="5"/>
  <c r="BD1597" i="5"/>
  <c r="BD1596" i="5"/>
  <c r="BD1595" i="5"/>
  <c r="BD1594" i="5"/>
  <c r="BD1593" i="5"/>
  <c r="BD1592" i="5"/>
  <c r="BD1591" i="5"/>
  <c r="BD1590" i="5"/>
  <c r="BD1589" i="5"/>
  <c r="BD1588" i="5"/>
  <c r="BD1587" i="5"/>
  <c r="BD1586" i="5"/>
  <c r="BD1585" i="5"/>
  <c r="BD1584" i="5"/>
  <c r="BD1583" i="5"/>
  <c r="BD1582" i="5"/>
  <c r="BD1581" i="5"/>
  <c r="BD1580" i="5"/>
  <c r="BD1579" i="5"/>
  <c r="BD1578" i="5"/>
  <c r="BD1577" i="5"/>
  <c r="BD1576" i="5"/>
  <c r="BD1575" i="5"/>
  <c r="BD1574" i="5"/>
  <c r="BD1573" i="5"/>
  <c r="BD1572" i="5"/>
  <c r="BD1571" i="5"/>
  <c r="BD1570" i="5"/>
  <c r="BD1569" i="5"/>
  <c r="BD1568" i="5"/>
  <c r="BD1567" i="5"/>
  <c r="BD1566" i="5"/>
  <c r="BD1565" i="5"/>
  <c r="BD1564" i="5"/>
  <c r="BD1563" i="5"/>
  <c r="BD1562" i="5"/>
  <c r="BD1561" i="5"/>
  <c r="BD1560" i="5"/>
  <c r="BD1559" i="5"/>
  <c r="BD1558" i="5"/>
  <c r="BD1557" i="5"/>
  <c r="BD1556" i="5"/>
  <c r="BD1555" i="5"/>
  <c r="BD1554" i="5"/>
  <c r="BD1553" i="5"/>
  <c r="BD1552" i="5"/>
  <c r="BD1551" i="5"/>
  <c r="BD1550" i="5"/>
  <c r="BD1549" i="5"/>
  <c r="BD1548" i="5"/>
  <c r="BD1547" i="5"/>
  <c r="BD1546" i="5"/>
  <c r="BD1545" i="5"/>
  <c r="BD1544" i="5"/>
  <c r="BD1543" i="5"/>
  <c r="BD1542" i="5"/>
  <c r="BD1541" i="5"/>
  <c r="BD1540" i="5"/>
  <c r="BD1539" i="5"/>
  <c r="BD1538" i="5"/>
  <c r="BD1537" i="5"/>
  <c r="BD1536" i="5"/>
  <c r="BD1535" i="5"/>
  <c r="BD1534" i="5"/>
  <c r="BD1533" i="5"/>
  <c r="BD1532" i="5"/>
  <c r="BD1531" i="5"/>
  <c r="BD1530" i="5"/>
  <c r="BD1529" i="5"/>
  <c r="BD1528" i="5"/>
  <c r="BD1527" i="5"/>
  <c r="BD1526" i="5"/>
  <c r="BD1525" i="5"/>
  <c r="BD1524" i="5"/>
  <c r="BD1523" i="5"/>
  <c r="BD1522" i="5"/>
  <c r="BD1521" i="5"/>
  <c r="BD1520" i="5"/>
  <c r="BD1519" i="5"/>
  <c r="BD1518" i="5"/>
  <c r="BD1517" i="5"/>
  <c r="BD1516" i="5"/>
  <c r="BD1515" i="5"/>
  <c r="BD1514" i="5"/>
  <c r="BD1513" i="5"/>
  <c r="BD1512" i="5"/>
  <c r="BD1511" i="5"/>
  <c r="BD1510" i="5"/>
  <c r="BD1509" i="5"/>
  <c r="BD1508" i="5"/>
  <c r="BD1507" i="5"/>
  <c r="BD1506" i="5"/>
  <c r="BD1505" i="5"/>
  <c r="BD1504" i="5"/>
  <c r="BD1503" i="5"/>
  <c r="BD1502" i="5"/>
  <c r="BD1501" i="5"/>
  <c r="BD1500" i="5"/>
  <c r="BD1499" i="5"/>
  <c r="BD1498" i="5"/>
  <c r="BD1497" i="5"/>
  <c r="BD1496" i="5"/>
  <c r="BD1495" i="5"/>
  <c r="BD1494" i="5"/>
  <c r="BD1493" i="5"/>
  <c r="BD1492" i="5"/>
  <c r="BD1491" i="5"/>
  <c r="BD1490" i="5"/>
  <c r="BD1489" i="5"/>
  <c r="BD1488" i="5"/>
  <c r="BD1487" i="5"/>
  <c r="BD1486" i="5"/>
  <c r="BD1485" i="5"/>
  <c r="BD1484" i="5"/>
  <c r="BD1483" i="5"/>
  <c r="BD1482" i="5"/>
  <c r="BD1481" i="5"/>
  <c r="BD1480" i="5"/>
  <c r="BD1479" i="5"/>
  <c r="BD1478" i="5"/>
  <c r="BD1477" i="5"/>
  <c r="BD1476" i="5"/>
  <c r="BD1475" i="5"/>
  <c r="BD1474" i="5"/>
  <c r="BD1473" i="5"/>
  <c r="BD1472" i="5"/>
  <c r="BD1471" i="5"/>
  <c r="BD1470" i="5"/>
  <c r="BD1469" i="5"/>
  <c r="BD1468" i="5"/>
  <c r="BD1467" i="5"/>
  <c r="BD1466" i="5"/>
  <c r="BD1465" i="5"/>
  <c r="BD1464" i="5"/>
  <c r="BD1463" i="5"/>
  <c r="BD1462" i="5"/>
  <c r="BD1461" i="5"/>
  <c r="BD1460" i="5"/>
  <c r="BD1459" i="5"/>
  <c r="BD1458" i="5"/>
  <c r="BD1457" i="5"/>
  <c r="BD1456" i="5"/>
  <c r="BD1455" i="5"/>
  <c r="BD1454" i="5"/>
  <c r="BD1453" i="5"/>
  <c r="BD1452" i="5"/>
  <c r="BD1451" i="5"/>
  <c r="BD1450" i="5"/>
  <c r="BD1449" i="5"/>
  <c r="BD1448" i="5"/>
  <c r="BD1447" i="5"/>
  <c r="BD1446" i="5"/>
  <c r="BD1445" i="5"/>
  <c r="BD1444" i="5"/>
  <c r="BD1443" i="5"/>
  <c r="BD1442" i="5"/>
  <c r="BD1441" i="5"/>
  <c r="BD1440" i="5"/>
  <c r="BD1439" i="5"/>
  <c r="BD1438" i="5"/>
  <c r="BD1437" i="5"/>
  <c r="BD1436" i="5"/>
  <c r="BD1435" i="5"/>
  <c r="BD1434" i="5"/>
  <c r="BD1433" i="5"/>
  <c r="BD1432" i="5"/>
  <c r="BD1431" i="5"/>
  <c r="BD1430" i="5"/>
  <c r="BD1429" i="5"/>
  <c r="BD1428" i="5"/>
  <c r="BD1427" i="5"/>
  <c r="BD1426" i="5"/>
  <c r="BD1425" i="5"/>
  <c r="BD1424" i="5"/>
  <c r="BD1423" i="5"/>
  <c r="BD1422" i="5"/>
  <c r="BD1421" i="5"/>
  <c r="BD1420" i="5"/>
  <c r="BD1419" i="5"/>
  <c r="BD1418" i="5"/>
  <c r="BD1417" i="5"/>
  <c r="BD1416" i="5"/>
  <c r="BD1415" i="5"/>
  <c r="BD1414" i="5"/>
  <c r="BD1413" i="5"/>
  <c r="BD1412" i="5"/>
  <c r="BD1411" i="5"/>
  <c r="BD1410" i="5"/>
  <c r="BD1409" i="5"/>
  <c r="BD1408" i="5"/>
  <c r="BD1407" i="5"/>
  <c r="BD1406" i="5"/>
  <c r="BD1405" i="5"/>
  <c r="BD1404" i="5"/>
  <c r="BD1403" i="5"/>
  <c r="BD1402" i="5"/>
  <c r="BD1401" i="5"/>
  <c r="BD1400" i="5"/>
  <c r="BD1399" i="5"/>
  <c r="BD1398" i="5"/>
  <c r="BD1397" i="5"/>
  <c r="BD1396" i="5"/>
  <c r="BD1395" i="5"/>
  <c r="BD1394" i="5"/>
  <c r="BD1393" i="5"/>
  <c r="BD1392" i="5"/>
  <c r="BD1391" i="5"/>
  <c r="BD1390" i="5"/>
  <c r="BD1389" i="5"/>
  <c r="BD1388" i="5"/>
  <c r="BD1387" i="5"/>
  <c r="BD1386" i="5"/>
  <c r="BD1385" i="5"/>
  <c r="BD1384" i="5"/>
  <c r="BD1383" i="5"/>
  <c r="BD1382" i="5"/>
  <c r="BD1381" i="5"/>
  <c r="BD1380" i="5"/>
  <c r="BD1379" i="5"/>
  <c r="BD1378" i="5"/>
  <c r="BD1377" i="5"/>
  <c r="BD1376" i="5"/>
  <c r="BD1375" i="5"/>
  <c r="BD1374" i="5"/>
  <c r="BD1373" i="5"/>
  <c r="BD1372" i="5"/>
  <c r="BD1371" i="5"/>
  <c r="BD1370" i="5"/>
  <c r="BD1369" i="5"/>
  <c r="BD1368" i="5"/>
  <c r="BD1367" i="5"/>
  <c r="BD1366" i="5"/>
  <c r="BD1365" i="5"/>
  <c r="BD1364" i="5"/>
  <c r="BD1363" i="5"/>
  <c r="BD1362" i="5"/>
  <c r="BD1361" i="5"/>
  <c r="BD1360" i="5"/>
  <c r="BD1359" i="5"/>
  <c r="BD1358" i="5"/>
  <c r="BD1357" i="5"/>
  <c r="BD1356" i="5"/>
  <c r="BD1355" i="5"/>
  <c r="BD1354" i="5"/>
  <c r="BD1353" i="5"/>
  <c r="BD1352" i="5"/>
  <c r="BD1351" i="5"/>
  <c r="BD1350" i="5"/>
  <c r="BD1349" i="5"/>
  <c r="BD1348" i="5"/>
  <c r="BD1347" i="5"/>
  <c r="BD1346" i="5"/>
  <c r="BD1345" i="5"/>
  <c r="BD1344" i="5"/>
  <c r="BD1343" i="5"/>
  <c r="BD1342" i="5"/>
  <c r="BD1341" i="5"/>
  <c r="BD1340" i="5"/>
  <c r="BD1339" i="5"/>
  <c r="BD1338" i="5"/>
  <c r="BD1337" i="5"/>
  <c r="BD1336" i="5"/>
  <c r="BD1335" i="5"/>
  <c r="BD1334" i="5"/>
  <c r="BD1333" i="5"/>
  <c r="BD1332" i="5"/>
  <c r="BD1331" i="5"/>
  <c r="BD1330" i="5"/>
  <c r="BD1329" i="5"/>
  <c r="BD1328" i="5"/>
  <c r="BD1327" i="5"/>
  <c r="BD1326" i="5"/>
  <c r="BD1325" i="5"/>
  <c r="BD1324" i="5"/>
  <c r="BD1323" i="5"/>
  <c r="BD1322" i="5"/>
  <c r="BD1321" i="5"/>
  <c r="BD1320" i="5"/>
  <c r="BD1319" i="5"/>
  <c r="BD1318" i="5"/>
  <c r="BD1317" i="5"/>
  <c r="BD1316" i="5"/>
  <c r="BD1315" i="5"/>
  <c r="BD1314" i="5"/>
  <c r="BD1313" i="5"/>
  <c r="BD1312" i="5"/>
  <c r="BD1311" i="5"/>
  <c r="BD1310" i="5"/>
  <c r="BD1309" i="5"/>
  <c r="BD1308" i="5"/>
  <c r="BD1307" i="5"/>
  <c r="BD1306" i="5"/>
  <c r="BD1305" i="5"/>
  <c r="BD1304" i="5"/>
  <c r="BD1303" i="5"/>
  <c r="BD1302" i="5"/>
  <c r="BD1301" i="5"/>
  <c r="BD1300" i="5"/>
  <c r="BD1299" i="5"/>
  <c r="BD1298" i="5"/>
  <c r="BD1297" i="5"/>
  <c r="BD1296" i="5"/>
  <c r="BD1295" i="5"/>
  <c r="BD1294" i="5"/>
  <c r="BD1293" i="5"/>
  <c r="BD1292" i="5"/>
  <c r="BD1291" i="5"/>
  <c r="BD1290" i="5"/>
  <c r="BD1289" i="5"/>
  <c r="BD1288" i="5"/>
  <c r="BD1287" i="5"/>
  <c r="BD1286" i="5"/>
  <c r="BD1285" i="5"/>
  <c r="BD1284" i="5"/>
  <c r="BD1283" i="5"/>
  <c r="BD1282" i="5"/>
  <c r="BD1281" i="5"/>
  <c r="BD1280" i="5"/>
  <c r="BD1279" i="5"/>
  <c r="BD1278" i="5"/>
  <c r="BD1277" i="5"/>
  <c r="BD1276" i="5"/>
  <c r="BD1275" i="5"/>
  <c r="BD1274" i="5"/>
  <c r="BD1273" i="5"/>
  <c r="BD1272" i="5"/>
  <c r="BD1271" i="5"/>
  <c r="BD1270" i="5"/>
  <c r="BD1269" i="5"/>
  <c r="BD1268" i="5"/>
  <c r="BD1267" i="5"/>
  <c r="BD1266" i="5"/>
  <c r="BD1265" i="5"/>
  <c r="BD1264" i="5"/>
  <c r="BD1263" i="5"/>
  <c r="BD1262" i="5"/>
  <c r="BD1261" i="5"/>
  <c r="BD1260" i="5"/>
  <c r="BD1259" i="5"/>
  <c r="BD1258" i="5"/>
  <c r="BD1257" i="5"/>
  <c r="BD1256" i="5"/>
  <c r="BD1255" i="5"/>
  <c r="BD1254" i="5"/>
  <c r="BD1253" i="5"/>
  <c r="BD1252" i="5"/>
  <c r="BD1251" i="5"/>
  <c r="BD1250" i="5"/>
  <c r="BD1249" i="5"/>
  <c r="BD1248" i="5"/>
  <c r="BD1247" i="5"/>
  <c r="BD1246" i="5"/>
  <c r="BD1245" i="5"/>
  <c r="BD1244" i="5"/>
  <c r="BD1243" i="5"/>
  <c r="BD1242" i="5"/>
  <c r="BD1241" i="5"/>
  <c r="BD1240" i="5"/>
  <c r="BD1239" i="5"/>
  <c r="BD1238" i="5"/>
  <c r="BD1237" i="5"/>
  <c r="BD1236" i="5"/>
  <c r="BD1235" i="5"/>
  <c r="BD1234" i="5"/>
  <c r="BD1233" i="5"/>
  <c r="BD1232" i="5"/>
  <c r="BD1231" i="5"/>
  <c r="BD1230" i="5"/>
  <c r="BD1229" i="5"/>
  <c r="BD1228" i="5"/>
  <c r="BD1227" i="5"/>
  <c r="BD1226" i="5"/>
  <c r="BD1225" i="5"/>
  <c r="BD1224" i="5"/>
  <c r="BD1223" i="5"/>
  <c r="BD1222" i="5"/>
  <c r="BD1221" i="5"/>
  <c r="BD1220" i="5"/>
  <c r="BD1219" i="5"/>
  <c r="BD1218" i="5"/>
  <c r="BD1217" i="5"/>
  <c r="BD1216" i="5"/>
  <c r="BD1215" i="5"/>
  <c r="BD1214" i="5"/>
  <c r="BD1213" i="5"/>
  <c r="BD1212" i="5"/>
  <c r="BD1211" i="5"/>
  <c r="BD1210" i="5"/>
  <c r="BD1209" i="5"/>
  <c r="BD1208" i="5"/>
  <c r="BD1207" i="5"/>
  <c r="BD1206" i="5"/>
  <c r="BD1205" i="5"/>
  <c r="BD1204" i="5"/>
  <c r="BD1203" i="5"/>
  <c r="BD1202" i="5"/>
  <c r="BD1201" i="5"/>
  <c r="BD1200" i="5"/>
  <c r="BD1199" i="5"/>
  <c r="BD1198" i="5"/>
  <c r="BD1197" i="5"/>
  <c r="BD1196" i="5"/>
  <c r="BD1195" i="5"/>
  <c r="BD1194" i="5"/>
  <c r="BD1193" i="5"/>
  <c r="BD1192" i="5"/>
  <c r="BD1191" i="5"/>
  <c r="BD1190" i="5"/>
  <c r="BD1189" i="5"/>
  <c r="BD1188" i="5"/>
  <c r="BD1187" i="5"/>
  <c r="BD1186" i="5"/>
  <c r="BD1185" i="5"/>
  <c r="BD1184" i="5"/>
  <c r="BD1183" i="5"/>
  <c r="BD1182" i="5"/>
  <c r="BD1181" i="5"/>
  <c r="BD1180" i="5"/>
  <c r="BD1179" i="5"/>
  <c r="BD1178" i="5"/>
  <c r="BD1177" i="5"/>
  <c r="BD1176" i="5"/>
  <c r="BD1175" i="5"/>
  <c r="BD1174" i="5"/>
  <c r="BD1173" i="5"/>
  <c r="BD1172" i="5"/>
  <c r="BD1171" i="5"/>
  <c r="BD1170" i="5"/>
  <c r="BD1169" i="5"/>
  <c r="BD1168" i="5"/>
  <c r="BD1167" i="5"/>
  <c r="BD1166" i="5"/>
  <c r="BD1165" i="5"/>
  <c r="BD1164" i="5"/>
  <c r="BD1163" i="5"/>
  <c r="BD1162" i="5"/>
  <c r="BD1161" i="5"/>
  <c r="BD1160" i="5"/>
  <c r="BD1159" i="5"/>
  <c r="BD1158" i="5"/>
  <c r="BD1157" i="5"/>
  <c r="BD1156" i="5"/>
  <c r="BD1155" i="5"/>
  <c r="BD1154" i="5"/>
  <c r="BD1153" i="5"/>
  <c r="BD1152" i="5"/>
  <c r="BD1151" i="5"/>
  <c r="BD1150" i="5"/>
  <c r="BD1149" i="5"/>
  <c r="BD1148" i="5"/>
  <c r="BD1147" i="5"/>
  <c r="BD1146" i="5"/>
  <c r="BD1145" i="5"/>
  <c r="BD1144" i="5"/>
  <c r="BD1143" i="5"/>
  <c r="BD1142" i="5"/>
  <c r="BD1141" i="5"/>
  <c r="BD1140" i="5"/>
  <c r="BD1139" i="5"/>
  <c r="BD1138" i="5"/>
  <c r="BD1137" i="5"/>
  <c r="BD1136" i="5"/>
  <c r="BD1135" i="5"/>
  <c r="BD1134" i="5"/>
  <c r="BD1133" i="5"/>
  <c r="BD1132" i="5"/>
  <c r="BD1131" i="5"/>
  <c r="BD1130" i="5"/>
  <c r="BD1129" i="5"/>
  <c r="BD1128" i="5"/>
  <c r="BD1127" i="5"/>
  <c r="BD1126" i="5"/>
  <c r="BD1125" i="5"/>
  <c r="BD1124" i="5"/>
  <c r="BD1123" i="5"/>
  <c r="BD1122" i="5"/>
  <c r="BD1121" i="5"/>
  <c r="BD1120" i="5"/>
  <c r="BD1119" i="5"/>
  <c r="BD1118" i="5"/>
  <c r="BD1117" i="5"/>
  <c r="BD1116" i="5"/>
  <c r="BD1115" i="5"/>
  <c r="BD1114" i="5"/>
  <c r="BD1113" i="5"/>
  <c r="BD1112" i="5"/>
  <c r="BD1111" i="5"/>
  <c r="BD1110" i="5"/>
  <c r="BD1109" i="5"/>
  <c r="BD1108" i="5"/>
  <c r="BD1107" i="5"/>
  <c r="BD1106" i="5"/>
  <c r="BD1105" i="5"/>
  <c r="BD1104" i="5"/>
  <c r="BD1103" i="5"/>
  <c r="BD1102" i="5"/>
  <c r="BD1101" i="5"/>
  <c r="BD1100" i="5"/>
  <c r="BD1099" i="5"/>
  <c r="BD1098" i="5"/>
  <c r="BD1097" i="5"/>
  <c r="BD1096" i="5"/>
  <c r="BD1095" i="5"/>
  <c r="BD1094" i="5"/>
  <c r="BD1093" i="5"/>
  <c r="BD1092" i="5"/>
  <c r="BD1091" i="5"/>
  <c r="BD1090" i="5"/>
  <c r="BD1089" i="5"/>
  <c r="BD1088" i="5"/>
  <c r="BD1087" i="5"/>
  <c r="BD1086" i="5"/>
  <c r="BD1085" i="5"/>
  <c r="BD1084" i="5"/>
  <c r="BD1083" i="5"/>
  <c r="BD1082" i="5"/>
  <c r="BD1081" i="5"/>
  <c r="BD1080" i="5"/>
  <c r="BD1079" i="5"/>
  <c r="BD1078" i="5"/>
  <c r="BD1077" i="5"/>
  <c r="BD1076" i="5"/>
  <c r="BD1075" i="5"/>
  <c r="BD1074" i="5"/>
  <c r="BD1073" i="5"/>
  <c r="BD1072" i="5"/>
  <c r="BD1071" i="5"/>
  <c r="BD1070" i="5"/>
  <c r="BD1069" i="5"/>
  <c r="BD1068" i="5"/>
  <c r="BD1067" i="5"/>
  <c r="BD1066" i="5"/>
  <c r="BD1065" i="5"/>
  <c r="BD1064" i="5"/>
  <c r="BD1063" i="5"/>
  <c r="BD1062" i="5"/>
  <c r="BD1061" i="5"/>
  <c r="BD1060" i="5"/>
  <c r="BD1059" i="5"/>
  <c r="BD1058" i="5"/>
  <c r="BD1057" i="5"/>
  <c r="BD1056" i="5"/>
  <c r="BD1055" i="5"/>
  <c r="BD1054" i="5"/>
  <c r="BD1053" i="5"/>
  <c r="BD1052" i="5"/>
  <c r="BD1051" i="5"/>
  <c r="BD1050" i="5"/>
  <c r="BD1049" i="5"/>
  <c r="BD1048" i="5"/>
  <c r="BD1047" i="5"/>
  <c r="BD1046" i="5"/>
  <c r="BD1045" i="5"/>
  <c r="BD1044" i="5"/>
  <c r="BD1043" i="5"/>
  <c r="BD1042" i="5"/>
  <c r="BD1041" i="5"/>
  <c r="BD1040" i="5"/>
  <c r="BD1039" i="5"/>
  <c r="BD1038" i="5"/>
  <c r="BD1037" i="5"/>
  <c r="BD1036" i="5"/>
  <c r="BD1035" i="5"/>
  <c r="BD1034" i="5"/>
  <c r="BD1033" i="5"/>
  <c r="BD1032" i="5"/>
  <c r="BD1031" i="5"/>
  <c r="BD1030" i="5"/>
  <c r="BD1029" i="5"/>
  <c r="BD1028" i="5"/>
  <c r="BD1027" i="5"/>
  <c r="BD1026" i="5"/>
  <c r="BD1025" i="5"/>
  <c r="BD1024" i="5"/>
  <c r="BD1023" i="5"/>
  <c r="BD1022" i="5"/>
  <c r="BD1021" i="5"/>
  <c r="BD1020" i="5"/>
  <c r="BD1019" i="5"/>
  <c r="BD1018" i="5"/>
  <c r="BD1017" i="5"/>
  <c r="BD1016" i="5"/>
  <c r="BD1015" i="5"/>
  <c r="BD1014" i="5"/>
  <c r="BD1013" i="5"/>
  <c r="BD1012" i="5"/>
  <c r="BD1011" i="5"/>
  <c r="BD1010" i="5"/>
  <c r="BD1009" i="5"/>
  <c r="BD1008" i="5"/>
  <c r="BD1007" i="5"/>
  <c r="BD1006" i="5"/>
  <c r="BD1005" i="5"/>
  <c r="BD1004" i="5"/>
  <c r="BD1003" i="5"/>
  <c r="BD1002" i="5"/>
  <c r="BD1001" i="5"/>
  <c r="BD1000" i="5"/>
  <c r="BD999" i="5"/>
  <c r="BD998" i="5"/>
  <c r="BD997" i="5"/>
  <c r="BD996" i="5"/>
  <c r="BD995" i="5"/>
  <c r="BD994" i="5"/>
  <c r="BD993" i="5"/>
  <c r="BD992" i="5"/>
  <c r="BD991" i="5"/>
  <c r="BD990" i="5"/>
  <c r="BD989" i="5"/>
  <c r="BD988" i="5"/>
  <c r="BD987" i="5"/>
  <c r="BD986" i="5"/>
  <c r="BD985" i="5"/>
  <c r="BD984" i="5"/>
  <c r="BD983" i="5"/>
  <c r="BD982" i="5"/>
  <c r="BD981" i="5"/>
  <c r="BD980" i="5"/>
  <c r="BD979" i="5"/>
  <c r="BD978" i="5"/>
  <c r="BD977" i="5"/>
  <c r="BD976" i="5"/>
  <c r="BD975" i="5"/>
  <c r="BD974" i="5"/>
  <c r="BD973" i="5"/>
  <c r="BD972" i="5"/>
  <c r="BD971" i="5"/>
  <c r="BD970" i="5"/>
  <c r="BD969" i="5"/>
  <c r="BD968" i="5"/>
  <c r="BD967" i="5"/>
  <c r="BD966" i="5"/>
  <c r="BD965" i="5"/>
  <c r="BD964" i="5"/>
  <c r="BD963" i="5"/>
  <c r="BD962" i="5"/>
  <c r="BD961" i="5"/>
  <c r="BD960" i="5"/>
  <c r="BD959" i="5"/>
  <c r="BD958" i="5"/>
  <c r="BD957" i="5"/>
  <c r="BD956" i="5"/>
  <c r="BD955" i="5"/>
  <c r="BD954" i="5"/>
  <c r="BD953" i="5"/>
  <c r="BD952" i="5"/>
  <c r="BD951" i="5"/>
  <c r="BD950" i="5"/>
  <c r="BD949" i="5"/>
  <c r="BD948" i="5"/>
  <c r="BD947" i="5"/>
  <c r="BD946" i="5"/>
  <c r="BD945" i="5"/>
  <c r="BD944" i="5"/>
  <c r="BD943" i="5"/>
  <c r="BD942" i="5"/>
  <c r="BD941" i="5"/>
  <c r="BD940" i="5"/>
  <c r="BD939" i="5"/>
  <c r="BD938" i="5"/>
  <c r="BD937" i="5"/>
  <c r="BD936" i="5"/>
  <c r="BD935" i="5"/>
  <c r="BD934" i="5"/>
  <c r="BD933" i="5"/>
  <c r="BD932" i="5"/>
  <c r="BD931" i="5"/>
  <c r="BD930" i="5"/>
  <c r="BD929" i="5"/>
  <c r="BD928" i="5"/>
  <c r="BD927" i="5"/>
  <c r="BD926" i="5"/>
  <c r="BD925" i="5"/>
  <c r="BD924" i="5"/>
  <c r="BD923" i="5"/>
  <c r="BD922" i="5"/>
  <c r="BD921" i="5"/>
  <c r="BD920" i="5"/>
  <c r="BD919" i="5"/>
  <c r="BD918" i="5"/>
  <c r="BD917" i="5"/>
  <c r="BD916" i="5"/>
  <c r="BD915" i="5"/>
  <c r="BD914" i="5"/>
  <c r="BD913" i="5"/>
  <c r="BD912" i="5"/>
  <c r="BD911" i="5"/>
  <c r="BD910" i="5"/>
  <c r="BD909" i="5"/>
  <c r="BD908" i="5"/>
  <c r="BD907" i="5"/>
  <c r="BD906" i="5"/>
  <c r="BD905" i="5"/>
  <c r="BD904" i="5"/>
  <c r="BD903" i="5"/>
  <c r="BD902" i="5"/>
  <c r="BD901" i="5"/>
  <c r="BD900" i="5"/>
  <c r="BD899" i="5"/>
  <c r="BD898" i="5"/>
  <c r="BD897" i="5"/>
  <c r="BD896" i="5"/>
  <c r="BD895" i="5"/>
  <c r="BD894" i="5"/>
  <c r="BD893" i="5"/>
  <c r="BD892" i="5"/>
  <c r="BD891" i="5"/>
  <c r="BD890" i="5"/>
  <c r="BD889" i="5"/>
  <c r="BD888" i="5"/>
  <c r="BD887" i="5"/>
  <c r="BD886" i="5"/>
  <c r="BD885" i="5"/>
  <c r="BD884" i="5"/>
  <c r="BD883" i="5"/>
  <c r="BD882" i="5"/>
  <c r="BD881" i="5"/>
  <c r="BD880" i="5"/>
  <c r="BD879" i="5"/>
  <c r="BD878" i="5"/>
  <c r="BD877" i="5"/>
  <c r="BD876" i="5"/>
  <c r="BD875" i="5"/>
  <c r="BD874" i="5"/>
  <c r="BD873" i="5"/>
  <c r="BD872" i="5"/>
  <c r="BD871" i="5"/>
  <c r="BD870" i="5"/>
  <c r="BD869" i="5"/>
  <c r="BD868" i="5"/>
  <c r="BD867" i="5"/>
  <c r="BD866" i="5"/>
  <c r="BD865" i="5"/>
  <c r="BD864" i="5"/>
  <c r="BD863" i="5"/>
  <c r="BD862" i="5"/>
  <c r="BD861" i="5"/>
  <c r="BD860" i="5"/>
  <c r="BD859" i="5"/>
  <c r="BD858" i="5"/>
  <c r="BD857" i="5"/>
  <c r="BD856" i="5"/>
  <c r="BD855" i="5"/>
  <c r="BD854" i="5"/>
  <c r="BD853" i="5"/>
  <c r="BD852" i="5"/>
  <c r="BD851" i="5"/>
  <c r="BD850" i="5"/>
  <c r="BD849" i="5"/>
  <c r="BD848" i="5"/>
  <c r="BD847" i="5"/>
  <c r="BD846" i="5"/>
  <c r="BD845" i="5"/>
  <c r="BD844" i="5"/>
  <c r="BD843" i="5"/>
  <c r="BD842" i="5"/>
  <c r="BD841" i="5"/>
  <c r="BD840" i="5"/>
  <c r="BD839" i="5"/>
  <c r="BD838" i="5"/>
  <c r="BD837" i="5"/>
  <c r="BD836" i="5"/>
  <c r="BD835" i="5"/>
  <c r="BD834" i="5"/>
  <c r="E834" i="5"/>
  <c r="D834" i="5"/>
  <c r="BD833" i="5"/>
  <c r="BD832" i="5"/>
  <c r="E832" i="5"/>
  <c r="D832" i="5"/>
  <c r="BD831" i="5"/>
  <c r="E831" i="5"/>
  <c r="D831" i="5"/>
  <c r="BD830" i="5"/>
  <c r="E830" i="5"/>
  <c r="D830" i="5"/>
  <c r="BD829" i="5"/>
  <c r="E829" i="5"/>
  <c r="D829" i="5"/>
  <c r="BD828" i="5"/>
  <c r="E828" i="5"/>
  <c r="D828" i="5"/>
  <c r="BD827" i="5"/>
  <c r="E827" i="5"/>
  <c r="D827" i="5"/>
  <c r="BD826" i="5"/>
  <c r="E826" i="5"/>
  <c r="D826" i="5"/>
  <c r="BD825" i="5"/>
  <c r="E825" i="5"/>
  <c r="D825" i="5"/>
  <c r="BD824" i="5"/>
  <c r="E824" i="5"/>
  <c r="D824" i="5"/>
  <c r="BD823" i="5"/>
  <c r="E823" i="5"/>
  <c r="D823" i="5"/>
  <c r="BD822" i="5"/>
  <c r="E822" i="5"/>
  <c r="D822" i="5"/>
  <c r="BD821" i="5"/>
  <c r="E821" i="5"/>
  <c r="D821" i="5"/>
  <c r="BD820" i="5"/>
  <c r="E820" i="5"/>
  <c r="D820" i="5"/>
  <c r="BD819" i="5"/>
  <c r="E819" i="5"/>
  <c r="D819" i="5"/>
  <c r="BD818" i="5"/>
  <c r="E818" i="5"/>
  <c r="D818" i="5"/>
  <c r="BD817" i="5"/>
  <c r="E817" i="5"/>
  <c r="D817" i="5"/>
  <c r="BD816" i="5"/>
  <c r="E816" i="5"/>
  <c r="D816" i="5"/>
  <c r="BD815" i="5"/>
  <c r="E815" i="5"/>
  <c r="D815" i="5"/>
  <c r="BD814" i="5"/>
  <c r="E814" i="5"/>
  <c r="D814" i="5"/>
  <c r="BD813" i="5"/>
  <c r="E813" i="5"/>
  <c r="D813" i="5"/>
  <c r="BD812" i="5"/>
  <c r="E812" i="5"/>
  <c r="D812" i="5"/>
  <c r="BD811" i="5"/>
  <c r="E811" i="5"/>
  <c r="D811" i="5"/>
  <c r="BD810" i="5"/>
  <c r="E810" i="5"/>
  <c r="D810" i="5"/>
  <c r="BD809" i="5"/>
  <c r="E809" i="5"/>
  <c r="D809" i="5"/>
  <c r="BD808" i="5"/>
  <c r="E808" i="5"/>
  <c r="D808" i="5"/>
  <c r="BD807" i="5"/>
  <c r="E807" i="5"/>
  <c r="D807" i="5"/>
  <c r="BD806" i="5"/>
  <c r="E806" i="5"/>
  <c r="D806" i="5"/>
  <c r="BD805" i="5"/>
  <c r="E805" i="5"/>
  <c r="D805" i="5"/>
  <c r="BD804" i="5"/>
  <c r="E804" i="5"/>
  <c r="D804" i="5"/>
  <c r="BD803" i="5"/>
  <c r="E803" i="5"/>
  <c r="D803" i="5"/>
  <c r="BD802" i="5"/>
  <c r="E802" i="5"/>
  <c r="D802" i="5"/>
  <c r="BD801" i="5"/>
  <c r="E801" i="5"/>
  <c r="D801" i="5"/>
  <c r="BD800" i="5"/>
  <c r="E800" i="5"/>
  <c r="D800" i="5"/>
  <c r="BD799" i="5"/>
  <c r="E799" i="5"/>
  <c r="D799" i="5"/>
  <c r="BD798" i="5"/>
  <c r="E798" i="5"/>
  <c r="D798" i="5"/>
  <c r="BD797" i="5"/>
  <c r="E797" i="5"/>
  <c r="D797" i="5"/>
  <c r="BD796" i="5"/>
  <c r="E796" i="5"/>
  <c r="D796" i="5"/>
  <c r="BD795" i="5"/>
  <c r="E795" i="5"/>
  <c r="D795" i="5"/>
  <c r="BD794" i="5"/>
  <c r="E794" i="5"/>
  <c r="D794" i="5"/>
  <c r="BD793" i="5"/>
  <c r="E793" i="5"/>
  <c r="D793" i="5"/>
  <c r="BD792" i="5"/>
  <c r="E792" i="5"/>
  <c r="D792" i="5"/>
  <c r="BD791" i="5"/>
  <c r="E791" i="5"/>
  <c r="D791" i="5"/>
  <c r="BD790" i="5"/>
  <c r="E790" i="5"/>
  <c r="D790" i="5"/>
  <c r="BD789" i="5"/>
  <c r="E789" i="5"/>
  <c r="D789" i="5"/>
  <c r="BD788" i="5"/>
  <c r="E788" i="5"/>
  <c r="D788" i="5"/>
  <c r="BD787" i="5"/>
  <c r="E787" i="5"/>
  <c r="D787" i="5"/>
  <c r="BD786" i="5"/>
  <c r="E786" i="5"/>
  <c r="D786" i="5"/>
  <c r="BD785" i="5"/>
  <c r="E785" i="5"/>
  <c r="D785" i="5"/>
  <c r="BD784" i="5"/>
  <c r="E784" i="5"/>
  <c r="D784" i="5"/>
  <c r="BD783" i="5"/>
  <c r="E783" i="5"/>
  <c r="D783" i="5"/>
  <c r="BD782" i="5"/>
  <c r="E782" i="5"/>
  <c r="D782" i="5"/>
  <c r="BD781" i="5"/>
  <c r="E781" i="5"/>
  <c r="D781" i="5"/>
  <c r="BD780" i="5"/>
  <c r="E780" i="5"/>
  <c r="D780" i="5"/>
  <c r="BD779" i="5"/>
  <c r="E779" i="5"/>
  <c r="D779" i="5"/>
  <c r="BD778" i="5"/>
  <c r="E778" i="5"/>
  <c r="D778" i="5"/>
  <c r="BD777" i="5"/>
  <c r="E777" i="5"/>
  <c r="D777" i="5"/>
  <c r="BD776" i="5"/>
  <c r="E776" i="5"/>
  <c r="D776" i="5"/>
  <c r="BD775" i="5"/>
  <c r="E775" i="5"/>
  <c r="D775" i="5"/>
  <c r="BD774" i="5"/>
  <c r="E774" i="5"/>
  <c r="D774" i="5"/>
  <c r="BD773" i="5"/>
  <c r="E773" i="5"/>
  <c r="D773" i="5"/>
  <c r="BD772" i="5"/>
  <c r="E772" i="5"/>
  <c r="D772" i="5"/>
  <c r="BD771" i="5"/>
  <c r="E771" i="5"/>
  <c r="D771" i="5"/>
  <c r="BD770" i="5"/>
  <c r="E770" i="5"/>
  <c r="D770" i="5"/>
  <c r="BD769" i="5"/>
  <c r="E769" i="5"/>
  <c r="D769" i="5"/>
  <c r="BD768" i="5"/>
  <c r="E768" i="5"/>
  <c r="D768" i="5"/>
  <c r="BD767" i="5"/>
  <c r="E767" i="5"/>
  <c r="D767" i="5"/>
  <c r="BD766" i="5"/>
  <c r="E766" i="5"/>
  <c r="D766" i="5"/>
  <c r="BD765" i="5"/>
  <c r="E765" i="5"/>
  <c r="D765" i="5"/>
  <c r="BD764" i="5"/>
  <c r="E764" i="5"/>
  <c r="D764" i="5"/>
  <c r="BD763" i="5"/>
  <c r="E763" i="5"/>
  <c r="D763" i="5"/>
  <c r="BD762" i="5"/>
  <c r="E762" i="5"/>
  <c r="D762" i="5"/>
  <c r="BD761" i="5"/>
  <c r="E761" i="5"/>
  <c r="D761" i="5"/>
  <c r="BD760" i="5"/>
  <c r="E760" i="5"/>
  <c r="D760" i="5"/>
  <c r="BD759" i="5"/>
  <c r="E759" i="5"/>
  <c r="D759" i="5"/>
  <c r="BD758" i="5"/>
  <c r="E758" i="5"/>
  <c r="D758" i="5"/>
  <c r="BD757" i="5"/>
  <c r="E757" i="5"/>
  <c r="D757" i="5"/>
  <c r="BD756" i="5"/>
  <c r="E756" i="5"/>
  <c r="D756" i="5"/>
  <c r="BD755" i="5"/>
  <c r="E755" i="5"/>
  <c r="D755" i="5"/>
  <c r="BD754" i="5"/>
  <c r="E754" i="5"/>
  <c r="D754" i="5"/>
  <c r="BD753" i="5"/>
  <c r="E753" i="5"/>
  <c r="D753" i="5"/>
  <c r="BD752" i="5"/>
  <c r="E752" i="5"/>
  <c r="D752" i="5"/>
  <c r="BD751" i="5"/>
  <c r="E751" i="5"/>
  <c r="D751" i="5"/>
  <c r="BD750" i="5"/>
  <c r="E750" i="5"/>
  <c r="D750" i="5"/>
  <c r="BD749" i="5"/>
  <c r="E749" i="5"/>
  <c r="D749" i="5"/>
  <c r="BD748" i="5"/>
  <c r="E748" i="5"/>
  <c r="D748" i="5"/>
  <c r="BD747" i="5"/>
  <c r="E747" i="5"/>
  <c r="D747" i="5"/>
  <c r="BD746" i="5"/>
  <c r="E746" i="5"/>
  <c r="D746" i="5"/>
  <c r="BD745" i="5"/>
  <c r="E745" i="5"/>
  <c r="D745" i="5"/>
  <c r="BD744" i="5"/>
  <c r="E744" i="5"/>
  <c r="D744" i="5"/>
  <c r="BD743" i="5"/>
  <c r="E743" i="5"/>
  <c r="D743" i="5"/>
  <c r="BD742" i="5"/>
  <c r="E742" i="5"/>
  <c r="D742" i="5"/>
  <c r="BD741" i="5"/>
  <c r="E741" i="5"/>
  <c r="D741" i="5"/>
  <c r="BD740" i="5"/>
  <c r="E740" i="5"/>
  <c r="D740" i="5"/>
  <c r="BD739" i="5"/>
  <c r="E739" i="5"/>
  <c r="D739" i="5"/>
  <c r="BD738" i="5"/>
  <c r="E738" i="5"/>
  <c r="D738" i="5"/>
  <c r="BD737" i="5"/>
  <c r="E737" i="5"/>
  <c r="D737" i="5"/>
  <c r="BD736" i="5"/>
  <c r="E736" i="5"/>
  <c r="D736" i="5"/>
  <c r="BD735" i="5"/>
  <c r="E735" i="5"/>
  <c r="D735" i="5"/>
  <c r="BD734" i="5"/>
  <c r="E734" i="5"/>
  <c r="D734" i="5"/>
  <c r="BD733" i="5"/>
  <c r="E733" i="5"/>
  <c r="D733" i="5"/>
  <c r="BD732" i="5"/>
  <c r="E732" i="5"/>
  <c r="D732" i="5"/>
  <c r="BD731" i="5"/>
  <c r="E731" i="5"/>
  <c r="D731" i="5"/>
  <c r="BD730" i="5"/>
  <c r="E730" i="5"/>
  <c r="D730" i="5"/>
  <c r="BD729" i="5"/>
  <c r="E729" i="5"/>
  <c r="D729" i="5"/>
  <c r="BD728" i="5"/>
  <c r="E728" i="5"/>
  <c r="D728" i="5"/>
  <c r="BD727" i="5"/>
  <c r="E727" i="5"/>
  <c r="D727" i="5"/>
  <c r="BD726" i="5"/>
  <c r="E726" i="5"/>
  <c r="D726" i="5"/>
  <c r="BD725" i="5"/>
  <c r="E725" i="5"/>
  <c r="D725" i="5"/>
  <c r="BD724" i="5"/>
  <c r="E724" i="5"/>
  <c r="D724" i="5"/>
  <c r="BD723" i="5"/>
  <c r="E723" i="5"/>
  <c r="D723" i="5"/>
  <c r="BD722" i="5"/>
  <c r="E722" i="5"/>
  <c r="D722" i="5"/>
  <c r="BD721" i="5"/>
  <c r="E721" i="5"/>
  <c r="D721" i="5"/>
  <c r="BD720" i="5"/>
  <c r="E720" i="5"/>
  <c r="D720" i="5"/>
  <c r="BD719" i="5"/>
  <c r="E719" i="5"/>
  <c r="D719" i="5"/>
  <c r="BD718" i="5"/>
  <c r="E718" i="5"/>
  <c r="D718" i="5"/>
  <c r="BD717" i="5"/>
  <c r="E717" i="5"/>
  <c r="D717" i="5"/>
  <c r="BD716" i="5"/>
  <c r="E716" i="5"/>
  <c r="D716" i="5"/>
  <c r="BD715" i="5"/>
  <c r="E715" i="5"/>
  <c r="D715" i="5"/>
  <c r="BD714" i="5"/>
  <c r="E714" i="5"/>
  <c r="D714" i="5"/>
  <c r="BD713" i="5"/>
  <c r="E713" i="5"/>
  <c r="D713" i="5"/>
  <c r="BD712" i="5"/>
  <c r="E712" i="5"/>
  <c r="D712" i="5"/>
  <c r="BD711" i="5"/>
  <c r="E711" i="5"/>
  <c r="D711" i="5"/>
  <c r="BD710" i="5"/>
  <c r="E710" i="5"/>
  <c r="D710" i="5"/>
  <c r="BD709" i="5"/>
  <c r="E709" i="5"/>
  <c r="D709" i="5"/>
  <c r="BD708" i="5"/>
  <c r="E708" i="5"/>
  <c r="D708" i="5"/>
  <c r="BD707" i="5"/>
  <c r="E707" i="5"/>
  <c r="D707" i="5"/>
  <c r="BD706" i="5"/>
  <c r="E706" i="5"/>
  <c r="D706" i="5"/>
  <c r="BD705" i="5"/>
  <c r="E705" i="5"/>
  <c r="D705" i="5"/>
  <c r="BD704" i="5"/>
  <c r="E704" i="5"/>
  <c r="D704" i="5"/>
  <c r="BD703" i="5"/>
  <c r="E703" i="5"/>
  <c r="D703" i="5"/>
  <c r="BD702" i="5"/>
  <c r="E702" i="5"/>
  <c r="D702" i="5"/>
  <c r="BD701" i="5"/>
  <c r="E701" i="5"/>
  <c r="D701" i="5"/>
  <c r="BD700" i="5"/>
  <c r="E700" i="5"/>
  <c r="D700" i="5"/>
  <c r="BD699" i="5"/>
  <c r="E699" i="5"/>
  <c r="D699" i="5"/>
  <c r="BD698" i="5"/>
  <c r="E698" i="5"/>
  <c r="D698" i="5"/>
  <c r="BD697" i="5"/>
  <c r="E697" i="5"/>
  <c r="D697" i="5"/>
  <c r="BD696" i="5"/>
  <c r="E696" i="5"/>
  <c r="D696" i="5"/>
  <c r="BD695" i="5"/>
  <c r="E695" i="5"/>
  <c r="D695" i="5"/>
  <c r="BD694" i="5"/>
  <c r="E694" i="5"/>
  <c r="D694" i="5"/>
  <c r="BD693" i="5"/>
  <c r="E693" i="5"/>
  <c r="D693" i="5"/>
  <c r="BD692" i="5"/>
  <c r="E692" i="5"/>
  <c r="D692" i="5"/>
  <c r="BD691" i="5"/>
  <c r="E691" i="5"/>
  <c r="D691" i="5"/>
  <c r="BD690" i="5"/>
  <c r="E690" i="5"/>
  <c r="D690" i="5"/>
  <c r="BD689" i="5"/>
  <c r="E689" i="5"/>
  <c r="D689" i="5"/>
  <c r="BD688" i="5"/>
  <c r="E688" i="5"/>
  <c r="D688" i="5"/>
  <c r="BD687" i="5"/>
  <c r="E687" i="5"/>
  <c r="D687" i="5"/>
  <c r="BD686" i="5"/>
  <c r="E686" i="5"/>
  <c r="D686" i="5"/>
  <c r="BD685" i="5"/>
  <c r="E685" i="5"/>
  <c r="D685" i="5"/>
  <c r="BD684" i="5"/>
  <c r="E684" i="5"/>
  <c r="D684" i="5"/>
  <c r="BD683" i="5"/>
  <c r="E683" i="5"/>
  <c r="D683" i="5"/>
  <c r="BD682" i="5"/>
  <c r="E682" i="5"/>
  <c r="D682" i="5"/>
  <c r="BD681" i="5"/>
  <c r="E681" i="5"/>
  <c r="D681" i="5"/>
  <c r="BD680" i="5"/>
  <c r="E680" i="5"/>
  <c r="D680" i="5"/>
  <c r="BD679" i="5"/>
  <c r="E679" i="5"/>
  <c r="D679" i="5"/>
  <c r="BD678" i="5"/>
  <c r="E678" i="5"/>
  <c r="D678" i="5"/>
  <c r="BD677" i="5"/>
  <c r="E677" i="5"/>
  <c r="D677" i="5"/>
  <c r="BD676" i="5"/>
  <c r="E676" i="5"/>
  <c r="D676" i="5"/>
  <c r="BD675" i="5"/>
  <c r="E675" i="5"/>
  <c r="D675" i="5"/>
  <c r="BD674" i="5"/>
  <c r="E674" i="5"/>
  <c r="D674" i="5"/>
  <c r="BD673" i="5"/>
  <c r="E673" i="5"/>
  <c r="D673" i="5"/>
  <c r="BD672" i="5"/>
  <c r="E672" i="5"/>
  <c r="D672" i="5"/>
  <c r="BD671" i="5"/>
  <c r="E671" i="5"/>
  <c r="D671" i="5"/>
  <c r="BD670" i="5"/>
  <c r="E670" i="5"/>
  <c r="D670" i="5"/>
  <c r="BD669" i="5"/>
  <c r="E669" i="5"/>
  <c r="D669" i="5"/>
  <c r="BD668" i="5"/>
  <c r="E668" i="5"/>
  <c r="D668" i="5"/>
  <c r="BD667" i="5"/>
  <c r="E667" i="5"/>
  <c r="D667" i="5"/>
  <c r="BD666" i="5"/>
  <c r="E666" i="5"/>
  <c r="D666" i="5"/>
  <c r="BD665" i="5"/>
  <c r="E665" i="5"/>
  <c r="D665" i="5"/>
  <c r="BD664" i="5"/>
  <c r="E664" i="5"/>
  <c r="D664" i="5"/>
  <c r="BD663" i="5"/>
  <c r="E663" i="5"/>
  <c r="D663" i="5"/>
  <c r="BD662" i="5"/>
  <c r="E662" i="5"/>
  <c r="D662" i="5"/>
  <c r="BD661" i="5"/>
  <c r="E661" i="5"/>
  <c r="D661" i="5"/>
  <c r="BD660" i="5"/>
  <c r="E660" i="5"/>
  <c r="D660" i="5"/>
  <c r="BD659" i="5"/>
  <c r="E659" i="5"/>
  <c r="D659" i="5"/>
  <c r="BD658" i="5"/>
  <c r="E658" i="5"/>
  <c r="D658" i="5"/>
  <c r="BD657" i="5"/>
  <c r="E657" i="5"/>
  <c r="D657" i="5"/>
  <c r="BD656" i="5"/>
  <c r="E656" i="5"/>
  <c r="D656" i="5"/>
  <c r="BD655" i="5"/>
  <c r="E655" i="5"/>
  <c r="D655" i="5"/>
  <c r="BD654" i="5"/>
  <c r="E654" i="5"/>
  <c r="D654" i="5"/>
  <c r="BD653" i="5"/>
  <c r="E653" i="5"/>
  <c r="D653" i="5"/>
  <c r="BD652" i="5"/>
  <c r="E652" i="5"/>
  <c r="D652" i="5"/>
  <c r="BD651" i="5"/>
  <c r="E651" i="5"/>
  <c r="D651" i="5"/>
  <c r="BD650" i="5"/>
  <c r="E650" i="5"/>
  <c r="D650" i="5"/>
  <c r="BD649" i="5"/>
  <c r="E649" i="5"/>
  <c r="D649" i="5"/>
  <c r="BD648" i="5"/>
  <c r="E648" i="5"/>
  <c r="D648" i="5"/>
  <c r="BD647" i="5"/>
  <c r="E647" i="5"/>
  <c r="D647" i="5"/>
  <c r="BD646" i="5"/>
  <c r="E646" i="5"/>
  <c r="D646" i="5"/>
  <c r="BD645" i="5"/>
  <c r="E645" i="5"/>
  <c r="D645" i="5"/>
  <c r="BD644" i="5"/>
  <c r="E644" i="5"/>
  <c r="D644" i="5"/>
  <c r="BD643" i="5"/>
  <c r="E643" i="5"/>
  <c r="D643" i="5"/>
  <c r="BD642" i="5"/>
  <c r="E642" i="5"/>
  <c r="D642" i="5"/>
  <c r="BD641" i="5"/>
  <c r="E641" i="5"/>
  <c r="D641" i="5"/>
  <c r="BD640" i="5"/>
  <c r="E640" i="5"/>
  <c r="D640" i="5"/>
  <c r="BD639" i="5"/>
  <c r="E639" i="5"/>
  <c r="D639" i="5"/>
  <c r="BD638" i="5"/>
  <c r="E638" i="5"/>
  <c r="D638" i="5"/>
  <c r="BD637" i="5"/>
  <c r="E637" i="5"/>
  <c r="D637" i="5"/>
  <c r="BD636" i="5"/>
  <c r="E636" i="5"/>
  <c r="D636" i="5"/>
  <c r="BD635" i="5"/>
  <c r="E635" i="5"/>
  <c r="D635" i="5"/>
  <c r="BD634" i="5"/>
  <c r="E634" i="5"/>
  <c r="D634" i="5"/>
  <c r="BD633" i="5"/>
  <c r="E633" i="5"/>
  <c r="D633" i="5"/>
  <c r="BD632" i="5"/>
  <c r="E632" i="5"/>
  <c r="D632" i="5"/>
  <c r="BD631" i="5"/>
  <c r="BD630" i="5"/>
  <c r="BD629" i="5"/>
  <c r="BD628" i="5"/>
  <c r="BD627" i="5"/>
  <c r="BD626" i="5"/>
  <c r="BD625" i="5"/>
  <c r="BD624" i="5"/>
  <c r="J624" i="5"/>
  <c r="BD623" i="5"/>
  <c r="BD622" i="5"/>
  <c r="BD621" i="5"/>
  <c r="BD620" i="5"/>
  <c r="BD619" i="5"/>
  <c r="AF619" i="5"/>
  <c r="AE619" i="5"/>
  <c r="AD619" i="5"/>
  <c r="AC619" i="5"/>
  <c r="AB619" i="5"/>
  <c r="AA619" i="5"/>
  <c r="U619" i="5"/>
  <c r="T619" i="5"/>
  <c r="S619" i="5"/>
  <c r="R619" i="5"/>
  <c r="Q619" i="5"/>
  <c r="P619" i="5"/>
  <c r="O619" i="5"/>
  <c r="N619" i="5"/>
  <c r="M619" i="5"/>
  <c r="L619" i="5"/>
  <c r="K619" i="5"/>
  <c r="J619" i="5"/>
  <c r="BD618" i="5"/>
  <c r="AF618" i="5"/>
  <c r="AE618" i="5"/>
  <c r="AD618" i="5"/>
  <c r="AC618" i="5"/>
  <c r="AB618" i="5"/>
  <c r="AA618" i="5"/>
  <c r="U618" i="5"/>
  <c r="T618" i="5"/>
  <c r="S618" i="5"/>
  <c r="R618" i="5"/>
  <c r="Q618" i="5"/>
  <c r="P618" i="5"/>
  <c r="O618" i="5"/>
  <c r="N618" i="5"/>
  <c r="M618" i="5"/>
  <c r="L618" i="5"/>
  <c r="K618" i="5"/>
  <c r="J618" i="5"/>
  <c r="BD617" i="5"/>
  <c r="AF617" i="5"/>
  <c r="AE617" i="5"/>
  <c r="AD617" i="5"/>
  <c r="AC617" i="5"/>
  <c r="AB617" i="5"/>
  <c r="AA617" i="5"/>
  <c r="U617" i="5"/>
  <c r="T617" i="5"/>
  <c r="S617" i="5"/>
  <c r="R617" i="5"/>
  <c r="Q617" i="5"/>
  <c r="P617" i="5"/>
  <c r="O617" i="5"/>
  <c r="N617" i="5"/>
  <c r="M617" i="5"/>
  <c r="L617" i="5"/>
  <c r="K617" i="5"/>
  <c r="J617" i="5"/>
  <c r="BD616" i="5"/>
  <c r="AF616" i="5"/>
  <c r="AE616" i="5"/>
  <c r="AD616" i="5"/>
  <c r="AC616" i="5"/>
  <c r="AB616" i="5"/>
  <c r="AA616" i="5"/>
  <c r="U616" i="5"/>
  <c r="T616" i="5"/>
  <c r="S616" i="5"/>
  <c r="R616" i="5"/>
  <c r="Q616" i="5"/>
  <c r="P616" i="5"/>
  <c r="O616" i="5"/>
  <c r="N616" i="5"/>
  <c r="M616" i="5"/>
  <c r="L616" i="5"/>
  <c r="K616" i="5"/>
  <c r="J616" i="5"/>
  <c r="BD615" i="5"/>
  <c r="AF615" i="5"/>
  <c r="AE615" i="5"/>
  <c r="AD615" i="5"/>
  <c r="AC615" i="5"/>
  <c r="AB615" i="5"/>
  <c r="AA615" i="5"/>
  <c r="U615" i="5"/>
  <c r="T615" i="5"/>
  <c r="S615" i="5"/>
  <c r="R615" i="5"/>
  <c r="Q615" i="5"/>
  <c r="P615" i="5"/>
  <c r="O615" i="5"/>
  <c r="N615" i="5"/>
  <c r="M615" i="5"/>
  <c r="L615" i="5"/>
  <c r="K615" i="5"/>
  <c r="J615" i="5"/>
  <c r="BD614" i="5"/>
  <c r="AF614" i="5"/>
  <c r="AE614" i="5"/>
  <c r="AD614" i="5"/>
  <c r="AC614" i="5"/>
  <c r="AB614" i="5"/>
  <c r="AA614" i="5"/>
  <c r="U614" i="5"/>
  <c r="T614" i="5"/>
  <c r="S614" i="5"/>
  <c r="R614" i="5"/>
  <c r="Q614" i="5"/>
  <c r="P614" i="5"/>
  <c r="O614" i="5"/>
  <c r="N614" i="5"/>
  <c r="M614" i="5"/>
  <c r="L614" i="5"/>
  <c r="K614" i="5"/>
  <c r="J614" i="5"/>
  <c r="BD613" i="5"/>
  <c r="AF613" i="5"/>
  <c r="AE613" i="5"/>
  <c r="AD613" i="5"/>
  <c r="AC613" i="5"/>
  <c r="AB613" i="5"/>
  <c r="AA613" i="5"/>
  <c r="U613" i="5"/>
  <c r="T613" i="5"/>
  <c r="S613" i="5"/>
  <c r="R613" i="5"/>
  <c r="Q613" i="5"/>
  <c r="P613" i="5"/>
  <c r="O613" i="5"/>
  <c r="N613" i="5"/>
  <c r="M613" i="5"/>
  <c r="L613" i="5"/>
  <c r="K613" i="5"/>
  <c r="J613" i="5"/>
  <c r="BD612" i="5"/>
  <c r="AF612" i="5"/>
  <c r="AE612" i="5"/>
  <c r="AD612" i="5"/>
  <c r="AC612" i="5"/>
  <c r="AB612" i="5"/>
  <c r="AA612" i="5"/>
  <c r="U612" i="5"/>
  <c r="T612" i="5"/>
  <c r="S612" i="5"/>
  <c r="R612" i="5"/>
  <c r="Q612" i="5"/>
  <c r="P612" i="5"/>
  <c r="O612" i="5"/>
  <c r="N612" i="5"/>
  <c r="M612" i="5"/>
  <c r="L612" i="5"/>
  <c r="K612" i="5"/>
  <c r="J612" i="5"/>
  <c r="BD611" i="5"/>
  <c r="AF611" i="5"/>
  <c r="AE611" i="5"/>
  <c r="AD611" i="5"/>
  <c r="AC611" i="5"/>
  <c r="AB611" i="5"/>
  <c r="AA611" i="5"/>
  <c r="U611" i="5"/>
  <c r="T611" i="5"/>
  <c r="S611" i="5"/>
  <c r="R611" i="5"/>
  <c r="Q611" i="5"/>
  <c r="P611" i="5"/>
  <c r="O611" i="5"/>
  <c r="N611" i="5"/>
  <c r="M611" i="5"/>
  <c r="L611" i="5"/>
  <c r="K611" i="5"/>
  <c r="J611" i="5"/>
  <c r="BD610" i="5"/>
  <c r="AF610" i="5"/>
  <c r="AE610" i="5"/>
  <c r="AD610" i="5"/>
  <c r="AC610" i="5"/>
  <c r="AB610" i="5"/>
  <c r="AA610" i="5"/>
  <c r="U610" i="5"/>
  <c r="T610" i="5"/>
  <c r="S610" i="5"/>
  <c r="R610" i="5"/>
  <c r="Q610" i="5"/>
  <c r="P610" i="5"/>
  <c r="O610" i="5"/>
  <c r="N610" i="5"/>
  <c r="M610" i="5"/>
  <c r="L610" i="5"/>
  <c r="K610" i="5"/>
  <c r="J610" i="5"/>
  <c r="BD609" i="5"/>
  <c r="AF609" i="5"/>
  <c r="AE609" i="5"/>
  <c r="AD609" i="5"/>
  <c r="AC609" i="5"/>
  <c r="AB609" i="5"/>
  <c r="AA609" i="5"/>
  <c r="U609" i="5"/>
  <c r="T609" i="5"/>
  <c r="S609" i="5"/>
  <c r="R609" i="5"/>
  <c r="Q609" i="5"/>
  <c r="P609" i="5"/>
  <c r="O609" i="5"/>
  <c r="N609" i="5"/>
  <c r="M609" i="5"/>
  <c r="L609" i="5"/>
  <c r="K609" i="5"/>
  <c r="J609" i="5"/>
  <c r="BD608" i="5"/>
  <c r="AF608" i="5"/>
  <c r="AE608" i="5"/>
  <c r="AD608" i="5"/>
  <c r="AC608" i="5"/>
  <c r="AB608" i="5"/>
  <c r="AA608" i="5"/>
  <c r="U608" i="5"/>
  <c r="T608" i="5"/>
  <c r="S608" i="5"/>
  <c r="R608" i="5"/>
  <c r="Q608" i="5"/>
  <c r="P608" i="5"/>
  <c r="O608" i="5"/>
  <c r="N608" i="5"/>
  <c r="M608" i="5"/>
  <c r="L608" i="5"/>
  <c r="K608" i="5"/>
  <c r="J608" i="5"/>
  <c r="BD607" i="5"/>
  <c r="AF607" i="5"/>
  <c r="AE607" i="5"/>
  <c r="AD607" i="5"/>
  <c r="AC607" i="5"/>
  <c r="AB607" i="5"/>
  <c r="AA607" i="5"/>
  <c r="U607" i="5"/>
  <c r="T607" i="5"/>
  <c r="S607" i="5"/>
  <c r="R607" i="5"/>
  <c r="Q607" i="5"/>
  <c r="P607" i="5"/>
  <c r="O607" i="5"/>
  <c r="N607" i="5"/>
  <c r="M607" i="5"/>
  <c r="L607" i="5"/>
  <c r="K607" i="5"/>
  <c r="J607" i="5"/>
  <c r="BD606" i="5"/>
  <c r="AF606" i="5"/>
  <c r="AE606" i="5"/>
  <c r="AD606" i="5"/>
  <c r="AC606" i="5"/>
  <c r="AB606" i="5"/>
  <c r="AA606" i="5"/>
  <c r="U606" i="5"/>
  <c r="T606" i="5"/>
  <c r="S606" i="5"/>
  <c r="R606" i="5"/>
  <c r="Q606" i="5"/>
  <c r="P606" i="5"/>
  <c r="O606" i="5"/>
  <c r="N606" i="5"/>
  <c r="M606" i="5"/>
  <c r="L606" i="5"/>
  <c r="K606" i="5"/>
  <c r="J606" i="5"/>
  <c r="BD605" i="5"/>
  <c r="AF605" i="5"/>
  <c r="AE605" i="5"/>
  <c r="AD605" i="5"/>
  <c r="AC605" i="5"/>
  <c r="AB605" i="5"/>
  <c r="AA605" i="5"/>
  <c r="U605" i="5"/>
  <c r="T605" i="5"/>
  <c r="S605" i="5"/>
  <c r="R605" i="5"/>
  <c r="Q605" i="5"/>
  <c r="P605" i="5"/>
  <c r="O605" i="5"/>
  <c r="N605" i="5"/>
  <c r="M605" i="5"/>
  <c r="L605" i="5"/>
  <c r="K605" i="5"/>
  <c r="J605" i="5"/>
  <c r="BD604" i="5"/>
  <c r="AF604" i="5"/>
  <c r="AE604" i="5"/>
  <c r="AD604" i="5"/>
  <c r="AC604" i="5"/>
  <c r="AB604" i="5"/>
  <c r="AA604" i="5"/>
  <c r="U604" i="5"/>
  <c r="T604" i="5"/>
  <c r="S604" i="5"/>
  <c r="R604" i="5"/>
  <c r="Q604" i="5"/>
  <c r="P604" i="5"/>
  <c r="O604" i="5"/>
  <c r="N604" i="5"/>
  <c r="M604" i="5"/>
  <c r="L604" i="5"/>
  <c r="K604" i="5"/>
  <c r="J604" i="5"/>
  <c r="BD603" i="5"/>
  <c r="AF603" i="5"/>
  <c r="AE603" i="5"/>
  <c r="AD603" i="5"/>
  <c r="AC603" i="5"/>
  <c r="AB603" i="5"/>
  <c r="AA603" i="5"/>
  <c r="U603" i="5"/>
  <c r="T603" i="5"/>
  <c r="S603" i="5"/>
  <c r="R603" i="5"/>
  <c r="Q603" i="5"/>
  <c r="P603" i="5"/>
  <c r="O603" i="5"/>
  <c r="N603" i="5"/>
  <c r="M603" i="5"/>
  <c r="L603" i="5"/>
  <c r="K603" i="5"/>
  <c r="J603" i="5"/>
  <c r="BD602" i="5"/>
  <c r="AF602" i="5"/>
  <c r="AE602" i="5"/>
  <c r="AD602" i="5"/>
  <c r="AC602" i="5"/>
  <c r="AB602" i="5"/>
  <c r="AA602" i="5"/>
  <c r="U602" i="5"/>
  <c r="T602" i="5"/>
  <c r="S602" i="5"/>
  <c r="R602" i="5"/>
  <c r="Q602" i="5"/>
  <c r="P602" i="5"/>
  <c r="O602" i="5"/>
  <c r="N602" i="5"/>
  <c r="M602" i="5"/>
  <c r="L602" i="5"/>
  <c r="K602" i="5"/>
  <c r="J602" i="5"/>
  <c r="BD601" i="5"/>
  <c r="AF601" i="5"/>
  <c r="AE601" i="5"/>
  <c r="AD601" i="5"/>
  <c r="AC601" i="5"/>
  <c r="AB601" i="5"/>
  <c r="AA601" i="5"/>
  <c r="U601" i="5"/>
  <c r="T601" i="5"/>
  <c r="S601" i="5"/>
  <c r="R601" i="5"/>
  <c r="Q601" i="5"/>
  <c r="P601" i="5"/>
  <c r="O601" i="5"/>
  <c r="N601" i="5"/>
  <c r="M601" i="5"/>
  <c r="L601" i="5"/>
  <c r="K601" i="5"/>
  <c r="J601" i="5"/>
  <c r="BD600" i="5"/>
  <c r="AF600" i="5"/>
  <c r="AE600" i="5"/>
  <c r="AD600" i="5"/>
  <c r="AC600" i="5"/>
  <c r="AB600" i="5"/>
  <c r="AA600" i="5"/>
  <c r="U600" i="5"/>
  <c r="T600" i="5"/>
  <c r="S600" i="5"/>
  <c r="R600" i="5"/>
  <c r="Q600" i="5"/>
  <c r="P600" i="5"/>
  <c r="O600" i="5"/>
  <c r="N600" i="5"/>
  <c r="M600" i="5"/>
  <c r="L600" i="5"/>
  <c r="K600" i="5"/>
  <c r="J600" i="5"/>
  <c r="BD599" i="5"/>
  <c r="AF599" i="5"/>
  <c r="AE599" i="5"/>
  <c r="AD599" i="5"/>
  <c r="AC599" i="5"/>
  <c r="AB599" i="5"/>
  <c r="AA599" i="5"/>
  <c r="U599" i="5"/>
  <c r="T599" i="5"/>
  <c r="S599" i="5"/>
  <c r="R599" i="5"/>
  <c r="Q599" i="5"/>
  <c r="P599" i="5"/>
  <c r="O599" i="5"/>
  <c r="N599" i="5"/>
  <c r="M599" i="5"/>
  <c r="L599" i="5"/>
  <c r="K599" i="5"/>
  <c r="J599" i="5"/>
  <c r="BD598" i="5"/>
  <c r="AF598" i="5"/>
  <c r="AE598" i="5"/>
  <c r="AD598" i="5"/>
  <c r="AC598" i="5"/>
  <c r="AB598" i="5"/>
  <c r="AA598" i="5"/>
  <c r="U598" i="5"/>
  <c r="T598" i="5"/>
  <c r="S598" i="5"/>
  <c r="R598" i="5"/>
  <c r="Q598" i="5"/>
  <c r="P598" i="5"/>
  <c r="O598" i="5"/>
  <c r="N598" i="5"/>
  <c r="M598" i="5"/>
  <c r="L598" i="5"/>
  <c r="K598" i="5"/>
  <c r="J598" i="5"/>
  <c r="BD597" i="5"/>
  <c r="AF597" i="5"/>
  <c r="AE597" i="5"/>
  <c r="AD597" i="5"/>
  <c r="AC597" i="5"/>
  <c r="AB597" i="5"/>
  <c r="AA597" i="5"/>
  <c r="U597" i="5"/>
  <c r="T597" i="5"/>
  <c r="S597" i="5"/>
  <c r="R597" i="5"/>
  <c r="Q597" i="5"/>
  <c r="P597" i="5"/>
  <c r="O597" i="5"/>
  <c r="N597" i="5"/>
  <c r="M597" i="5"/>
  <c r="L597" i="5"/>
  <c r="K597" i="5"/>
  <c r="J597" i="5"/>
  <c r="BD596" i="5"/>
  <c r="AF596" i="5"/>
  <c r="AE596" i="5"/>
  <c r="AD596" i="5"/>
  <c r="AC596" i="5"/>
  <c r="AB596" i="5"/>
  <c r="AA596" i="5"/>
  <c r="U596" i="5"/>
  <c r="T596" i="5"/>
  <c r="S596" i="5"/>
  <c r="R596" i="5"/>
  <c r="Q596" i="5"/>
  <c r="P596" i="5"/>
  <c r="O596" i="5"/>
  <c r="N596" i="5"/>
  <c r="M596" i="5"/>
  <c r="L596" i="5"/>
  <c r="K596" i="5"/>
  <c r="J596" i="5"/>
  <c r="BD595" i="5"/>
  <c r="AF595" i="5"/>
  <c r="AE595" i="5"/>
  <c r="AD595" i="5"/>
  <c r="AC595" i="5"/>
  <c r="AB595" i="5"/>
  <c r="AA595" i="5"/>
  <c r="U595" i="5"/>
  <c r="T595" i="5"/>
  <c r="S595" i="5"/>
  <c r="R595" i="5"/>
  <c r="Q595" i="5"/>
  <c r="P595" i="5"/>
  <c r="O595" i="5"/>
  <c r="N595" i="5"/>
  <c r="M595" i="5"/>
  <c r="L595" i="5"/>
  <c r="K595" i="5"/>
  <c r="J595" i="5"/>
  <c r="BD594" i="5"/>
  <c r="AF594" i="5"/>
  <c r="AE594" i="5"/>
  <c r="AD594" i="5"/>
  <c r="AC594" i="5"/>
  <c r="AB594" i="5"/>
  <c r="AA594" i="5"/>
  <c r="U594" i="5"/>
  <c r="T594" i="5"/>
  <c r="S594" i="5"/>
  <c r="R594" i="5"/>
  <c r="Q594" i="5"/>
  <c r="P594" i="5"/>
  <c r="O594" i="5"/>
  <c r="N594" i="5"/>
  <c r="M594" i="5"/>
  <c r="L594" i="5"/>
  <c r="K594" i="5"/>
  <c r="J594" i="5"/>
  <c r="BD593" i="5"/>
  <c r="AF593" i="5"/>
  <c r="AE593" i="5"/>
  <c r="AD593" i="5"/>
  <c r="AC593" i="5"/>
  <c r="AB593" i="5"/>
  <c r="AA593" i="5"/>
  <c r="U593" i="5"/>
  <c r="T593" i="5"/>
  <c r="S593" i="5"/>
  <c r="R593" i="5"/>
  <c r="Q593" i="5"/>
  <c r="P593" i="5"/>
  <c r="O593" i="5"/>
  <c r="N593" i="5"/>
  <c r="M593" i="5"/>
  <c r="L593" i="5"/>
  <c r="K593" i="5"/>
  <c r="J593" i="5"/>
  <c r="BD592" i="5"/>
  <c r="AF592" i="5"/>
  <c r="AE592" i="5"/>
  <c r="AD592" i="5"/>
  <c r="AC592" i="5"/>
  <c r="AB592" i="5"/>
  <c r="AA592" i="5"/>
  <c r="U592" i="5"/>
  <c r="T592" i="5"/>
  <c r="S592" i="5"/>
  <c r="R592" i="5"/>
  <c r="Q592" i="5"/>
  <c r="P592" i="5"/>
  <c r="O592" i="5"/>
  <c r="N592" i="5"/>
  <c r="M592" i="5"/>
  <c r="L592" i="5"/>
  <c r="K592" i="5"/>
  <c r="J592" i="5"/>
  <c r="BD591" i="5"/>
  <c r="AF591" i="5"/>
  <c r="AE591" i="5"/>
  <c r="AD591" i="5"/>
  <c r="AC591" i="5"/>
  <c r="AB591" i="5"/>
  <c r="AA591" i="5"/>
  <c r="U591" i="5"/>
  <c r="T591" i="5"/>
  <c r="S591" i="5"/>
  <c r="R591" i="5"/>
  <c r="Q591" i="5"/>
  <c r="P591" i="5"/>
  <c r="O591" i="5"/>
  <c r="N591" i="5"/>
  <c r="M591" i="5"/>
  <c r="L591" i="5"/>
  <c r="K591" i="5"/>
  <c r="J591" i="5"/>
  <c r="BD590" i="5"/>
  <c r="AF590" i="5"/>
  <c r="AE590" i="5"/>
  <c r="AD590" i="5"/>
  <c r="AC590" i="5"/>
  <c r="AB590" i="5"/>
  <c r="AA590" i="5"/>
  <c r="U590" i="5"/>
  <c r="T590" i="5"/>
  <c r="S590" i="5"/>
  <c r="R590" i="5"/>
  <c r="Q590" i="5"/>
  <c r="P590" i="5"/>
  <c r="O590" i="5"/>
  <c r="N590" i="5"/>
  <c r="M590" i="5"/>
  <c r="L590" i="5"/>
  <c r="K590" i="5"/>
  <c r="J590" i="5"/>
  <c r="BD589" i="5"/>
  <c r="AF589" i="5"/>
  <c r="AE589" i="5"/>
  <c r="AD589" i="5"/>
  <c r="AC589" i="5"/>
  <c r="AB589" i="5"/>
  <c r="AA589" i="5"/>
  <c r="U589" i="5"/>
  <c r="T589" i="5"/>
  <c r="S589" i="5"/>
  <c r="R589" i="5"/>
  <c r="Q589" i="5"/>
  <c r="P589" i="5"/>
  <c r="O589" i="5"/>
  <c r="N589" i="5"/>
  <c r="M589" i="5"/>
  <c r="L589" i="5"/>
  <c r="K589" i="5"/>
  <c r="J589" i="5"/>
  <c r="BD588" i="5"/>
  <c r="AF588" i="5"/>
  <c r="AE588" i="5"/>
  <c r="AD588" i="5"/>
  <c r="AC588" i="5"/>
  <c r="AB588" i="5"/>
  <c r="AA588" i="5"/>
  <c r="U588" i="5"/>
  <c r="T588" i="5"/>
  <c r="S588" i="5"/>
  <c r="R588" i="5"/>
  <c r="Q588" i="5"/>
  <c r="P588" i="5"/>
  <c r="O588" i="5"/>
  <c r="N588" i="5"/>
  <c r="M588" i="5"/>
  <c r="L588" i="5"/>
  <c r="K588" i="5"/>
  <c r="J588" i="5"/>
  <c r="BD587" i="5"/>
  <c r="AF587" i="5"/>
  <c r="AE587" i="5"/>
  <c r="AD587" i="5"/>
  <c r="AC587" i="5"/>
  <c r="AB587" i="5"/>
  <c r="AA587" i="5"/>
  <c r="U587" i="5"/>
  <c r="T587" i="5"/>
  <c r="S587" i="5"/>
  <c r="R587" i="5"/>
  <c r="Q587" i="5"/>
  <c r="P587" i="5"/>
  <c r="O587" i="5"/>
  <c r="N587" i="5"/>
  <c r="M587" i="5"/>
  <c r="L587" i="5"/>
  <c r="K587" i="5"/>
  <c r="J587" i="5"/>
  <c r="BD586" i="5"/>
  <c r="AF586" i="5"/>
  <c r="AE586" i="5"/>
  <c r="AD586" i="5"/>
  <c r="AC586" i="5"/>
  <c r="AB586" i="5"/>
  <c r="AA586" i="5"/>
  <c r="U586" i="5"/>
  <c r="T586" i="5"/>
  <c r="S586" i="5"/>
  <c r="R586" i="5"/>
  <c r="Q586" i="5"/>
  <c r="P586" i="5"/>
  <c r="O586" i="5"/>
  <c r="N586" i="5"/>
  <c r="M586" i="5"/>
  <c r="L586" i="5"/>
  <c r="K586" i="5"/>
  <c r="J586" i="5"/>
  <c r="BD585" i="5"/>
  <c r="AF585" i="5"/>
  <c r="AE585" i="5"/>
  <c r="AD585" i="5"/>
  <c r="AC585" i="5"/>
  <c r="AB585" i="5"/>
  <c r="AA585" i="5"/>
  <c r="U585" i="5"/>
  <c r="T585" i="5"/>
  <c r="S585" i="5"/>
  <c r="R585" i="5"/>
  <c r="Q585" i="5"/>
  <c r="P585" i="5"/>
  <c r="O585" i="5"/>
  <c r="N585" i="5"/>
  <c r="M585" i="5"/>
  <c r="L585" i="5"/>
  <c r="K585" i="5"/>
  <c r="J585" i="5"/>
  <c r="BD584" i="5"/>
  <c r="AF584" i="5"/>
  <c r="AE584" i="5"/>
  <c r="AD584" i="5"/>
  <c r="AC584" i="5"/>
  <c r="AB584" i="5"/>
  <c r="AA584" i="5"/>
  <c r="U584" i="5"/>
  <c r="T584" i="5"/>
  <c r="S584" i="5"/>
  <c r="R584" i="5"/>
  <c r="Q584" i="5"/>
  <c r="P584" i="5"/>
  <c r="O584" i="5"/>
  <c r="N584" i="5"/>
  <c r="M584" i="5"/>
  <c r="L584" i="5"/>
  <c r="K584" i="5"/>
  <c r="J584" i="5"/>
  <c r="BD583" i="5"/>
  <c r="AF583" i="5"/>
  <c r="AE583" i="5"/>
  <c r="AD583" i="5"/>
  <c r="AC583" i="5"/>
  <c r="AB583" i="5"/>
  <c r="AA583" i="5"/>
  <c r="U583" i="5"/>
  <c r="T583" i="5"/>
  <c r="S583" i="5"/>
  <c r="R583" i="5"/>
  <c r="Q583" i="5"/>
  <c r="P583" i="5"/>
  <c r="O583" i="5"/>
  <c r="N583" i="5"/>
  <c r="M583" i="5"/>
  <c r="L583" i="5"/>
  <c r="K583" i="5"/>
  <c r="J583" i="5"/>
  <c r="BD582" i="5"/>
  <c r="AF582" i="5"/>
  <c r="AE582" i="5"/>
  <c r="AD582" i="5"/>
  <c r="AC582" i="5"/>
  <c r="AB582" i="5"/>
  <c r="AA582" i="5"/>
  <c r="U582" i="5"/>
  <c r="T582" i="5"/>
  <c r="S582" i="5"/>
  <c r="R582" i="5"/>
  <c r="Q582" i="5"/>
  <c r="P582" i="5"/>
  <c r="O582" i="5"/>
  <c r="N582" i="5"/>
  <c r="M582" i="5"/>
  <c r="L582" i="5"/>
  <c r="K582" i="5"/>
  <c r="J582" i="5"/>
  <c r="BD581" i="5"/>
  <c r="AF581" i="5"/>
  <c r="AE581" i="5"/>
  <c r="AD581" i="5"/>
  <c r="AC581" i="5"/>
  <c r="AB581" i="5"/>
  <c r="AA581" i="5"/>
  <c r="U581" i="5"/>
  <c r="T581" i="5"/>
  <c r="S581" i="5"/>
  <c r="R581" i="5"/>
  <c r="Q581" i="5"/>
  <c r="P581" i="5"/>
  <c r="O581" i="5"/>
  <c r="N581" i="5"/>
  <c r="M581" i="5"/>
  <c r="L581" i="5"/>
  <c r="K581" i="5"/>
  <c r="J581" i="5"/>
  <c r="BD580" i="5"/>
  <c r="AF580" i="5"/>
  <c r="AE580" i="5"/>
  <c r="AD580" i="5"/>
  <c r="AC580" i="5"/>
  <c r="AB580" i="5"/>
  <c r="AA580" i="5"/>
  <c r="U580" i="5"/>
  <c r="T580" i="5"/>
  <c r="S580" i="5"/>
  <c r="R580" i="5"/>
  <c r="Q580" i="5"/>
  <c r="P580" i="5"/>
  <c r="O580" i="5"/>
  <c r="N580" i="5"/>
  <c r="M580" i="5"/>
  <c r="L580" i="5"/>
  <c r="K580" i="5"/>
  <c r="J580" i="5"/>
  <c r="BD579" i="5"/>
  <c r="AF579" i="5"/>
  <c r="AE579" i="5"/>
  <c r="AD579" i="5"/>
  <c r="AC579" i="5"/>
  <c r="AB579" i="5"/>
  <c r="AA579" i="5"/>
  <c r="U579" i="5"/>
  <c r="T579" i="5"/>
  <c r="S579" i="5"/>
  <c r="R579" i="5"/>
  <c r="Q579" i="5"/>
  <c r="P579" i="5"/>
  <c r="O579" i="5"/>
  <c r="N579" i="5"/>
  <c r="M579" i="5"/>
  <c r="L579" i="5"/>
  <c r="K579" i="5"/>
  <c r="J579" i="5"/>
  <c r="BD578" i="5"/>
  <c r="AF578" i="5"/>
  <c r="AE578" i="5"/>
  <c r="AD578" i="5"/>
  <c r="AC578" i="5"/>
  <c r="AB578" i="5"/>
  <c r="AA578" i="5"/>
  <c r="U578" i="5"/>
  <c r="T578" i="5"/>
  <c r="S578" i="5"/>
  <c r="R578" i="5"/>
  <c r="Q578" i="5"/>
  <c r="P578" i="5"/>
  <c r="O578" i="5"/>
  <c r="N578" i="5"/>
  <c r="M578" i="5"/>
  <c r="L578" i="5"/>
  <c r="K578" i="5"/>
  <c r="J578" i="5"/>
  <c r="BD577" i="5"/>
  <c r="AF577" i="5"/>
  <c r="AE577" i="5"/>
  <c r="AD577" i="5"/>
  <c r="AC577" i="5"/>
  <c r="AB577" i="5"/>
  <c r="AA577" i="5"/>
  <c r="U577" i="5"/>
  <c r="T577" i="5"/>
  <c r="S577" i="5"/>
  <c r="R577" i="5"/>
  <c r="Q577" i="5"/>
  <c r="P577" i="5"/>
  <c r="O577" i="5"/>
  <c r="N577" i="5"/>
  <c r="M577" i="5"/>
  <c r="L577" i="5"/>
  <c r="K577" i="5"/>
  <c r="J577" i="5"/>
  <c r="BD576" i="5"/>
  <c r="AF576" i="5"/>
  <c r="AE576" i="5"/>
  <c r="AD576" i="5"/>
  <c r="AC576" i="5"/>
  <c r="AB576" i="5"/>
  <c r="AA576" i="5"/>
  <c r="U576" i="5"/>
  <c r="T576" i="5"/>
  <c r="S576" i="5"/>
  <c r="R576" i="5"/>
  <c r="Q576" i="5"/>
  <c r="P576" i="5"/>
  <c r="O576" i="5"/>
  <c r="N576" i="5"/>
  <c r="M576" i="5"/>
  <c r="L576" i="5"/>
  <c r="K576" i="5"/>
  <c r="J576" i="5"/>
  <c r="BD575" i="5"/>
  <c r="AF575" i="5"/>
  <c r="AE575" i="5"/>
  <c r="AD575" i="5"/>
  <c r="AC575" i="5"/>
  <c r="AB575" i="5"/>
  <c r="AA575" i="5"/>
  <c r="U575" i="5"/>
  <c r="T575" i="5"/>
  <c r="S575" i="5"/>
  <c r="R575" i="5"/>
  <c r="Q575" i="5"/>
  <c r="P575" i="5"/>
  <c r="O575" i="5"/>
  <c r="N575" i="5"/>
  <c r="M575" i="5"/>
  <c r="L575" i="5"/>
  <c r="K575" i="5"/>
  <c r="J575" i="5"/>
  <c r="BD574" i="5"/>
  <c r="AF574" i="5"/>
  <c r="AE574" i="5"/>
  <c r="AD574" i="5"/>
  <c r="AC574" i="5"/>
  <c r="AB574" i="5"/>
  <c r="AA574" i="5"/>
  <c r="U574" i="5"/>
  <c r="T574" i="5"/>
  <c r="S574" i="5"/>
  <c r="R574" i="5"/>
  <c r="Q574" i="5"/>
  <c r="P574" i="5"/>
  <c r="O574" i="5"/>
  <c r="N574" i="5"/>
  <c r="M574" i="5"/>
  <c r="L574" i="5"/>
  <c r="K574" i="5"/>
  <c r="J574" i="5"/>
  <c r="BD573" i="5"/>
  <c r="AF573" i="5"/>
  <c r="AE573" i="5"/>
  <c r="AD573" i="5"/>
  <c r="AC573" i="5"/>
  <c r="AB573" i="5"/>
  <c r="AA573" i="5"/>
  <c r="U573" i="5"/>
  <c r="T573" i="5"/>
  <c r="S573" i="5"/>
  <c r="R573" i="5"/>
  <c r="Q573" i="5"/>
  <c r="P573" i="5"/>
  <c r="O573" i="5"/>
  <c r="N573" i="5"/>
  <c r="M573" i="5"/>
  <c r="L573" i="5"/>
  <c r="K573" i="5"/>
  <c r="J573" i="5"/>
  <c r="BD572" i="5"/>
  <c r="AF572" i="5"/>
  <c r="AE572" i="5"/>
  <c r="AD572" i="5"/>
  <c r="AC572" i="5"/>
  <c r="AB572" i="5"/>
  <c r="AA572" i="5"/>
  <c r="U572" i="5"/>
  <c r="T572" i="5"/>
  <c r="S572" i="5"/>
  <c r="R572" i="5"/>
  <c r="Q572" i="5"/>
  <c r="P572" i="5"/>
  <c r="O572" i="5"/>
  <c r="N572" i="5"/>
  <c r="M572" i="5"/>
  <c r="L572" i="5"/>
  <c r="K572" i="5"/>
  <c r="J572" i="5"/>
  <c r="BD571" i="5"/>
  <c r="AF571" i="5"/>
  <c r="AE571" i="5"/>
  <c r="AD571" i="5"/>
  <c r="AC571" i="5"/>
  <c r="AB571" i="5"/>
  <c r="AA571" i="5"/>
  <c r="U571" i="5"/>
  <c r="T571" i="5"/>
  <c r="S571" i="5"/>
  <c r="R571" i="5"/>
  <c r="Q571" i="5"/>
  <c r="P571" i="5"/>
  <c r="O571" i="5"/>
  <c r="N571" i="5"/>
  <c r="M571" i="5"/>
  <c r="L571" i="5"/>
  <c r="K571" i="5"/>
  <c r="J571" i="5"/>
  <c r="BD570" i="5"/>
  <c r="AF570" i="5"/>
  <c r="AE570" i="5"/>
  <c r="AD570" i="5"/>
  <c r="AC570" i="5"/>
  <c r="AB570" i="5"/>
  <c r="AA570" i="5"/>
  <c r="U570" i="5"/>
  <c r="T570" i="5"/>
  <c r="S570" i="5"/>
  <c r="R570" i="5"/>
  <c r="Q570" i="5"/>
  <c r="P570" i="5"/>
  <c r="O570" i="5"/>
  <c r="N570" i="5"/>
  <c r="M570" i="5"/>
  <c r="L570" i="5"/>
  <c r="K570" i="5"/>
  <c r="J570" i="5"/>
  <c r="BD569" i="5"/>
  <c r="AF569" i="5"/>
  <c r="AE569" i="5"/>
  <c r="AD569" i="5"/>
  <c r="AC569" i="5"/>
  <c r="AB569" i="5"/>
  <c r="AA569" i="5"/>
  <c r="U569" i="5"/>
  <c r="T569" i="5"/>
  <c r="S569" i="5"/>
  <c r="R569" i="5"/>
  <c r="Q569" i="5"/>
  <c r="P569" i="5"/>
  <c r="O569" i="5"/>
  <c r="N569" i="5"/>
  <c r="M569" i="5"/>
  <c r="L569" i="5"/>
  <c r="K569" i="5"/>
  <c r="J569" i="5"/>
  <c r="BD568" i="5"/>
  <c r="AF568" i="5"/>
  <c r="AE568" i="5"/>
  <c r="AD568" i="5"/>
  <c r="AC568" i="5"/>
  <c r="AB568" i="5"/>
  <c r="AA568" i="5"/>
  <c r="U568" i="5"/>
  <c r="T568" i="5"/>
  <c r="S568" i="5"/>
  <c r="R568" i="5"/>
  <c r="Q568" i="5"/>
  <c r="P568" i="5"/>
  <c r="O568" i="5"/>
  <c r="N568" i="5"/>
  <c r="M568" i="5"/>
  <c r="L568" i="5"/>
  <c r="K568" i="5"/>
  <c r="J568" i="5"/>
  <c r="BD567" i="5"/>
  <c r="AF567" i="5"/>
  <c r="AE567" i="5"/>
  <c r="AD567" i="5"/>
  <c r="AC567" i="5"/>
  <c r="AB567" i="5"/>
  <c r="AA567" i="5"/>
  <c r="U567" i="5"/>
  <c r="T567" i="5"/>
  <c r="S567" i="5"/>
  <c r="R567" i="5"/>
  <c r="Q567" i="5"/>
  <c r="P567" i="5"/>
  <c r="O567" i="5"/>
  <c r="N567" i="5"/>
  <c r="M567" i="5"/>
  <c r="L567" i="5"/>
  <c r="K567" i="5"/>
  <c r="J567" i="5"/>
  <c r="BD566" i="5"/>
  <c r="AF566" i="5"/>
  <c r="AE566" i="5"/>
  <c r="AD566" i="5"/>
  <c r="AC566" i="5"/>
  <c r="AB566" i="5"/>
  <c r="AA566" i="5"/>
  <c r="U566" i="5"/>
  <c r="T566" i="5"/>
  <c r="S566" i="5"/>
  <c r="R566" i="5"/>
  <c r="Q566" i="5"/>
  <c r="P566" i="5"/>
  <c r="O566" i="5"/>
  <c r="N566" i="5"/>
  <c r="M566" i="5"/>
  <c r="L566" i="5"/>
  <c r="K566" i="5"/>
  <c r="J566" i="5"/>
  <c r="BD565" i="5"/>
  <c r="AF565" i="5"/>
  <c r="AE565" i="5"/>
  <c r="AD565" i="5"/>
  <c r="AC565" i="5"/>
  <c r="AB565" i="5"/>
  <c r="AA565" i="5"/>
  <c r="U565" i="5"/>
  <c r="T565" i="5"/>
  <c r="S565" i="5"/>
  <c r="R565" i="5"/>
  <c r="Q565" i="5"/>
  <c r="P565" i="5"/>
  <c r="O565" i="5"/>
  <c r="N565" i="5"/>
  <c r="M565" i="5"/>
  <c r="L565" i="5"/>
  <c r="K565" i="5"/>
  <c r="J565" i="5"/>
  <c r="BD564" i="5"/>
  <c r="AF564" i="5"/>
  <c r="AE564" i="5"/>
  <c r="AD564" i="5"/>
  <c r="AC564" i="5"/>
  <c r="AB564" i="5"/>
  <c r="AA564" i="5"/>
  <c r="U564" i="5"/>
  <c r="T564" i="5"/>
  <c r="S564" i="5"/>
  <c r="R564" i="5"/>
  <c r="Q564" i="5"/>
  <c r="P564" i="5"/>
  <c r="O564" i="5"/>
  <c r="N564" i="5"/>
  <c r="M564" i="5"/>
  <c r="L564" i="5"/>
  <c r="K564" i="5"/>
  <c r="J564" i="5"/>
  <c r="BD563" i="5"/>
  <c r="AF563" i="5"/>
  <c r="AE563" i="5"/>
  <c r="AD563" i="5"/>
  <c r="AC563" i="5"/>
  <c r="AB563" i="5"/>
  <c r="AA563" i="5"/>
  <c r="U563" i="5"/>
  <c r="T563" i="5"/>
  <c r="S563" i="5"/>
  <c r="R563" i="5"/>
  <c r="Q563" i="5"/>
  <c r="P563" i="5"/>
  <c r="O563" i="5"/>
  <c r="N563" i="5"/>
  <c r="M563" i="5"/>
  <c r="L563" i="5"/>
  <c r="K563" i="5"/>
  <c r="J563" i="5"/>
  <c r="BD562" i="5"/>
  <c r="AF562" i="5"/>
  <c r="AE562" i="5"/>
  <c r="AD562" i="5"/>
  <c r="AC562" i="5"/>
  <c r="AB562" i="5"/>
  <c r="AA562" i="5"/>
  <c r="U562" i="5"/>
  <c r="T562" i="5"/>
  <c r="S562" i="5"/>
  <c r="R562" i="5"/>
  <c r="Q562" i="5"/>
  <c r="P562" i="5"/>
  <c r="O562" i="5"/>
  <c r="N562" i="5"/>
  <c r="M562" i="5"/>
  <c r="L562" i="5"/>
  <c r="K562" i="5"/>
  <c r="J562" i="5"/>
  <c r="BD561" i="5"/>
  <c r="AF561" i="5"/>
  <c r="AE561" i="5"/>
  <c r="AD561" i="5"/>
  <c r="AC561" i="5"/>
  <c r="AB561" i="5"/>
  <c r="AA561" i="5"/>
  <c r="U561" i="5"/>
  <c r="T561" i="5"/>
  <c r="S561" i="5"/>
  <c r="R561" i="5"/>
  <c r="Q561" i="5"/>
  <c r="P561" i="5"/>
  <c r="O561" i="5"/>
  <c r="N561" i="5"/>
  <c r="M561" i="5"/>
  <c r="L561" i="5"/>
  <c r="K561" i="5"/>
  <c r="J561" i="5"/>
  <c r="BD560" i="5"/>
  <c r="AF560" i="5"/>
  <c r="AE560" i="5"/>
  <c r="AD560" i="5"/>
  <c r="AC560" i="5"/>
  <c r="AB560" i="5"/>
  <c r="AA560" i="5"/>
  <c r="U560" i="5"/>
  <c r="T560" i="5"/>
  <c r="S560" i="5"/>
  <c r="R560" i="5"/>
  <c r="Q560" i="5"/>
  <c r="P560" i="5"/>
  <c r="O560" i="5"/>
  <c r="N560" i="5"/>
  <c r="M560" i="5"/>
  <c r="L560" i="5"/>
  <c r="K560" i="5"/>
  <c r="J560" i="5"/>
  <c r="BD559" i="5"/>
  <c r="AF559" i="5"/>
  <c r="AE559" i="5"/>
  <c r="AD559" i="5"/>
  <c r="AC559" i="5"/>
  <c r="AB559" i="5"/>
  <c r="AA559" i="5"/>
  <c r="U559" i="5"/>
  <c r="T559" i="5"/>
  <c r="S559" i="5"/>
  <c r="R559" i="5"/>
  <c r="Q559" i="5"/>
  <c r="P559" i="5"/>
  <c r="O559" i="5"/>
  <c r="N559" i="5"/>
  <c r="M559" i="5"/>
  <c r="L559" i="5"/>
  <c r="K559" i="5"/>
  <c r="J559" i="5"/>
  <c r="BD558" i="5"/>
  <c r="AF558" i="5"/>
  <c r="AE558" i="5"/>
  <c r="AD558" i="5"/>
  <c r="AC558" i="5"/>
  <c r="AB558" i="5"/>
  <c r="AA558" i="5"/>
  <c r="U558" i="5"/>
  <c r="T558" i="5"/>
  <c r="S558" i="5"/>
  <c r="R558" i="5"/>
  <c r="Q558" i="5"/>
  <c r="P558" i="5"/>
  <c r="O558" i="5"/>
  <c r="N558" i="5"/>
  <c r="M558" i="5"/>
  <c r="L558" i="5"/>
  <c r="K558" i="5"/>
  <c r="J558" i="5"/>
  <c r="BD557" i="5"/>
  <c r="AF557" i="5"/>
  <c r="AE557" i="5"/>
  <c r="AD557" i="5"/>
  <c r="AC557" i="5"/>
  <c r="AB557" i="5"/>
  <c r="AA557" i="5"/>
  <c r="U557" i="5"/>
  <c r="T557" i="5"/>
  <c r="S557" i="5"/>
  <c r="R557" i="5"/>
  <c r="Q557" i="5"/>
  <c r="P557" i="5"/>
  <c r="O557" i="5"/>
  <c r="N557" i="5"/>
  <c r="M557" i="5"/>
  <c r="L557" i="5"/>
  <c r="K557" i="5"/>
  <c r="J557" i="5"/>
  <c r="BD556" i="5"/>
  <c r="AF556" i="5"/>
  <c r="AE556" i="5"/>
  <c r="AD556" i="5"/>
  <c r="AC556" i="5"/>
  <c r="AB556" i="5"/>
  <c r="AA556" i="5"/>
  <c r="U556" i="5"/>
  <c r="T556" i="5"/>
  <c r="S556" i="5"/>
  <c r="R556" i="5"/>
  <c r="Q556" i="5"/>
  <c r="P556" i="5"/>
  <c r="O556" i="5"/>
  <c r="N556" i="5"/>
  <c r="M556" i="5"/>
  <c r="L556" i="5"/>
  <c r="K556" i="5"/>
  <c r="J556" i="5"/>
  <c r="BD555" i="5"/>
  <c r="AF555" i="5"/>
  <c r="AE555" i="5"/>
  <c r="AD555" i="5"/>
  <c r="AC555" i="5"/>
  <c r="AB555" i="5"/>
  <c r="AA555" i="5"/>
  <c r="U555" i="5"/>
  <c r="T555" i="5"/>
  <c r="S555" i="5"/>
  <c r="R555" i="5"/>
  <c r="Q555" i="5"/>
  <c r="P555" i="5"/>
  <c r="O555" i="5"/>
  <c r="N555" i="5"/>
  <c r="M555" i="5"/>
  <c r="L555" i="5"/>
  <c r="K555" i="5"/>
  <c r="J555" i="5"/>
  <c r="BD554" i="5"/>
  <c r="AF554" i="5"/>
  <c r="AE554" i="5"/>
  <c r="AD554" i="5"/>
  <c r="AC554" i="5"/>
  <c r="AB554" i="5"/>
  <c r="AA554" i="5"/>
  <c r="U554" i="5"/>
  <c r="T554" i="5"/>
  <c r="S554" i="5"/>
  <c r="R554" i="5"/>
  <c r="Q554" i="5"/>
  <c r="P554" i="5"/>
  <c r="O554" i="5"/>
  <c r="N554" i="5"/>
  <c r="M554" i="5"/>
  <c r="L554" i="5"/>
  <c r="K554" i="5"/>
  <c r="J554" i="5"/>
  <c r="BD553" i="5"/>
  <c r="AF553" i="5"/>
  <c r="AE553" i="5"/>
  <c r="AD553" i="5"/>
  <c r="AC553" i="5"/>
  <c r="AB553" i="5"/>
  <c r="AA553" i="5"/>
  <c r="U553" i="5"/>
  <c r="T553" i="5"/>
  <c r="S553" i="5"/>
  <c r="R553" i="5"/>
  <c r="Q553" i="5"/>
  <c r="P553" i="5"/>
  <c r="O553" i="5"/>
  <c r="N553" i="5"/>
  <c r="M553" i="5"/>
  <c r="L553" i="5"/>
  <c r="K553" i="5"/>
  <c r="J553" i="5"/>
  <c r="BD552" i="5"/>
  <c r="AF552" i="5"/>
  <c r="AE552" i="5"/>
  <c r="AD552" i="5"/>
  <c r="AC552" i="5"/>
  <c r="AB552" i="5"/>
  <c r="AA552" i="5"/>
  <c r="U552" i="5"/>
  <c r="T552" i="5"/>
  <c r="S552" i="5"/>
  <c r="R552" i="5"/>
  <c r="Q552" i="5"/>
  <c r="P552" i="5"/>
  <c r="O552" i="5"/>
  <c r="N552" i="5"/>
  <c r="M552" i="5"/>
  <c r="L552" i="5"/>
  <c r="K552" i="5"/>
  <c r="J552" i="5"/>
  <c r="BD551" i="5"/>
  <c r="AF551" i="5"/>
  <c r="AE551" i="5"/>
  <c r="AD551" i="5"/>
  <c r="AC551" i="5"/>
  <c r="AB551" i="5"/>
  <c r="AA551" i="5"/>
  <c r="U551" i="5"/>
  <c r="T551" i="5"/>
  <c r="S551" i="5"/>
  <c r="R551" i="5"/>
  <c r="Q551" i="5"/>
  <c r="P551" i="5"/>
  <c r="O551" i="5"/>
  <c r="N551" i="5"/>
  <c r="M551" i="5"/>
  <c r="L551" i="5"/>
  <c r="K551" i="5"/>
  <c r="J551" i="5"/>
  <c r="BD550" i="5"/>
  <c r="AF550" i="5"/>
  <c r="AE550" i="5"/>
  <c r="AD550" i="5"/>
  <c r="AC550" i="5"/>
  <c r="AB550" i="5"/>
  <c r="AA550" i="5"/>
  <c r="U550" i="5"/>
  <c r="T550" i="5"/>
  <c r="S550" i="5"/>
  <c r="R550" i="5"/>
  <c r="Q550" i="5"/>
  <c r="P550" i="5"/>
  <c r="O550" i="5"/>
  <c r="N550" i="5"/>
  <c r="M550" i="5"/>
  <c r="L550" i="5"/>
  <c r="K550" i="5"/>
  <c r="J550" i="5"/>
  <c r="BD549" i="5"/>
  <c r="AF549" i="5"/>
  <c r="AE549" i="5"/>
  <c r="AD549" i="5"/>
  <c r="AC549" i="5"/>
  <c r="AB549" i="5"/>
  <c r="AA549" i="5"/>
  <c r="U549" i="5"/>
  <c r="T549" i="5"/>
  <c r="S549" i="5"/>
  <c r="R549" i="5"/>
  <c r="Q549" i="5"/>
  <c r="P549" i="5"/>
  <c r="O549" i="5"/>
  <c r="N549" i="5"/>
  <c r="M549" i="5"/>
  <c r="L549" i="5"/>
  <c r="K549" i="5"/>
  <c r="J549" i="5"/>
  <c r="BD548" i="5"/>
  <c r="AF548" i="5"/>
  <c r="AE548" i="5"/>
  <c r="AD548" i="5"/>
  <c r="AC548" i="5"/>
  <c r="AB548" i="5"/>
  <c r="AA548" i="5"/>
  <c r="U548" i="5"/>
  <c r="T548" i="5"/>
  <c r="S548" i="5"/>
  <c r="R548" i="5"/>
  <c r="Q548" i="5"/>
  <c r="P548" i="5"/>
  <c r="O548" i="5"/>
  <c r="N548" i="5"/>
  <c r="M548" i="5"/>
  <c r="L548" i="5"/>
  <c r="K548" i="5"/>
  <c r="J548" i="5"/>
  <c r="BD547" i="5"/>
  <c r="AF547" i="5"/>
  <c r="AE547" i="5"/>
  <c r="AD547" i="5"/>
  <c r="AC547" i="5"/>
  <c r="AB547" i="5"/>
  <c r="AA547" i="5"/>
  <c r="U547" i="5"/>
  <c r="T547" i="5"/>
  <c r="S547" i="5"/>
  <c r="R547" i="5"/>
  <c r="Q547" i="5"/>
  <c r="P547" i="5"/>
  <c r="O547" i="5"/>
  <c r="N547" i="5"/>
  <c r="M547" i="5"/>
  <c r="L547" i="5"/>
  <c r="K547" i="5"/>
  <c r="J547" i="5"/>
  <c r="BD546" i="5"/>
  <c r="AF546" i="5"/>
  <c r="AE546" i="5"/>
  <c r="AD546" i="5"/>
  <c r="AC546" i="5"/>
  <c r="AB546" i="5"/>
  <c r="AA546" i="5"/>
  <c r="U546" i="5"/>
  <c r="T546" i="5"/>
  <c r="S546" i="5"/>
  <c r="R546" i="5"/>
  <c r="Q546" i="5"/>
  <c r="P546" i="5"/>
  <c r="O546" i="5"/>
  <c r="N546" i="5"/>
  <c r="M546" i="5"/>
  <c r="L546" i="5"/>
  <c r="K546" i="5"/>
  <c r="J546" i="5"/>
  <c r="BD545" i="5"/>
  <c r="AF545" i="5"/>
  <c r="AE545" i="5"/>
  <c r="AD545" i="5"/>
  <c r="AC545" i="5"/>
  <c r="AB545" i="5"/>
  <c r="AA545" i="5"/>
  <c r="U545" i="5"/>
  <c r="T545" i="5"/>
  <c r="S545" i="5"/>
  <c r="R545" i="5"/>
  <c r="Q545" i="5"/>
  <c r="P545" i="5"/>
  <c r="O545" i="5"/>
  <c r="N545" i="5"/>
  <c r="M545" i="5"/>
  <c r="L545" i="5"/>
  <c r="K545" i="5"/>
  <c r="J545" i="5"/>
  <c r="BD544" i="5"/>
  <c r="AF544" i="5"/>
  <c r="AE544" i="5"/>
  <c r="AD544" i="5"/>
  <c r="AC544" i="5"/>
  <c r="AB544" i="5"/>
  <c r="AA544" i="5"/>
  <c r="U544" i="5"/>
  <c r="T544" i="5"/>
  <c r="S544" i="5"/>
  <c r="R544" i="5"/>
  <c r="Q544" i="5"/>
  <c r="P544" i="5"/>
  <c r="O544" i="5"/>
  <c r="N544" i="5"/>
  <c r="M544" i="5"/>
  <c r="L544" i="5"/>
  <c r="K544" i="5"/>
  <c r="J544" i="5"/>
  <c r="BD543" i="5"/>
  <c r="AF543" i="5"/>
  <c r="AE543" i="5"/>
  <c r="AD543" i="5"/>
  <c r="AC543" i="5"/>
  <c r="AB543" i="5"/>
  <c r="AA543" i="5"/>
  <c r="U543" i="5"/>
  <c r="T543" i="5"/>
  <c r="S543" i="5"/>
  <c r="R543" i="5"/>
  <c r="Q543" i="5"/>
  <c r="P543" i="5"/>
  <c r="O543" i="5"/>
  <c r="N543" i="5"/>
  <c r="M543" i="5"/>
  <c r="L543" i="5"/>
  <c r="K543" i="5"/>
  <c r="J543" i="5"/>
  <c r="BD542" i="5"/>
  <c r="AF542" i="5"/>
  <c r="AE542" i="5"/>
  <c r="AD542" i="5"/>
  <c r="AC542" i="5"/>
  <c r="AB542" i="5"/>
  <c r="AA542" i="5"/>
  <c r="U542" i="5"/>
  <c r="T542" i="5"/>
  <c r="S542" i="5"/>
  <c r="R542" i="5"/>
  <c r="Q542" i="5"/>
  <c r="P542" i="5"/>
  <c r="O542" i="5"/>
  <c r="N542" i="5"/>
  <c r="M542" i="5"/>
  <c r="L542" i="5"/>
  <c r="K542" i="5"/>
  <c r="J542" i="5"/>
  <c r="BD541" i="5"/>
  <c r="AF541" i="5"/>
  <c r="AE541" i="5"/>
  <c r="AD541" i="5"/>
  <c r="AC541" i="5"/>
  <c r="AB541" i="5"/>
  <c r="AA541" i="5"/>
  <c r="U541" i="5"/>
  <c r="T541" i="5"/>
  <c r="S541" i="5"/>
  <c r="R541" i="5"/>
  <c r="Q541" i="5"/>
  <c r="P541" i="5"/>
  <c r="O541" i="5"/>
  <c r="N541" i="5"/>
  <c r="M541" i="5"/>
  <c r="L541" i="5"/>
  <c r="K541" i="5"/>
  <c r="J541" i="5"/>
  <c r="BD540" i="5"/>
  <c r="AF540" i="5"/>
  <c r="AE540" i="5"/>
  <c r="AD540" i="5"/>
  <c r="AC540" i="5"/>
  <c r="AB540" i="5"/>
  <c r="AA540" i="5"/>
  <c r="U540" i="5"/>
  <c r="T540" i="5"/>
  <c r="S540" i="5"/>
  <c r="R540" i="5"/>
  <c r="Q540" i="5"/>
  <c r="P540" i="5"/>
  <c r="O540" i="5"/>
  <c r="N540" i="5"/>
  <c r="M540" i="5"/>
  <c r="L540" i="5"/>
  <c r="K540" i="5"/>
  <c r="J540" i="5"/>
  <c r="BD539" i="5"/>
  <c r="AF539" i="5"/>
  <c r="AE539" i="5"/>
  <c r="AD539" i="5"/>
  <c r="AC539" i="5"/>
  <c r="AB539" i="5"/>
  <c r="AA539" i="5"/>
  <c r="U539" i="5"/>
  <c r="T539" i="5"/>
  <c r="S539" i="5"/>
  <c r="R539" i="5"/>
  <c r="Q539" i="5"/>
  <c r="P539" i="5"/>
  <c r="O539" i="5"/>
  <c r="N539" i="5"/>
  <c r="M539" i="5"/>
  <c r="L539" i="5"/>
  <c r="K539" i="5"/>
  <c r="J539" i="5"/>
  <c r="BD538" i="5"/>
  <c r="AF538" i="5"/>
  <c r="AE538" i="5"/>
  <c r="AD538" i="5"/>
  <c r="AC538" i="5"/>
  <c r="AB538" i="5"/>
  <c r="AA538" i="5"/>
  <c r="U538" i="5"/>
  <c r="T538" i="5"/>
  <c r="S538" i="5"/>
  <c r="R538" i="5"/>
  <c r="Q538" i="5"/>
  <c r="P538" i="5"/>
  <c r="O538" i="5"/>
  <c r="N538" i="5"/>
  <c r="M538" i="5"/>
  <c r="L538" i="5"/>
  <c r="K538" i="5"/>
  <c r="J538" i="5"/>
  <c r="BD537" i="5"/>
  <c r="AF537" i="5"/>
  <c r="AE537" i="5"/>
  <c r="AD537" i="5"/>
  <c r="AC537" i="5"/>
  <c r="AB537" i="5"/>
  <c r="AA537" i="5"/>
  <c r="U537" i="5"/>
  <c r="T537" i="5"/>
  <c r="S537" i="5"/>
  <c r="R537" i="5"/>
  <c r="Q537" i="5"/>
  <c r="P537" i="5"/>
  <c r="O537" i="5"/>
  <c r="N537" i="5"/>
  <c r="M537" i="5"/>
  <c r="L537" i="5"/>
  <c r="K537" i="5"/>
  <c r="J537" i="5"/>
  <c r="BD536" i="5"/>
  <c r="AF536" i="5"/>
  <c r="AE536" i="5"/>
  <c r="AD536" i="5"/>
  <c r="AC536" i="5"/>
  <c r="AB536" i="5"/>
  <c r="AA536" i="5"/>
  <c r="U536" i="5"/>
  <c r="T536" i="5"/>
  <c r="S536" i="5"/>
  <c r="R536" i="5"/>
  <c r="Q536" i="5"/>
  <c r="P536" i="5"/>
  <c r="O536" i="5"/>
  <c r="N536" i="5"/>
  <c r="M536" i="5"/>
  <c r="L536" i="5"/>
  <c r="K536" i="5"/>
  <c r="J536" i="5"/>
  <c r="BD535" i="5"/>
  <c r="AF535" i="5"/>
  <c r="AE535" i="5"/>
  <c r="AD535" i="5"/>
  <c r="AC535" i="5"/>
  <c r="AB535" i="5"/>
  <c r="AA535" i="5"/>
  <c r="U535" i="5"/>
  <c r="T535" i="5"/>
  <c r="S535" i="5"/>
  <c r="R535" i="5"/>
  <c r="Q535" i="5"/>
  <c r="P535" i="5"/>
  <c r="O535" i="5"/>
  <c r="N535" i="5"/>
  <c r="M535" i="5"/>
  <c r="L535" i="5"/>
  <c r="K535" i="5"/>
  <c r="J535" i="5"/>
  <c r="BD534" i="5"/>
  <c r="AF534" i="5"/>
  <c r="AE534" i="5"/>
  <c r="AD534" i="5"/>
  <c r="AC534" i="5"/>
  <c r="AB534" i="5"/>
  <c r="AA534" i="5"/>
  <c r="U534" i="5"/>
  <c r="T534" i="5"/>
  <c r="S534" i="5"/>
  <c r="R534" i="5"/>
  <c r="Q534" i="5"/>
  <c r="P534" i="5"/>
  <c r="O534" i="5"/>
  <c r="N534" i="5"/>
  <c r="M534" i="5"/>
  <c r="L534" i="5"/>
  <c r="K534" i="5"/>
  <c r="J534" i="5"/>
  <c r="BD533" i="5"/>
  <c r="AF533" i="5"/>
  <c r="AE533" i="5"/>
  <c r="AD533" i="5"/>
  <c r="AC533" i="5"/>
  <c r="AB533" i="5"/>
  <c r="AA533" i="5"/>
  <c r="U533" i="5"/>
  <c r="T533" i="5"/>
  <c r="S533" i="5"/>
  <c r="R533" i="5"/>
  <c r="Q533" i="5"/>
  <c r="P533" i="5"/>
  <c r="O533" i="5"/>
  <c r="N533" i="5"/>
  <c r="M533" i="5"/>
  <c r="L533" i="5"/>
  <c r="K533" i="5"/>
  <c r="J533" i="5"/>
  <c r="BD532" i="5"/>
  <c r="AF532" i="5"/>
  <c r="AE532" i="5"/>
  <c r="AD532" i="5"/>
  <c r="AC532" i="5"/>
  <c r="AB532" i="5"/>
  <c r="AA532" i="5"/>
  <c r="U532" i="5"/>
  <c r="T532" i="5"/>
  <c r="S532" i="5"/>
  <c r="R532" i="5"/>
  <c r="Q532" i="5"/>
  <c r="P532" i="5"/>
  <c r="O532" i="5"/>
  <c r="N532" i="5"/>
  <c r="M532" i="5"/>
  <c r="L532" i="5"/>
  <c r="K532" i="5"/>
  <c r="J532" i="5"/>
  <c r="BD531" i="5"/>
  <c r="AF531" i="5"/>
  <c r="AE531" i="5"/>
  <c r="AD531" i="5"/>
  <c r="AC531" i="5"/>
  <c r="AB531" i="5"/>
  <c r="AA531" i="5"/>
  <c r="U531" i="5"/>
  <c r="T531" i="5"/>
  <c r="S531" i="5"/>
  <c r="R531" i="5"/>
  <c r="Q531" i="5"/>
  <c r="P531" i="5"/>
  <c r="O531" i="5"/>
  <c r="N531" i="5"/>
  <c r="M531" i="5"/>
  <c r="L531" i="5"/>
  <c r="K531" i="5"/>
  <c r="J531" i="5"/>
  <c r="BD530" i="5"/>
  <c r="AF530" i="5"/>
  <c r="AE530" i="5"/>
  <c r="AD530" i="5"/>
  <c r="AC530" i="5"/>
  <c r="AB530" i="5"/>
  <c r="AA530" i="5"/>
  <c r="U530" i="5"/>
  <c r="T530" i="5"/>
  <c r="S530" i="5"/>
  <c r="R530" i="5"/>
  <c r="Q530" i="5"/>
  <c r="P530" i="5"/>
  <c r="O530" i="5"/>
  <c r="N530" i="5"/>
  <c r="M530" i="5"/>
  <c r="L530" i="5"/>
  <c r="K530" i="5"/>
  <c r="J530" i="5"/>
  <c r="BD529" i="5"/>
  <c r="AF529" i="5"/>
  <c r="AE529" i="5"/>
  <c r="AD529" i="5"/>
  <c r="AC529" i="5"/>
  <c r="AB529" i="5"/>
  <c r="AA529" i="5"/>
  <c r="U529" i="5"/>
  <c r="T529" i="5"/>
  <c r="S529" i="5"/>
  <c r="R529" i="5"/>
  <c r="Q529" i="5"/>
  <c r="P529" i="5"/>
  <c r="O529" i="5"/>
  <c r="N529" i="5"/>
  <c r="M529" i="5"/>
  <c r="L529" i="5"/>
  <c r="K529" i="5"/>
  <c r="J529" i="5"/>
  <c r="BD528" i="5"/>
  <c r="AF528" i="5"/>
  <c r="AE528" i="5"/>
  <c r="AD528" i="5"/>
  <c r="AC528" i="5"/>
  <c r="AB528" i="5"/>
  <c r="AA528" i="5"/>
  <c r="U528" i="5"/>
  <c r="T528" i="5"/>
  <c r="S528" i="5"/>
  <c r="R528" i="5"/>
  <c r="Q528" i="5"/>
  <c r="P528" i="5"/>
  <c r="O528" i="5"/>
  <c r="N528" i="5"/>
  <c r="M528" i="5"/>
  <c r="L528" i="5"/>
  <c r="K528" i="5"/>
  <c r="J528" i="5"/>
  <c r="BD527" i="5"/>
  <c r="AF527" i="5"/>
  <c r="AE527" i="5"/>
  <c r="AD527" i="5"/>
  <c r="AC527" i="5"/>
  <c r="AB527" i="5"/>
  <c r="AA527" i="5"/>
  <c r="U527" i="5"/>
  <c r="T527" i="5"/>
  <c r="S527" i="5"/>
  <c r="R527" i="5"/>
  <c r="Q527" i="5"/>
  <c r="P527" i="5"/>
  <c r="O527" i="5"/>
  <c r="N527" i="5"/>
  <c r="M527" i="5"/>
  <c r="L527" i="5"/>
  <c r="K527" i="5"/>
  <c r="J527" i="5"/>
  <c r="BD526" i="5"/>
  <c r="AF526" i="5"/>
  <c r="AE526" i="5"/>
  <c r="AD526" i="5"/>
  <c r="AC526" i="5"/>
  <c r="AB526" i="5"/>
  <c r="AA526" i="5"/>
  <c r="U526" i="5"/>
  <c r="T526" i="5"/>
  <c r="S526" i="5"/>
  <c r="R526" i="5"/>
  <c r="Q526" i="5"/>
  <c r="P526" i="5"/>
  <c r="O526" i="5"/>
  <c r="N526" i="5"/>
  <c r="M526" i="5"/>
  <c r="L526" i="5"/>
  <c r="K526" i="5"/>
  <c r="J526" i="5"/>
  <c r="BD525" i="5"/>
  <c r="AF525" i="5"/>
  <c r="AE525" i="5"/>
  <c r="AD525" i="5"/>
  <c r="AC525" i="5"/>
  <c r="AB525" i="5"/>
  <c r="AA525" i="5"/>
  <c r="U525" i="5"/>
  <c r="T525" i="5"/>
  <c r="S525" i="5"/>
  <c r="R525" i="5"/>
  <c r="Q525" i="5"/>
  <c r="P525" i="5"/>
  <c r="O525" i="5"/>
  <c r="N525" i="5"/>
  <c r="M525" i="5"/>
  <c r="L525" i="5"/>
  <c r="K525" i="5"/>
  <c r="J525" i="5"/>
  <c r="BD524" i="5"/>
  <c r="AF524" i="5"/>
  <c r="AE524" i="5"/>
  <c r="AD524" i="5"/>
  <c r="AC524" i="5"/>
  <c r="AB524" i="5"/>
  <c r="AA524" i="5"/>
  <c r="U524" i="5"/>
  <c r="T524" i="5"/>
  <c r="S524" i="5"/>
  <c r="R524" i="5"/>
  <c r="Q524" i="5"/>
  <c r="P524" i="5"/>
  <c r="O524" i="5"/>
  <c r="N524" i="5"/>
  <c r="M524" i="5"/>
  <c r="L524" i="5"/>
  <c r="K524" i="5"/>
  <c r="J524" i="5"/>
  <c r="BD523" i="5"/>
  <c r="AF523" i="5"/>
  <c r="AE523" i="5"/>
  <c r="AD523" i="5"/>
  <c r="AC523" i="5"/>
  <c r="AB523" i="5"/>
  <c r="AA523" i="5"/>
  <c r="U523" i="5"/>
  <c r="T523" i="5"/>
  <c r="S523" i="5"/>
  <c r="R523" i="5"/>
  <c r="Q523" i="5"/>
  <c r="P523" i="5"/>
  <c r="O523" i="5"/>
  <c r="N523" i="5"/>
  <c r="M523" i="5"/>
  <c r="L523" i="5"/>
  <c r="K523" i="5"/>
  <c r="J523" i="5"/>
  <c r="BD522" i="5"/>
  <c r="AF522" i="5"/>
  <c r="AE522" i="5"/>
  <c r="AD522" i="5"/>
  <c r="AC522" i="5"/>
  <c r="AB522" i="5"/>
  <c r="AA522" i="5"/>
  <c r="U522" i="5"/>
  <c r="T522" i="5"/>
  <c r="S522" i="5"/>
  <c r="R522" i="5"/>
  <c r="Q522" i="5"/>
  <c r="P522" i="5"/>
  <c r="O522" i="5"/>
  <c r="N522" i="5"/>
  <c r="M522" i="5"/>
  <c r="L522" i="5"/>
  <c r="K522" i="5"/>
  <c r="J522" i="5"/>
  <c r="BD521" i="5"/>
  <c r="AF521" i="5"/>
  <c r="AE521" i="5"/>
  <c r="AD521" i="5"/>
  <c r="AC521" i="5"/>
  <c r="AB521" i="5"/>
  <c r="AA521" i="5"/>
  <c r="U521" i="5"/>
  <c r="T521" i="5"/>
  <c r="S521" i="5"/>
  <c r="R521" i="5"/>
  <c r="Q521" i="5"/>
  <c r="P521" i="5"/>
  <c r="O521" i="5"/>
  <c r="N521" i="5"/>
  <c r="M521" i="5"/>
  <c r="L521" i="5"/>
  <c r="K521" i="5"/>
  <c r="J521" i="5"/>
  <c r="BD520" i="5"/>
  <c r="AF520" i="5"/>
  <c r="AE520" i="5"/>
  <c r="AD520" i="5"/>
  <c r="AC520" i="5"/>
  <c r="AB520" i="5"/>
  <c r="AA520" i="5"/>
  <c r="U520" i="5"/>
  <c r="T520" i="5"/>
  <c r="S520" i="5"/>
  <c r="R520" i="5"/>
  <c r="Q520" i="5"/>
  <c r="P520" i="5"/>
  <c r="O520" i="5"/>
  <c r="N520" i="5"/>
  <c r="M520" i="5"/>
  <c r="L520" i="5"/>
  <c r="K520" i="5"/>
  <c r="J520" i="5"/>
  <c r="BD519" i="5"/>
  <c r="AF519" i="5"/>
  <c r="AE519" i="5"/>
  <c r="AD519" i="5"/>
  <c r="AC519" i="5"/>
  <c r="AB519" i="5"/>
  <c r="AA519" i="5"/>
  <c r="U519" i="5"/>
  <c r="T519" i="5"/>
  <c r="S519" i="5"/>
  <c r="R519" i="5"/>
  <c r="Q519" i="5"/>
  <c r="P519" i="5"/>
  <c r="O519" i="5"/>
  <c r="N519" i="5"/>
  <c r="M519" i="5"/>
  <c r="L519" i="5"/>
  <c r="K519" i="5"/>
  <c r="J519" i="5"/>
  <c r="BD518" i="5"/>
  <c r="AF518" i="5"/>
  <c r="AE518" i="5"/>
  <c r="AD518" i="5"/>
  <c r="AC518" i="5"/>
  <c r="AB518" i="5"/>
  <c r="AA518" i="5"/>
  <c r="U518" i="5"/>
  <c r="T518" i="5"/>
  <c r="S518" i="5"/>
  <c r="R518" i="5"/>
  <c r="Q518" i="5"/>
  <c r="P518" i="5"/>
  <c r="O518" i="5"/>
  <c r="N518" i="5"/>
  <c r="M518" i="5"/>
  <c r="L518" i="5"/>
  <c r="K518" i="5"/>
  <c r="J518" i="5"/>
  <c r="BD517" i="5"/>
  <c r="AF517" i="5"/>
  <c r="AE517" i="5"/>
  <c r="AD517" i="5"/>
  <c r="AC517" i="5"/>
  <c r="AB517" i="5"/>
  <c r="AA517" i="5"/>
  <c r="U517" i="5"/>
  <c r="T517" i="5"/>
  <c r="S517" i="5"/>
  <c r="R517" i="5"/>
  <c r="Q517" i="5"/>
  <c r="P517" i="5"/>
  <c r="O517" i="5"/>
  <c r="N517" i="5"/>
  <c r="M517" i="5"/>
  <c r="L517" i="5"/>
  <c r="K517" i="5"/>
  <c r="J517" i="5"/>
  <c r="BD516" i="5"/>
  <c r="AF516" i="5"/>
  <c r="AE516" i="5"/>
  <c r="AD516" i="5"/>
  <c r="AC516" i="5"/>
  <c r="AB516" i="5"/>
  <c r="AA516" i="5"/>
  <c r="U516" i="5"/>
  <c r="T516" i="5"/>
  <c r="S516" i="5"/>
  <c r="R516" i="5"/>
  <c r="Q516" i="5"/>
  <c r="P516" i="5"/>
  <c r="O516" i="5"/>
  <c r="N516" i="5"/>
  <c r="M516" i="5"/>
  <c r="L516" i="5"/>
  <c r="K516" i="5"/>
  <c r="J516" i="5"/>
  <c r="BD515" i="5"/>
  <c r="AF515" i="5"/>
  <c r="AE515" i="5"/>
  <c r="AD515" i="5"/>
  <c r="AC515" i="5"/>
  <c r="AB515" i="5"/>
  <c r="AA515" i="5"/>
  <c r="U515" i="5"/>
  <c r="T515" i="5"/>
  <c r="S515" i="5"/>
  <c r="R515" i="5"/>
  <c r="Q515" i="5"/>
  <c r="P515" i="5"/>
  <c r="O515" i="5"/>
  <c r="N515" i="5"/>
  <c r="M515" i="5"/>
  <c r="L515" i="5"/>
  <c r="K515" i="5"/>
  <c r="J515" i="5"/>
  <c r="BD514" i="5"/>
  <c r="AF514" i="5"/>
  <c r="AE514" i="5"/>
  <c r="AD514" i="5"/>
  <c r="AC514" i="5"/>
  <c r="AB514" i="5"/>
  <c r="AA514" i="5"/>
  <c r="U514" i="5"/>
  <c r="T514" i="5"/>
  <c r="S514" i="5"/>
  <c r="R514" i="5"/>
  <c r="Q514" i="5"/>
  <c r="P514" i="5"/>
  <c r="O514" i="5"/>
  <c r="N514" i="5"/>
  <c r="M514" i="5"/>
  <c r="L514" i="5"/>
  <c r="K514" i="5"/>
  <c r="J514" i="5"/>
  <c r="BD513" i="5"/>
  <c r="AF513" i="5"/>
  <c r="AE513" i="5"/>
  <c r="AD513" i="5"/>
  <c r="AC513" i="5"/>
  <c r="AB513" i="5"/>
  <c r="AA513" i="5"/>
  <c r="U513" i="5"/>
  <c r="T513" i="5"/>
  <c r="S513" i="5"/>
  <c r="R513" i="5"/>
  <c r="Q513" i="5"/>
  <c r="P513" i="5"/>
  <c r="O513" i="5"/>
  <c r="N513" i="5"/>
  <c r="M513" i="5"/>
  <c r="L513" i="5"/>
  <c r="K513" i="5"/>
  <c r="J513" i="5"/>
  <c r="BD512" i="5"/>
  <c r="AF512" i="5"/>
  <c r="AE512" i="5"/>
  <c r="AD512" i="5"/>
  <c r="AC512" i="5"/>
  <c r="AB512" i="5"/>
  <c r="AA512" i="5"/>
  <c r="U512" i="5"/>
  <c r="T512" i="5"/>
  <c r="S512" i="5"/>
  <c r="R512" i="5"/>
  <c r="Q512" i="5"/>
  <c r="P512" i="5"/>
  <c r="O512" i="5"/>
  <c r="N512" i="5"/>
  <c r="M512" i="5"/>
  <c r="L512" i="5"/>
  <c r="K512" i="5"/>
  <c r="J512" i="5"/>
  <c r="BD511" i="5"/>
  <c r="AF511" i="5"/>
  <c r="AE511" i="5"/>
  <c r="AD511" i="5"/>
  <c r="AC511" i="5"/>
  <c r="AB511" i="5"/>
  <c r="AA511" i="5"/>
  <c r="U511" i="5"/>
  <c r="T511" i="5"/>
  <c r="S511" i="5"/>
  <c r="R511" i="5"/>
  <c r="Q511" i="5"/>
  <c r="P511" i="5"/>
  <c r="O511" i="5"/>
  <c r="N511" i="5"/>
  <c r="M511" i="5"/>
  <c r="L511" i="5"/>
  <c r="K511" i="5"/>
  <c r="J511" i="5"/>
  <c r="BD510" i="5"/>
  <c r="AF510" i="5"/>
  <c r="AE510" i="5"/>
  <c r="AD510" i="5"/>
  <c r="AC510" i="5"/>
  <c r="AB510" i="5"/>
  <c r="AA510" i="5"/>
  <c r="U510" i="5"/>
  <c r="T510" i="5"/>
  <c r="S510" i="5"/>
  <c r="R510" i="5"/>
  <c r="Q510" i="5"/>
  <c r="P510" i="5"/>
  <c r="O510" i="5"/>
  <c r="N510" i="5"/>
  <c r="M510" i="5"/>
  <c r="L510" i="5"/>
  <c r="K510" i="5"/>
  <c r="J510" i="5"/>
  <c r="BD509" i="5"/>
  <c r="AF509" i="5"/>
  <c r="AE509" i="5"/>
  <c r="AD509" i="5"/>
  <c r="AC509" i="5"/>
  <c r="AB509" i="5"/>
  <c r="AA509" i="5"/>
  <c r="U509" i="5"/>
  <c r="T509" i="5"/>
  <c r="S509" i="5"/>
  <c r="R509" i="5"/>
  <c r="Q509" i="5"/>
  <c r="P509" i="5"/>
  <c r="O509" i="5"/>
  <c r="N509" i="5"/>
  <c r="M509" i="5"/>
  <c r="L509" i="5"/>
  <c r="K509" i="5"/>
  <c r="J509" i="5"/>
  <c r="BD508" i="5"/>
  <c r="AF508" i="5"/>
  <c r="AE508" i="5"/>
  <c r="AD508" i="5"/>
  <c r="AC508" i="5"/>
  <c r="AB508" i="5"/>
  <c r="AA508" i="5"/>
  <c r="U508" i="5"/>
  <c r="T508" i="5"/>
  <c r="S508" i="5"/>
  <c r="R508" i="5"/>
  <c r="Q508" i="5"/>
  <c r="P508" i="5"/>
  <c r="O508" i="5"/>
  <c r="N508" i="5"/>
  <c r="M508" i="5"/>
  <c r="L508" i="5"/>
  <c r="K508" i="5"/>
  <c r="J508" i="5"/>
  <c r="BD507" i="5"/>
  <c r="AF507" i="5"/>
  <c r="AE507" i="5"/>
  <c r="AD507" i="5"/>
  <c r="AC507" i="5"/>
  <c r="AB507" i="5"/>
  <c r="AA507" i="5"/>
  <c r="U507" i="5"/>
  <c r="T507" i="5"/>
  <c r="S507" i="5"/>
  <c r="R507" i="5"/>
  <c r="Q507" i="5"/>
  <c r="P507" i="5"/>
  <c r="O507" i="5"/>
  <c r="N507" i="5"/>
  <c r="M507" i="5"/>
  <c r="L507" i="5"/>
  <c r="K507" i="5"/>
  <c r="J507" i="5"/>
  <c r="BD506" i="5"/>
  <c r="AF506" i="5"/>
  <c r="AE506" i="5"/>
  <c r="AD506" i="5"/>
  <c r="AC506" i="5"/>
  <c r="AB506" i="5"/>
  <c r="AA506" i="5"/>
  <c r="U506" i="5"/>
  <c r="T506" i="5"/>
  <c r="S506" i="5"/>
  <c r="R506" i="5"/>
  <c r="Q506" i="5"/>
  <c r="P506" i="5"/>
  <c r="O506" i="5"/>
  <c r="N506" i="5"/>
  <c r="M506" i="5"/>
  <c r="L506" i="5"/>
  <c r="K506" i="5"/>
  <c r="J506" i="5"/>
  <c r="BD505" i="5"/>
  <c r="AF505" i="5"/>
  <c r="AE505" i="5"/>
  <c r="AD505" i="5"/>
  <c r="AC505" i="5"/>
  <c r="AB505" i="5"/>
  <c r="AA505" i="5"/>
  <c r="U505" i="5"/>
  <c r="T505" i="5"/>
  <c r="S505" i="5"/>
  <c r="R505" i="5"/>
  <c r="Q505" i="5"/>
  <c r="P505" i="5"/>
  <c r="O505" i="5"/>
  <c r="N505" i="5"/>
  <c r="M505" i="5"/>
  <c r="L505" i="5"/>
  <c r="K505" i="5"/>
  <c r="J505" i="5"/>
  <c r="BD504" i="5"/>
  <c r="AF504" i="5"/>
  <c r="AE504" i="5"/>
  <c r="AD504" i="5"/>
  <c r="AC504" i="5"/>
  <c r="AB504" i="5"/>
  <c r="AA504" i="5"/>
  <c r="U504" i="5"/>
  <c r="T504" i="5"/>
  <c r="S504" i="5"/>
  <c r="R504" i="5"/>
  <c r="Q504" i="5"/>
  <c r="P504" i="5"/>
  <c r="O504" i="5"/>
  <c r="N504" i="5"/>
  <c r="M504" i="5"/>
  <c r="L504" i="5"/>
  <c r="K504" i="5"/>
  <c r="J504" i="5"/>
  <c r="BD503" i="5"/>
  <c r="AF503" i="5"/>
  <c r="AE503" i="5"/>
  <c r="AD503" i="5"/>
  <c r="AC503" i="5"/>
  <c r="AB503" i="5"/>
  <c r="AA503" i="5"/>
  <c r="U503" i="5"/>
  <c r="T503" i="5"/>
  <c r="S503" i="5"/>
  <c r="R503" i="5"/>
  <c r="Q503" i="5"/>
  <c r="P503" i="5"/>
  <c r="O503" i="5"/>
  <c r="N503" i="5"/>
  <c r="M503" i="5"/>
  <c r="L503" i="5"/>
  <c r="K503" i="5"/>
  <c r="J503" i="5"/>
  <c r="BD502" i="5"/>
  <c r="AF502" i="5"/>
  <c r="AE502" i="5"/>
  <c r="AD502" i="5"/>
  <c r="AC502" i="5"/>
  <c r="AB502" i="5"/>
  <c r="AA502" i="5"/>
  <c r="U502" i="5"/>
  <c r="T502" i="5"/>
  <c r="S502" i="5"/>
  <c r="R502" i="5"/>
  <c r="Q502" i="5"/>
  <c r="P502" i="5"/>
  <c r="O502" i="5"/>
  <c r="N502" i="5"/>
  <c r="M502" i="5"/>
  <c r="L502" i="5"/>
  <c r="K502" i="5"/>
  <c r="J502" i="5"/>
  <c r="BD501" i="5"/>
  <c r="AF501" i="5"/>
  <c r="AE501" i="5"/>
  <c r="AD501" i="5"/>
  <c r="AC501" i="5"/>
  <c r="AB501" i="5"/>
  <c r="AA501" i="5"/>
  <c r="U501" i="5"/>
  <c r="T501" i="5"/>
  <c r="S501" i="5"/>
  <c r="R501" i="5"/>
  <c r="Q501" i="5"/>
  <c r="P501" i="5"/>
  <c r="O501" i="5"/>
  <c r="N501" i="5"/>
  <c r="M501" i="5"/>
  <c r="L501" i="5"/>
  <c r="K501" i="5"/>
  <c r="J501" i="5"/>
  <c r="BD500" i="5"/>
  <c r="AF500" i="5"/>
  <c r="AE500" i="5"/>
  <c r="AD500" i="5"/>
  <c r="AC500" i="5"/>
  <c r="AB500" i="5"/>
  <c r="AA500" i="5"/>
  <c r="U500" i="5"/>
  <c r="T500" i="5"/>
  <c r="S500" i="5"/>
  <c r="R500" i="5"/>
  <c r="Q500" i="5"/>
  <c r="P500" i="5"/>
  <c r="O500" i="5"/>
  <c r="N500" i="5"/>
  <c r="M500" i="5"/>
  <c r="L500" i="5"/>
  <c r="K500" i="5"/>
  <c r="J500" i="5"/>
  <c r="BD499" i="5"/>
  <c r="AF499" i="5"/>
  <c r="AE499" i="5"/>
  <c r="AD499" i="5"/>
  <c r="AC499" i="5"/>
  <c r="AB499" i="5"/>
  <c r="AA499" i="5"/>
  <c r="U499" i="5"/>
  <c r="T499" i="5"/>
  <c r="S499" i="5"/>
  <c r="R499" i="5"/>
  <c r="Q499" i="5"/>
  <c r="P499" i="5"/>
  <c r="O499" i="5"/>
  <c r="N499" i="5"/>
  <c r="M499" i="5"/>
  <c r="L499" i="5"/>
  <c r="K499" i="5"/>
  <c r="J499" i="5"/>
  <c r="BD498" i="5"/>
  <c r="AF498" i="5"/>
  <c r="AE498" i="5"/>
  <c r="AD498" i="5"/>
  <c r="AC498" i="5"/>
  <c r="AB498" i="5"/>
  <c r="AA498" i="5"/>
  <c r="U498" i="5"/>
  <c r="T498" i="5"/>
  <c r="S498" i="5"/>
  <c r="R498" i="5"/>
  <c r="Q498" i="5"/>
  <c r="P498" i="5"/>
  <c r="O498" i="5"/>
  <c r="N498" i="5"/>
  <c r="M498" i="5"/>
  <c r="L498" i="5"/>
  <c r="K498" i="5"/>
  <c r="J498" i="5"/>
  <c r="BD497" i="5"/>
  <c r="AF497" i="5"/>
  <c r="AE497" i="5"/>
  <c r="AD497" i="5"/>
  <c r="AC497" i="5"/>
  <c r="AB497" i="5"/>
  <c r="AA497" i="5"/>
  <c r="U497" i="5"/>
  <c r="T497" i="5"/>
  <c r="S497" i="5"/>
  <c r="R497" i="5"/>
  <c r="Q497" i="5"/>
  <c r="P497" i="5"/>
  <c r="O497" i="5"/>
  <c r="N497" i="5"/>
  <c r="M497" i="5"/>
  <c r="L497" i="5"/>
  <c r="K497" i="5"/>
  <c r="J497" i="5"/>
  <c r="BD496" i="5"/>
  <c r="AF496" i="5"/>
  <c r="AE496" i="5"/>
  <c r="AD496" i="5"/>
  <c r="AC496" i="5"/>
  <c r="AB496" i="5"/>
  <c r="AA496" i="5"/>
  <c r="U496" i="5"/>
  <c r="T496" i="5"/>
  <c r="S496" i="5"/>
  <c r="R496" i="5"/>
  <c r="Q496" i="5"/>
  <c r="P496" i="5"/>
  <c r="O496" i="5"/>
  <c r="N496" i="5"/>
  <c r="M496" i="5"/>
  <c r="L496" i="5"/>
  <c r="K496" i="5"/>
  <c r="J496" i="5"/>
  <c r="BD495" i="5"/>
  <c r="AF495" i="5"/>
  <c r="AE495" i="5"/>
  <c r="AD495" i="5"/>
  <c r="AC495" i="5"/>
  <c r="AB495" i="5"/>
  <c r="AA495" i="5"/>
  <c r="U495" i="5"/>
  <c r="T495" i="5"/>
  <c r="S495" i="5"/>
  <c r="R495" i="5"/>
  <c r="Q495" i="5"/>
  <c r="P495" i="5"/>
  <c r="O495" i="5"/>
  <c r="N495" i="5"/>
  <c r="M495" i="5"/>
  <c r="L495" i="5"/>
  <c r="K495" i="5"/>
  <c r="J495" i="5"/>
  <c r="BD494" i="5"/>
  <c r="AF494" i="5"/>
  <c r="AE494" i="5"/>
  <c r="AD494" i="5"/>
  <c r="AC494" i="5"/>
  <c r="AB494" i="5"/>
  <c r="AA494" i="5"/>
  <c r="U494" i="5"/>
  <c r="T494" i="5"/>
  <c r="S494" i="5"/>
  <c r="R494" i="5"/>
  <c r="Q494" i="5"/>
  <c r="P494" i="5"/>
  <c r="O494" i="5"/>
  <c r="N494" i="5"/>
  <c r="M494" i="5"/>
  <c r="L494" i="5"/>
  <c r="K494" i="5"/>
  <c r="J494" i="5"/>
  <c r="BD493" i="5"/>
  <c r="AF493" i="5"/>
  <c r="AE493" i="5"/>
  <c r="AD493" i="5"/>
  <c r="AC493" i="5"/>
  <c r="AB493" i="5"/>
  <c r="AA493" i="5"/>
  <c r="U493" i="5"/>
  <c r="T493" i="5"/>
  <c r="S493" i="5"/>
  <c r="R493" i="5"/>
  <c r="Q493" i="5"/>
  <c r="P493" i="5"/>
  <c r="O493" i="5"/>
  <c r="N493" i="5"/>
  <c r="M493" i="5"/>
  <c r="L493" i="5"/>
  <c r="K493" i="5"/>
  <c r="J493" i="5"/>
  <c r="BD492" i="5"/>
  <c r="AF492" i="5"/>
  <c r="AE492" i="5"/>
  <c r="AD492" i="5"/>
  <c r="AC492" i="5"/>
  <c r="AB492" i="5"/>
  <c r="AA492" i="5"/>
  <c r="U492" i="5"/>
  <c r="T492" i="5"/>
  <c r="S492" i="5"/>
  <c r="R492" i="5"/>
  <c r="Q492" i="5"/>
  <c r="P492" i="5"/>
  <c r="O492" i="5"/>
  <c r="N492" i="5"/>
  <c r="M492" i="5"/>
  <c r="L492" i="5"/>
  <c r="K492" i="5"/>
  <c r="J492" i="5"/>
  <c r="BD491" i="5"/>
  <c r="AF491" i="5"/>
  <c r="AE491" i="5"/>
  <c r="AD491" i="5"/>
  <c r="AC491" i="5"/>
  <c r="AB491" i="5"/>
  <c r="AA491" i="5"/>
  <c r="U491" i="5"/>
  <c r="T491" i="5"/>
  <c r="S491" i="5"/>
  <c r="R491" i="5"/>
  <c r="Q491" i="5"/>
  <c r="P491" i="5"/>
  <c r="O491" i="5"/>
  <c r="N491" i="5"/>
  <c r="M491" i="5"/>
  <c r="L491" i="5"/>
  <c r="K491" i="5"/>
  <c r="J491" i="5"/>
  <c r="BD490" i="5"/>
  <c r="AF490" i="5"/>
  <c r="AE490" i="5"/>
  <c r="AD490" i="5"/>
  <c r="AC490" i="5"/>
  <c r="AB490" i="5"/>
  <c r="AA490" i="5"/>
  <c r="U490" i="5"/>
  <c r="T490" i="5"/>
  <c r="S490" i="5"/>
  <c r="R490" i="5"/>
  <c r="Q490" i="5"/>
  <c r="P490" i="5"/>
  <c r="O490" i="5"/>
  <c r="N490" i="5"/>
  <c r="M490" i="5"/>
  <c r="L490" i="5"/>
  <c r="K490" i="5"/>
  <c r="J490" i="5"/>
  <c r="BD489" i="5"/>
  <c r="AF489" i="5"/>
  <c r="AE489" i="5"/>
  <c r="AD489" i="5"/>
  <c r="AC489" i="5"/>
  <c r="AB489" i="5"/>
  <c r="AA489" i="5"/>
  <c r="U489" i="5"/>
  <c r="T489" i="5"/>
  <c r="S489" i="5"/>
  <c r="R489" i="5"/>
  <c r="Q489" i="5"/>
  <c r="P489" i="5"/>
  <c r="O489" i="5"/>
  <c r="N489" i="5"/>
  <c r="M489" i="5"/>
  <c r="L489" i="5"/>
  <c r="K489" i="5"/>
  <c r="J489" i="5"/>
  <c r="BD488" i="5"/>
  <c r="AF488" i="5"/>
  <c r="AE488" i="5"/>
  <c r="AD488" i="5"/>
  <c r="AC488" i="5"/>
  <c r="AB488" i="5"/>
  <c r="AA488" i="5"/>
  <c r="U488" i="5"/>
  <c r="T488" i="5"/>
  <c r="S488" i="5"/>
  <c r="R488" i="5"/>
  <c r="Q488" i="5"/>
  <c r="P488" i="5"/>
  <c r="O488" i="5"/>
  <c r="N488" i="5"/>
  <c r="M488" i="5"/>
  <c r="L488" i="5"/>
  <c r="K488" i="5"/>
  <c r="J488" i="5"/>
  <c r="BD487" i="5"/>
  <c r="AF487" i="5"/>
  <c r="AE487" i="5"/>
  <c r="AD487" i="5"/>
  <c r="AC487" i="5"/>
  <c r="AB487" i="5"/>
  <c r="AA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BD486" i="5"/>
  <c r="AF486" i="5"/>
  <c r="AE486" i="5"/>
  <c r="AD486" i="5"/>
  <c r="AC486" i="5"/>
  <c r="AB486" i="5"/>
  <c r="AA486" i="5"/>
  <c r="U486" i="5"/>
  <c r="T486" i="5"/>
  <c r="S486" i="5"/>
  <c r="R486" i="5"/>
  <c r="Q486" i="5"/>
  <c r="P486" i="5"/>
  <c r="O486" i="5"/>
  <c r="N486" i="5"/>
  <c r="M486" i="5"/>
  <c r="L486" i="5"/>
  <c r="K486" i="5"/>
  <c r="J486" i="5"/>
  <c r="BD485" i="5"/>
  <c r="AF485" i="5"/>
  <c r="AE485" i="5"/>
  <c r="AD485" i="5"/>
  <c r="AC485" i="5"/>
  <c r="AB485" i="5"/>
  <c r="AA485" i="5"/>
  <c r="U485" i="5"/>
  <c r="T485" i="5"/>
  <c r="S485" i="5"/>
  <c r="R485" i="5"/>
  <c r="Q485" i="5"/>
  <c r="P485" i="5"/>
  <c r="O485" i="5"/>
  <c r="N485" i="5"/>
  <c r="M485" i="5"/>
  <c r="L485" i="5"/>
  <c r="K485" i="5"/>
  <c r="J485" i="5"/>
  <c r="BD484" i="5"/>
  <c r="AF484" i="5"/>
  <c r="AE484" i="5"/>
  <c r="AD484" i="5"/>
  <c r="AC484" i="5"/>
  <c r="AB484" i="5"/>
  <c r="AA484" i="5"/>
  <c r="U484" i="5"/>
  <c r="T484" i="5"/>
  <c r="S484" i="5"/>
  <c r="R484" i="5"/>
  <c r="Q484" i="5"/>
  <c r="P484" i="5"/>
  <c r="O484" i="5"/>
  <c r="N484" i="5"/>
  <c r="M484" i="5"/>
  <c r="L484" i="5"/>
  <c r="K484" i="5"/>
  <c r="J484" i="5"/>
  <c r="BD483" i="5"/>
  <c r="AF483" i="5"/>
  <c r="AE483" i="5"/>
  <c r="AD483" i="5"/>
  <c r="AC483" i="5"/>
  <c r="AB483" i="5"/>
  <c r="AA483" i="5"/>
  <c r="U483" i="5"/>
  <c r="T483" i="5"/>
  <c r="S483" i="5"/>
  <c r="R483" i="5"/>
  <c r="Q483" i="5"/>
  <c r="P483" i="5"/>
  <c r="O483" i="5"/>
  <c r="N483" i="5"/>
  <c r="M483" i="5"/>
  <c r="L483" i="5"/>
  <c r="K483" i="5"/>
  <c r="J483" i="5"/>
  <c r="BD482" i="5"/>
  <c r="AF482" i="5"/>
  <c r="AE482" i="5"/>
  <c r="AD482" i="5"/>
  <c r="AC482" i="5"/>
  <c r="AB482" i="5"/>
  <c r="AA482" i="5"/>
  <c r="U482" i="5"/>
  <c r="T482" i="5"/>
  <c r="S482" i="5"/>
  <c r="R482" i="5"/>
  <c r="Q482" i="5"/>
  <c r="P482" i="5"/>
  <c r="O482" i="5"/>
  <c r="N482" i="5"/>
  <c r="M482" i="5"/>
  <c r="L482" i="5"/>
  <c r="K482" i="5"/>
  <c r="J482" i="5"/>
  <c r="BD481" i="5"/>
  <c r="AF481" i="5"/>
  <c r="AE481" i="5"/>
  <c r="AD481" i="5"/>
  <c r="AC481" i="5"/>
  <c r="AB481" i="5"/>
  <c r="AA481" i="5"/>
  <c r="U481" i="5"/>
  <c r="T481" i="5"/>
  <c r="S481" i="5"/>
  <c r="R481" i="5"/>
  <c r="Q481" i="5"/>
  <c r="P481" i="5"/>
  <c r="O481" i="5"/>
  <c r="N481" i="5"/>
  <c r="M481" i="5"/>
  <c r="L481" i="5"/>
  <c r="K481" i="5"/>
  <c r="J481" i="5"/>
  <c r="BD480" i="5"/>
  <c r="AF480" i="5"/>
  <c r="AE480" i="5"/>
  <c r="AD480" i="5"/>
  <c r="AC480" i="5"/>
  <c r="AB480" i="5"/>
  <c r="AA480" i="5"/>
  <c r="U480" i="5"/>
  <c r="T480" i="5"/>
  <c r="S480" i="5"/>
  <c r="R480" i="5"/>
  <c r="Q480" i="5"/>
  <c r="P480" i="5"/>
  <c r="O480" i="5"/>
  <c r="N480" i="5"/>
  <c r="M480" i="5"/>
  <c r="L480" i="5"/>
  <c r="K480" i="5"/>
  <c r="J480" i="5"/>
  <c r="BD479" i="5"/>
  <c r="AF479" i="5"/>
  <c r="AE479" i="5"/>
  <c r="AD479" i="5"/>
  <c r="AC479" i="5"/>
  <c r="AB479" i="5"/>
  <c r="AA479" i="5"/>
  <c r="U479" i="5"/>
  <c r="T479" i="5"/>
  <c r="S479" i="5"/>
  <c r="R479" i="5"/>
  <c r="Q479" i="5"/>
  <c r="P479" i="5"/>
  <c r="O479" i="5"/>
  <c r="N479" i="5"/>
  <c r="M479" i="5"/>
  <c r="L479" i="5"/>
  <c r="K479" i="5"/>
  <c r="J479" i="5"/>
  <c r="BD478" i="5"/>
  <c r="AF478" i="5"/>
  <c r="AE478" i="5"/>
  <c r="AD478" i="5"/>
  <c r="AC478" i="5"/>
  <c r="AB478" i="5"/>
  <c r="AA478" i="5"/>
  <c r="U478" i="5"/>
  <c r="T478" i="5"/>
  <c r="S478" i="5"/>
  <c r="R478" i="5"/>
  <c r="Q478" i="5"/>
  <c r="P478" i="5"/>
  <c r="O478" i="5"/>
  <c r="N478" i="5"/>
  <c r="M478" i="5"/>
  <c r="L478" i="5"/>
  <c r="K478" i="5"/>
  <c r="J478" i="5"/>
  <c r="BD477" i="5"/>
  <c r="AF477" i="5"/>
  <c r="AE477" i="5"/>
  <c r="AD477" i="5"/>
  <c r="AC477" i="5"/>
  <c r="AB477" i="5"/>
  <c r="AA477" i="5"/>
  <c r="U477" i="5"/>
  <c r="T477" i="5"/>
  <c r="S477" i="5"/>
  <c r="R477" i="5"/>
  <c r="Q477" i="5"/>
  <c r="P477" i="5"/>
  <c r="O477" i="5"/>
  <c r="N477" i="5"/>
  <c r="M477" i="5"/>
  <c r="L477" i="5"/>
  <c r="K477" i="5"/>
  <c r="J477" i="5"/>
  <c r="BD476" i="5"/>
  <c r="AF476" i="5"/>
  <c r="AE476" i="5"/>
  <c r="AD476" i="5"/>
  <c r="AC476" i="5"/>
  <c r="AB476" i="5"/>
  <c r="AA476" i="5"/>
  <c r="U476" i="5"/>
  <c r="T476" i="5"/>
  <c r="S476" i="5"/>
  <c r="R476" i="5"/>
  <c r="Q476" i="5"/>
  <c r="P476" i="5"/>
  <c r="O476" i="5"/>
  <c r="N476" i="5"/>
  <c r="M476" i="5"/>
  <c r="L476" i="5"/>
  <c r="K476" i="5"/>
  <c r="J476" i="5"/>
  <c r="BD475" i="5"/>
  <c r="AF475" i="5"/>
  <c r="AE475" i="5"/>
  <c r="AD475" i="5"/>
  <c r="AC475" i="5"/>
  <c r="AB475" i="5"/>
  <c r="AA475" i="5"/>
  <c r="U475" i="5"/>
  <c r="T475" i="5"/>
  <c r="S475" i="5"/>
  <c r="R475" i="5"/>
  <c r="Q475" i="5"/>
  <c r="P475" i="5"/>
  <c r="O475" i="5"/>
  <c r="N475" i="5"/>
  <c r="M475" i="5"/>
  <c r="L475" i="5"/>
  <c r="K475" i="5"/>
  <c r="J475" i="5"/>
  <c r="BD474" i="5"/>
  <c r="AF474" i="5"/>
  <c r="AE474" i="5"/>
  <c r="AD474" i="5"/>
  <c r="AC474" i="5"/>
  <c r="AB474" i="5"/>
  <c r="AA474" i="5"/>
  <c r="U474" i="5"/>
  <c r="T474" i="5"/>
  <c r="S474" i="5"/>
  <c r="R474" i="5"/>
  <c r="Q474" i="5"/>
  <c r="P474" i="5"/>
  <c r="O474" i="5"/>
  <c r="N474" i="5"/>
  <c r="M474" i="5"/>
  <c r="L474" i="5"/>
  <c r="K474" i="5"/>
  <c r="J474" i="5"/>
  <c r="BD473" i="5"/>
  <c r="AF473" i="5"/>
  <c r="AE473" i="5"/>
  <c r="AD473" i="5"/>
  <c r="AC473" i="5"/>
  <c r="AB473" i="5"/>
  <c r="AA473" i="5"/>
  <c r="U473" i="5"/>
  <c r="T473" i="5"/>
  <c r="S473" i="5"/>
  <c r="R473" i="5"/>
  <c r="Q473" i="5"/>
  <c r="P473" i="5"/>
  <c r="O473" i="5"/>
  <c r="N473" i="5"/>
  <c r="M473" i="5"/>
  <c r="L473" i="5"/>
  <c r="K473" i="5"/>
  <c r="J473" i="5"/>
  <c r="BD472" i="5"/>
  <c r="AF472" i="5"/>
  <c r="AE472" i="5"/>
  <c r="AD472" i="5"/>
  <c r="AC472" i="5"/>
  <c r="AB472" i="5"/>
  <c r="AA472" i="5"/>
  <c r="U472" i="5"/>
  <c r="T472" i="5"/>
  <c r="S472" i="5"/>
  <c r="R472" i="5"/>
  <c r="Q472" i="5"/>
  <c r="P472" i="5"/>
  <c r="O472" i="5"/>
  <c r="N472" i="5"/>
  <c r="M472" i="5"/>
  <c r="L472" i="5"/>
  <c r="K472" i="5"/>
  <c r="J472" i="5"/>
  <c r="BD471" i="5"/>
  <c r="AF471" i="5"/>
  <c r="AE471" i="5"/>
  <c r="AD471" i="5"/>
  <c r="AC471" i="5"/>
  <c r="AB471" i="5"/>
  <c r="AA471" i="5"/>
  <c r="U471" i="5"/>
  <c r="T471" i="5"/>
  <c r="S471" i="5"/>
  <c r="R471" i="5"/>
  <c r="Q471" i="5"/>
  <c r="P471" i="5"/>
  <c r="O471" i="5"/>
  <c r="N471" i="5"/>
  <c r="M471" i="5"/>
  <c r="L471" i="5"/>
  <c r="K471" i="5"/>
  <c r="J471" i="5"/>
  <c r="BD470" i="5"/>
  <c r="AF470" i="5"/>
  <c r="AE470" i="5"/>
  <c r="AD470" i="5"/>
  <c r="AC470" i="5"/>
  <c r="AB470" i="5"/>
  <c r="AA470" i="5"/>
  <c r="U470" i="5"/>
  <c r="T470" i="5"/>
  <c r="S470" i="5"/>
  <c r="R470" i="5"/>
  <c r="Q470" i="5"/>
  <c r="P470" i="5"/>
  <c r="O470" i="5"/>
  <c r="N470" i="5"/>
  <c r="M470" i="5"/>
  <c r="L470" i="5"/>
  <c r="K470" i="5"/>
  <c r="J470" i="5"/>
  <c r="BD469" i="5"/>
  <c r="AF469" i="5"/>
  <c r="AE469" i="5"/>
  <c r="AD469" i="5"/>
  <c r="AC469" i="5"/>
  <c r="AB469" i="5"/>
  <c r="AA469" i="5"/>
  <c r="U469" i="5"/>
  <c r="T469" i="5"/>
  <c r="S469" i="5"/>
  <c r="R469" i="5"/>
  <c r="Q469" i="5"/>
  <c r="P469" i="5"/>
  <c r="O469" i="5"/>
  <c r="N469" i="5"/>
  <c r="M469" i="5"/>
  <c r="L469" i="5"/>
  <c r="K469" i="5"/>
  <c r="J469" i="5"/>
  <c r="BD468" i="5"/>
  <c r="AF468" i="5"/>
  <c r="AE468" i="5"/>
  <c r="AD468" i="5"/>
  <c r="AC468" i="5"/>
  <c r="AB468" i="5"/>
  <c r="AA468" i="5"/>
  <c r="U468" i="5"/>
  <c r="T468" i="5"/>
  <c r="S468" i="5"/>
  <c r="R468" i="5"/>
  <c r="Q468" i="5"/>
  <c r="P468" i="5"/>
  <c r="O468" i="5"/>
  <c r="N468" i="5"/>
  <c r="M468" i="5"/>
  <c r="L468" i="5"/>
  <c r="K468" i="5"/>
  <c r="J468" i="5"/>
  <c r="BD467" i="5"/>
  <c r="AF467" i="5"/>
  <c r="AE467" i="5"/>
  <c r="AD467" i="5"/>
  <c r="AC467" i="5"/>
  <c r="AB467" i="5"/>
  <c r="AA467" i="5"/>
  <c r="U467" i="5"/>
  <c r="T467" i="5"/>
  <c r="S467" i="5"/>
  <c r="R467" i="5"/>
  <c r="Q467" i="5"/>
  <c r="P467" i="5"/>
  <c r="O467" i="5"/>
  <c r="N467" i="5"/>
  <c r="M467" i="5"/>
  <c r="L467" i="5"/>
  <c r="K467" i="5"/>
  <c r="J467" i="5"/>
  <c r="BD466" i="5"/>
  <c r="AF466" i="5"/>
  <c r="AE466" i="5"/>
  <c r="AD466" i="5"/>
  <c r="AC466" i="5"/>
  <c r="AB466" i="5"/>
  <c r="AA466" i="5"/>
  <c r="U466" i="5"/>
  <c r="T466" i="5"/>
  <c r="S466" i="5"/>
  <c r="R466" i="5"/>
  <c r="Q466" i="5"/>
  <c r="P466" i="5"/>
  <c r="O466" i="5"/>
  <c r="N466" i="5"/>
  <c r="M466" i="5"/>
  <c r="L466" i="5"/>
  <c r="K466" i="5"/>
  <c r="J466" i="5"/>
  <c r="BD465" i="5"/>
  <c r="AF465" i="5"/>
  <c r="AE465" i="5"/>
  <c r="AD465" i="5"/>
  <c r="AC465" i="5"/>
  <c r="AB465" i="5"/>
  <c r="AA465" i="5"/>
  <c r="U465" i="5"/>
  <c r="T465" i="5"/>
  <c r="S465" i="5"/>
  <c r="R465" i="5"/>
  <c r="Q465" i="5"/>
  <c r="P465" i="5"/>
  <c r="O465" i="5"/>
  <c r="N465" i="5"/>
  <c r="M465" i="5"/>
  <c r="L465" i="5"/>
  <c r="K465" i="5"/>
  <c r="J465" i="5"/>
  <c r="BD464" i="5"/>
  <c r="AF464" i="5"/>
  <c r="AE464" i="5"/>
  <c r="AD464" i="5"/>
  <c r="AC464" i="5"/>
  <c r="AB464" i="5"/>
  <c r="AA464" i="5"/>
  <c r="U464" i="5"/>
  <c r="T464" i="5"/>
  <c r="S464" i="5"/>
  <c r="R464" i="5"/>
  <c r="Q464" i="5"/>
  <c r="P464" i="5"/>
  <c r="O464" i="5"/>
  <c r="N464" i="5"/>
  <c r="M464" i="5"/>
  <c r="L464" i="5"/>
  <c r="K464" i="5"/>
  <c r="J464" i="5"/>
  <c r="BD463" i="5"/>
  <c r="AF463" i="5"/>
  <c r="AE463" i="5"/>
  <c r="AD463" i="5"/>
  <c r="AC463" i="5"/>
  <c r="AB463" i="5"/>
  <c r="AA463" i="5"/>
  <c r="U463" i="5"/>
  <c r="T463" i="5"/>
  <c r="S463" i="5"/>
  <c r="R463" i="5"/>
  <c r="Q463" i="5"/>
  <c r="P463" i="5"/>
  <c r="O463" i="5"/>
  <c r="N463" i="5"/>
  <c r="M463" i="5"/>
  <c r="L463" i="5"/>
  <c r="K463" i="5"/>
  <c r="J463" i="5"/>
  <c r="BD462" i="5"/>
  <c r="AF462" i="5"/>
  <c r="AE462" i="5"/>
  <c r="AD462" i="5"/>
  <c r="AC462" i="5"/>
  <c r="AB462" i="5"/>
  <c r="AA462" i="5"/>
  <c r="U462" i="5"/>
  <c r="T462" i="5"/>
  <c r="S462" i="5"/>
  <c r="R462" i="5"/>
  <c r="Q462" i="5"/>
  <c r="P462" i="5"/>
  <c r="O462" i="5"/>
  <c r="N462" i="5"/>
  <c r="M462" i="5"/>
  <c r="L462" i="5"/>
  <c r="K462" i="5"/>
  <c r="J462" i="5"/>
  <c r="BD461" i="5"/>
  <c r="AF461" i="5"/>
  <c r="AE461" i="5"/>
  <c r="AD461" i="5"/>
  <c r="AC461" i="5"/>
  <c r="AB461" i="5"/>
  <c r="AA461" i="5"/>
  <c r="U461" i="5"/>
  <c r="T461" i="5"/>
  <c r="S461" i="5"/>
  <c r="R461" i="5"/>
  <c r="Q461" i="5"/>
  <c r="P461" i="5"/>
  <c r="O461" i="5"/>
  <c r="N461" i="5"/>
  <c r="M461" i="5"/>
  <c r="L461" i="5"/>
  <c r="K461" i="5"/>
  <c r="J461" i="5"/>
  <c r="BD460" i="5"/>
  <c r="AF460" i="5"/>
  <c r="AE460" i="5"/>
  <c r="AD460" i="5"/>
  <c r="AC460" i="5"/>
  <c r="AB460" i="5"/>
  <c r="AA460" i="5"/>
  <c r="U460" i="5"/>
  <c r="T460" i="5"/>
  <c r="S460" i="5"/>
  <c r="R460" i="5"/>
  <c r="Q460" i="5"/>
  <c r="P460" i="5"/>
  <c r="O460" i="5"/>
  <c r="N460" i="5"/>
  <c r="M460" i="5"/>
  <c r="L460" i="5"/>
  <c r="K460" i="5"/>
  <c r="J460" i="5"/>
  <c r="BD459" i="5"/>
  <c r="AF459" i="5"/>
  <c r="AE459" i="5"/>
  <c r="AD459" i="5"/>
  <c r="AC459" i="5"/>
  <c r="AB459" i="5"/>
  <c r="AA459" i="5"/>
  <c r="U459" i="5"/>
  <c r="T459" i="5"/>
  <c r="S459" i="5"/>
  <c r="R459" i="5"/>
  <c r="Q459" i="5"/>
  <c r="P459" i="5"/>
  <c r="O459" i="5"/>
  <c r="N459" i="5"/>
  <c r="M459" i="5"/>
  <c r="L459" i="5"/>
  <c r="K459" i="5"/>
  <c r="J459" i="5"/>
  <c r="BD458" i="5"/>
  <c r="AF458" i="5"/>
  <c r="AE458" i="5"/>
  <c r="AD458" i="5"/>
  <c r="AC458" i="5"/>
  <c r="AB458" i="5"/>
  <c r="AA458" i="5"/>
  <c r="U458" i="5"/>
  <c r="T458" i="5"/>
  <c r="S458" i="5"/>
  <c r="R458" i="5"/>
  <c r="Q458" i="5"/>
  <c r="P458" i="5"/>
  <c r="O458" i="5"/>
  <c r="N458" i="5"/>
  <c r="M458" i="5"/>
  <c r="L458" i="5"/>
  <c r="K458" i="5"/>
  <c r="J458" i="5"/>
  <c r="BD457" i="5"/>
  <c r="AF457" i="5"/>
  <c r="AE457" i="5"/>
  <c r="AD457" i="5"/>
  <c r="AC457" i="5"/>
  <c r="AB457" i="5"/>
  <c r="AA457" i="5"/>
  <c r="U457" i="5"/>
  <c r="T457" i="5"/>
  <c r="S457" i="5"/>
  <c r="R457" i="5"/>
  <c r="Q457" i="5"/>
  <c r="P457" i="5"/>
  <c r="O457" i="5"/>
  <c r="N457" i="5"/>
  <c r="M457" i="5"/>
  <c r="L457" i="5"/>
  <c r="K457" i="5"/>
  <c r="J457" i="5"/>
  <c r="BD456" i="5"/>
  <c r="AF456" i="5"/>
  <c r="AE456" i="5"/>
  <c r="AD456" i="5"/>
  <c r="AC456" i="5"/>
  <c r="AB456" i="5"/>
  <c r="AA456" i="5"/>
  <c r="U456" i="5"/>
  <c r="T456" i="5"/>
  <c r="S456" i="5"/>
  <c r="R456" i="5"/>
  <c r="Q456" i="5"/>
  <c r="P456" i="5"/>
  <c r="O456" i="5"/>
  <c r="N456" i="5"/>
  <c r="M456" i="5"/>
  <c r="L456" i="5"/>
  <c r="K456" i="5"/>
  <c r="J456" i="5"/>
  <c r="BD455" i="5"/>
  <c r="AF455" i="5"/>
  <c r="AE455" i="5"/>
  <c r="AD455" i="5"/>
  <c r="AC455" i="5"/>
  <c r="AB455" i="5"/>
  <c r="AA455" i="5"/>
  <c r="U455" i="5"/>
  <c r="T455" i="5"/>
  <c r="S455" i="5"/>
  <c r="R455" i="5"/>
  <c r="Q455" i="5"/>
  <c r="P455" i="5"/>
  <c r="O455" i="5"/>
  <c r="N455" i="5"/>
  <c r="M455" i="5"/>
  <c r="L455" i="5"/>
  <c r="K455" i="5"/>
  <c r="J455" i="5"/>
  <c r="BD454" i="5"/>
  <c r="AF454" i="5"/>
  <c r="AE454" i="5"/>
  <c r="AD454" i="5"/>
  <c r="AC454" i="5"/>
  <c r="AB454" i="5"/>
  <c r="AA454" i="5"/>
  <c r="U454" i="5"/>
  <c r="T454" i="5"/>
  <c r="S454" i="5"/>
  <c r="R454" i="5"/>
  <c r="Q454" i="5"/>
  <c r="P454" i="5"/>
  <c r="O454" i="5"/>
  <c r="N454" i="5"/>
  <c r="M454" i="5"/>
  <c r="L454" i="5"/>
  <c r="K454" i="5"/>
  <c r="J454" i="5"/>
  <c r="BD453" i="5"/>
  <c r="AF453" i="5"/>
  <c r="AE453" i="5"/>
  <c r="AD453" i="5"/>
  <c r="AC453" i="5"/>
  <c r="AB453" i="5"/>
  <c r="AA453" i="5"/>
  <c r="U453" i="5"/>
  <c r="T453" i="5"/>
  <c r="S453" i="5"/>
  <c r="R453" i="5"/>
  <c r="Q453" i="5"/>
  <c r="P453" i="5"/>
  <c r="O453" i="5"/>
  <c r="N453" i="5"/>
  <c r="M453" i="5"/>
  <c r="L453" i="5"/>
  <c r="K453" i="5"/>
  <c r="J453" i="5"/>
  <c r="BD452" i="5"/>
  <c r="AF452" i="5"/>
  <c r="AE452" i="5"/>
  <c r="AD452" i="5"/>
  <c r="AC452" i="5"/>
  <c r="AB452" i="5"/>
  <c r="AA452" i="5"/>
  <c r="U452" i="5"/>
  <c r="T452" i="5"/>
  <c r="S452" i="5"/>
  <c r="R452" i="5"/>
  <c r="Q452" i="5"/>
  <c r="P452" i="5"/>
  <c r="O452" i="5"/>
  <c r="N452" i="5"/>
  <c r="M452" i="5"/>
  <c r="L452" i="5"/>
  <c r="K452" i="5"/>
  <c r="J452" i="5"/>
  <c r="BD451" i="5"/>
  <c r="AF451" i="5"/>
  <c r="AE451" i="5"/>
  <c r="AD451" i="5"/>
  <c r="AC451" i="5"/>
  <c r="AB451" i="5"/>
  <c r="AA451" i="5"/>
  <c r="U451" i="5"/>
  <c r="T451" i="5"/>
  <c r="S451" i="5"/>
  <c r="R451" i="5"/>
  <c r="Q451" i="5"/>
  <c r="P451" i="5"/>
  <c r="O451" i="5"/>
  <c r="N451" i="5"/>
  <c r="M451" i="5"/>
  <c r="L451" i="5"/>
  <c r="K451" i="5"/>
  <c r="J451" i="5"/>
  <c r="BD450" i="5"/>
  <c r="AF450" i="5"/>
  <c r="AE450" i="5"/>
  <c r="AD450" i="5"/>
  <c r="AC450" i="5"/>
  <c r="AB450" i="5"/>
  <c r="AA450" i="5"/>
  <c r="U450" i="5"/>
  <c r="T450" i="5"/>
  <c r="S450" i="5"/>
  <c r="R450" i="5"/>
  <c r="Q450" i="5"/>
  <c r="P450" i="5"/>
  <c r="O450" i="5"/>
  <c r="N450" i="5"/>
  <c r="M450" i="5"/>
  <c r="L450" i="5"/>
  <c r="K450" i="5"/>
  <c r="J450" i="5"/>
  <c r="BD449" i="5"/>
  <c r="AF449" i="5"/>
  <c r="AE449" i="5"/>
  <c r="AD449" i="5"/>
  <c r="AC449" i="5"/>
  <c r="AB449" i="5"/>
  <c r="AA449" i="5"/>
  <c r="U449" i="5"/>
  <c r="T449" i="5"/>
  <c r="S449" i="5"/>
  <c r="R449" i="5"/>
  <c r="Q449" i="5"/>
  <c r="P449" i="5"/>
  <c r="O449" i="5"/>
  <c r="N449" i="5"/>
  <c r="M449" i="5"/>
  <c r="L449" i="5"/>
  <c r="K449" i="5"/>
  <c r="J449" i="5"/>
  <c r="BD448" i="5"/>
  <c r="AF448" i="5"/>
  <c r="AE448" i="5"/>
  <c r="AD448" i="5"/>
  <c r="AC448" i="5"/>
  <c r="AB448" i="5"/>
  <c r="AA448" i="5"/>
  <c r="U448" i="5"/>
  <c r="T448" i="5"/>
  <c r="S448" i="5"/>
  <c r="R448" i="5"/>
  <c r="Q448" i="5"/>
  <c r="P448" i="5"/>
  <c r="O448" i="5"/>
  <c r="N448" i="5"/>
  <c r="M448" i="5"/>
  <c r="L448" i="5"/>
  <c r="K448" i="5"/>
  <c r="J448" i="5"/>
  <c r="BD447" i="5"/>
  <c r="AF447" i="5"/>
  <c r="AE447" i="5"/>
  <c r="AD447" i="5"/>
  <c r="AC447" i="5"/>
  <c r="AB447" i="5"/>
  <c r="AA447" i="5"/>
  <c r="U447" i="5"/>
  <c r="T447" i="5"/>
  <c r="S447" i="5"/>
  <c r="R447" i="5"/>
  <c r="Q447" i="5"/>
  <c r="P447" i="5"/>
  <c r="O447" i="5"/>
  <c r="N447" i="5"/>
  <c r="M447" i="5"/>
  <c r="L447" i="5"/>
  <c r="K447" i="5"/>
  <c r="J447" i="5"/>
  <c r="BD446" i="5"/>
  <c r="AF446" i="5"/>
  <c r="AE446" i="5"/>
  <c r="AD446" i="5"/>
  <c r="AC446" i="5"/>
  <c r="AB446" i="5"/>
  <c r="AA446" i="5"/>
  <c r="U446" i="5"/>
  <c r="T446" i="5"/>
  <c r="S446" i="5"/>
  <c r="R446" i="5"/>
  <c r="Q446" i="5"/>
  <c r="BD445" i="5"/>
  <c r="AF445" i="5"/>
  <c r="AE445" i="5"/>
  <c r="AD445" i="5"/>
  <c r="AC445" i="5"/>
  <c r="AB445" i="5"/>
  <c r="AA445" i="5"/>
  <c r="U445" i="5"/>
  <c r="T445" i="5"/>
  <c r="S445" i="5"/>
  <c r="R445" i="5"/>
  <c r="Q445" i="5"/>
  <c r="P445" i="5"/>
  <c r="O445" i="5"/>
  <c r="N445" i="5"/>
  <c r="M445" i="5"/>
  <c r="L445" i="5"/>
  <c r="K445" i="5"/>
  <c r="J445" i="5"/>
  <c r="BD444" i="5"/>
  <c r="AF444" i="5"/>
  <c r="AE444" i="5"/>
  <c r="AD444" i="5"/>
  <c r="AC444" i="5"/>
  <c r="AB444" i="5"/>
  <c r="AA444" i="5"/>
  <c r="U444" i="5"/>
  <c r="T444" i="5"/>
  <c r="S444" i="5"/>
  <c r="R444" i="5"/>
  <c r="Q444" i="5"/>
  <c r="P444" i="5"/>
  <c r="O444" i="5"/>
  <c r="N444" i="5"/>
  <c r="M444" i="5"/>
  <c r="L444" i="5"/>
  <c r="K444" i="5"/>
  <c r="J444" i="5"/>
  <c r="BD443" i="5"/>
  <c r="AF443" i="5"/>
  <c r="AE443" i="5"/>
  <c r="AD443" i="5"/>
  <c r="AC443" i="5"/>
  <c r="AB443" i="5"/>
  <c r="AA443" i="5"/>
  <c r="U443" i="5"/>
  <c r="T443" i="5"/>
  <c r="S443" i="5"/>
  <c r="R443" i="5"/>
  <c r="Q443" i="5"/>
  <c r="P443" i="5"/>
  <c r="O443" i="5"/>
  <c r="N443" i="5"/>
  <c r="M443" i="5"/>
  <c r="L443" i="5"/>
  <c r="K443" i="5"/>
  <c r="J443" i="5"/>
  <c r="BD442" i="5"/>
  <c r="AF442" i="5"/>
  <c r="AE442" i="5"/>
  <c r="AD442" i="5"/>
  <c r="AC442" i="5"/>
  <c r="AB442" i="5"/>
  <c r="AA442" i="5"/>
  <c r="U442" i="5"/>
  <c r="T442" i="5"/>
  <c r="S442" i="5"/>
  <c r="R442" i="5"/>
  <c r="Q442" i="5"/>
  <c r="P442" i="5"/>
  <c r="O442" i="5"/>
  <c r="N442" i="5"/>
  <c r="M442" i="5"/>
  <c r="L442" i="5"/>
  <c r="K442" i="5"/>
  <c r="J442" i="5"/>
  <c r="BD441" i="5"/>
  <c r="AF441" i="5"/>
  <c r="AE441" i="5"/>
  <c r="AD441" i="5"/>
  <c r="AC441" i="5"/>
  <c r="AB441" i="5"/>
  <c r="AA441" i="5"/>
  <c r="U441" i="5"/>
  <c r="T441" i="5"/>
  <c r="S441" i="5"/>
  <c r="R441" i="5"/>
  <c r="Q441" i="5"/>
  <c r="P441" i="5"/>
  <c r="O441" i="5"/>
  <c r="N441" i="5"/>
  <c r="M441" i="5"/>
  <c r="L441" i="5"/>
  <c r="K441" i="5"/>
  <c r="J441" i="5"/>
  <c r="BD440" i="5"/>
  <c r="AF440" i="5"/>
  <c r="AE440" i="5"/>
  <c r="AD440" i="5"/>
  <c r="AC440" i="5"/>
  <c r="AB440" i="5"/>
  <c r="AA440" i="5"/>
  <c r="U440" i="5"/>
  <c r="T440" i="5"/>
  <c r="S440" i="5"/>
  <c r="R440" i="5"/>
  <c r="Q440" i="5"/>
  <c r="P440" i="5"/>
  <c r="O440" i="5"/>
  <c r="N440" i="5"/>
  <c r="M440" i="5"/>
  <c r="L440" i="5"/>
  <c r="K440" i="5"/>
  <c r="J440" i="5"/>
  <c r="BD439" i="5"/>
  <c r="AF439" i="5"/>
  <c r="AE439" i="5"/>
  <c r="AD439" i="5"/>
  <c r="AC439" i="5"/>
  <c r="AB439" i="5"/>
  <c r="AA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BD438" i="5"/>
  <c r="AF438" i="5"/>
  <c r="AE438" i="5"/>
  <c r="AD438" i="5"/>
  <c r="AC438" i="5"/>
  <c r="AB438" i="5"/>
  <c r="AA438" i="5"/>
  <c r="U438" i="5"/>
  <c r="T438" i="5"/>
  <c r="S438" i="5"/>
  <c r="R438" i="5"/>
  <c r="Q438" i="5"/>
  <c r="P438" i="5"/>
  <c r="O438" i="5"/>
  <c r="N438" i="5"/>
  <c r="M438" i="5"/>
  <c r="L438" i="5"/>
  <c r="K438" i="5"/>
  <c r="J438" i="5"/>
  <c r="BD437" i="5"/>
  <c r="AF437" i="5"/>
  <c r="AE437" i="5"/>
  <c r="AD437" i="5"/>
  <c r="AC437" i="5"/>
  <c r="AB437" i="5"/>
  <c r="AA437" i="5"/>
  <c r="U437" i="5"/>
  <c r="T437" i="5"/>
  <c r="S437" i="5"/>
  <c r="R437" i="5"/>
  <c r="Q437" i="5"/>
  <c r="P437" i="5"/>
  <c r="O437" i="5"/>
  <c r="N437" i="5"/>
  <c r="M437" i="5"/>
  <c r="L437" i="5"/>
  <c r="K437" i="5"/>
  <c r="J437" i="5"/>
  <c r="BD436" i="5"/>
  <c r="AF436" i="5"/>
  <c r="AE436" i="5"/>
  <c r="AD436" i="5"/>
  <c r="AC436" i="5"/>
  <c r="AB436" i="5"/>
  <c r="AA436" i="5"/>
  <c r="U436" i="5"/>
  <c r="T436" i="5"/>
  <c r="S436" i="5"/>
  <c r="R436" i="5"/>
  <c r="Q436" i="5"/>
  <c r="P436" i="5"/>
  <c r="O436" i="5"/>
  <c r="N436" i="5"/>
  <c r="M436" i="5"/>
  <c r="L436" i="5"/>
  <c r="K436" i="5"/>
  <c r="J436" i="5"/>
  <c r="BD435" i="5"/>
  <c r="AF435" i="5"/>
  <c r="AE435" i="5"/>
  <c r="AD435" i="5"/>
  <c r="AC435" i="5"/>
  <c r="AB435" i="5"/>
  <c r="AA435" i="5"/>
  <c r="U435" i="5"/>
  <c r="T435" i="5"/>
  <c r="S435" i="5"/>
  <c r="R435" i="5"/>
  <c r="Q435" i="5"/>
  <c r="P435" i="5"/>
  <c r="O435" i="5"/>
  <c r="N435" i="5"/>
  <c r="M435" i="5"/>
  <c r="L435" i="5"/>
  <c r="K435" i="5"/>
  <c r="J435" i="5"/>
  <c r="BD434" i="5"/>
  <c r="AF434" i="5"/>
  <c r="AE434" i="5"/>
  <c r="AD434" i="5"/>
  <c r="AC434" i="5"/>
  <c r="AB434" i="5"/>
  <c r="AA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BD433" i="5"/>
  <c r="AF433" i="5"/>
  <c r="AE433" i="5"/>
  <c r="AD433" i="5"/>
  <c r="AC433" i="5"/>
  <c r="AB433" i="5"/>
  <c r="AA433" i="5"/>
  <c r="U433" i="5"/>
  <c r="T433" i="5"/>
  <c r="S433" i="5"/>
  <c r="R433" i="5"/>
  <c r="Q433" i="5"/>
  <c r="P433" i="5"/>
  <c r="O433" i="5"/>
  <c r="N433" i="5"/>
  <c r="M433" i="5"/>
  <c r="L433" i="5"/>
  <c r="K433" i="5"/>
  <c r="J433" i="5"/>
  <c r="BD432" i="5"/>
  <c r="AF432" i="5"/>
  <c r="AE432" i="5"/>
  <c r="AD432" i="5"/>
  <c r="AC432" i="5"/>
  <c r="AB432" i="5"/>
  <c r="AA432" i="5"/>
  <c r="U432" i="5"/>
  <c r="T432" i="5"/>
  <c r="S432" i="5"/>
  <c r="R432" i="5"/>
  <c r="Q432" i="5"/>
  <c r="P432" i="5"/>
  <c r="O432" i="5"/>
  <c r="N432" i="5"/>
  <c r="M432" i="5"/>
  <c r="L432" i="5"/>
  <c r="K432" i="5"/>
  <c r="J432" i="5"/>
  <c r="BD431" i="5"/>
  <c r="AF431" i="5"/>
  <c r="AE431" i="5"/>
  <c r="AD431" i="5"/>
  <c r="AC431" i="5"/>
  <c r="AB431" i="5"/>
  <c r="AA431" i="5"/>
  <c r="U431" i="5"/>
  <c r="T431" i="5"/>
  <c r="S431" i="5"/>
  <c r="R431" i="5"/>
  <c r="Q431" i="5"/>
  <c r="P431" i="5"/>
  <c r="O431" i="5"/>
  <c r="N431" i="5"/>
  <c r="M431" i="5"/>
  <c r="L431" i="5"/>
  <c r="K431" i="5"/>
  <c r="J431" i="5"/>
  <c r="BD430" i="5"/>
  <c r="AF430" i="5"/>
  <c r="AE430" i="5"/>
  <c r="AD430" i="5"/>
  <c r="AC430" i="5"/>
  <c r="AB430" i="5"/>
  <c r="AA430" i="5"/>
  <c r="U430" i="5"/>
  <c r="T430" i="5"/>
  <c r="S430" i="5"/>
  <c r="R430" i="5"/>
  <c r="Q430" i="5"/>
  <c r="P430" i="5"/>
  <c r="O430" i="5"/>
  <c r="N430" i="5"/>
  <c r="M430" i="5"/>
  <c r="L430" i="5"/>
  <c r="K430" i="5"/>
  <c r="J430" i="5"/>
  <c r="BD429" i="5"/>
  <c r="AF429" i="5"/>
  <c r="AE429" i="5"/>
  <c r="AD429" i="5"/>
  <c r="AC429" i="5"/>
  <c r="AB429" i="5"/>
  <c r="AA429" i="5"/>
  <c r="U429" i="5"/>
  <c r="T429" i="5"/>
  <c r="S429" i="5"/>
  <c r="R429" i="5"/>
  <c r="Q429" i="5"/>
  <c r="P429" i="5"/>
  <c r="O429" i="5"/>
  <c r="N429" i="5"/>
  <c r="M429" i="5"/>
  <c r="L429" i="5"/>
  <c r="K429" i="5"/>
  <c r="J429" i="5"/>
  <c r="BD428" i="5"/>
  <c r="AF428" i="5"/>
  <c r="AE428" i="5"/>
  <c r="AD428" i="5"/>
  <c r="AC428" i="5"/>
  <c r="AB428" i="5"/>
  <c r="AA428" i="5"/>
  <c r="U428" i="5"/>
  <c r="T428" i="5"/>
  <c r="S428" i="5"/>
  <c r="R428" i="5"/>
  <c r="Q428" i="5"/>
  <c r="P428" i="5"/>
  <c r="O428" i="5"/>
  <c r="N428" i="5"/>
  <c r="M428" i="5"/>
  <c r="L428" i="5"/>
  <c r="K428" i="5"/>
  <c r="J428" i="5"/>
  <c r="BD427" i="5"/>
  <c r="AF427" i="5"/>
  <c r="AE427" i="5"/>
  <c r="AD427" i="5"/>
  <c r="AC427" i="5"/>
  <c r="AB427" i="5"/>
  <c r="AA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BD426" i="5"/>
  <c r="AF426" i="5"/>
  <c r="AE426" i="5"/>
  <c r="AD426" i="5"/>
  <c r="AC426" i="5"/>
  <c r="AB426" i="5"/>
  <c r="AA426" i="5"/>
  <c r="U426" i="5"/>
  <c r="T426" i="5"/>
  <c r="S426" i="5"/>
  <c r="R426" i="5"/>
  <c r="Q426" i="5"/>
  <c r="P426" i="5"/>
  <c r="O426" i="5"/>
  <c r="N426" i="5"/>
  <c r="M426" i="5"/>
  <c r="L426" i="5"/>
  <c r="K426" i="5"/>
  <c r="J426" i="5"/>
  <c r="BD425" i="5"/>
  <c r="AF425" i="5"/>
  <c r="AE425" i="5"/>
  <c r="AD425" i="5"/>
  <c r="AC425" i="5"/>
  <c r="AB425" i="5"/>
  <c r="AA425" i="5"/>
  <c r="U425" i="5"/>
  <c r="T425" i="5"/>
  <c r="S425" i="5"/>
  <c r="R425" i="5"/>
  <c r="Q425" i="5"/>
  <c r="P425" i="5"/>
  <c r="O425" i="5"/>
  <c r="N425" i="5"/>
  <c r="M425" i="5"/>
  <c r="L425" i="5"/>
  <c r="K425" i="5"/>
  <c r="J425" i="5"/>
  <c r="BD424" i="5"/>
  <c r="AF424" i="5"/>
  <c r="AE424" i="5"/>
  <c r="AD424" i="5"/>
  <c r="AC424" i="5"/>
  <c r="AB424" i="5"/>
  <c r="AA424" i="5"/>
  <c r="U424" i="5"/>
  <c r="T424" i="5"/>
  <c r="S424" i="5"/>
  <c r="R424" i="5"/>
  <c r="Q424" i="5"/>
  <c r="P424" i="5"/>
  <c r="O424" i="5"/>
  <c r="N424" i="5"/>
  <c r="M424" i="5"/>
  <c r="L424" i="5"/>
  <c r="K424" i="5"/>
  <c r="J424" i="5"/>
  <c r="BD423" i="5"/>
  <c r="AF423" i="5"/>
  <c r="AE423" i="5"/>
  <c r="AD423" i="5"/>
  <c r="AC423" i="5"/>
  <c r="AB423" i="5"/>
  <c r="AA423" i="5"/>
  <c r="U423" i="5"/>
  <c r="T423" i="5"/>
  <c r="S423" i="5"/>
  <c r="R423" i="5"/>
  <c r="Q423" i="5"/>
  <c r="P423" i="5"/>
  <c r="O423" i="5"/>
  <c r="N423" i="5"/>
  <c r="M423" i="5"/>
  <c r="L423" i="5"/>
  <c r="K423" i="5"/>
  <c r="J423" i="5"/>
  <c r="BD422" i="5"/>
  <c r="AF422" i="5"/>
  <c r="AE422" i="5"/>
  <c r="AD422" i="5"/>
  <c r="AC422" i="5"/>
  <c r="AB422" i="5"/>
  <c r="AA422" i="5"/>
  <c r="U422" i="5"/>
  <c r="T422" i="5"/>
  <c r="S422" i="5"/>
  <c r="R422" i="5"/>
  <c r="Q422" i="5"/>
  <c r="P422" i="5"/>
  <c r="O422" i="5"/>
  <c r="N422" i="5"/>
  <c r="M422" i="5"/>
  <c r="L422" i="5"/>
  <c r="K422" i="5"/>
  <c r="J422" i="5"/>
  <c r="BD421" i="5"/>
  <c r="AF421" i="5"/>
  <c r="AE421" i="5"/>
  <c r="AD421" i="5"/>
  <c r="AC421" i="5"/>
  <c r="AB421" i="5"/>
  <c r="AA421" i="5"/>
  <c r="U421" i="5"/>
  <c r="T421" i="5"/>
  <c r="S421" i="5"/>
  <c r="R421" i="5"/>
  <c r="Q421" i="5"/>
  <c r="P421" i="5"/>
  <c r="O421" i="5"/>
  <c r="N421" i="5"/>
  <c r="M421" i="5"/>
  <c r="L421" i="5"/>
  <c r="K421" i="5"/>
  <c r="J421" i="5"/>
  <c r="BD420" i="5"/>
  <c r="AF420" i="5"/>
  <c r="AF620" i="5" s="1"/>
  <c r="AE420" i="5"/>
  <c r="AD420" i="5"/>
  <c r="AC420" i="5"/>
  <c r="AB420" i="5"/>
  <c r="AB620" i="5" s="1"/>
  <c r="AA420" i="5"/>
  <c r="U420" i="5"/>
  <c r="T420" i="5"/>
  <c r="S420" i="5"/>
  <c r="S620" i="5" s="1"/>
  <c r="R420" i="5"/>
  <c r="Q420" i="5"/>
  <c r="P420" i="5"/>
  <c r="O420" i="5"/>
  <c r="N420" i="5"/>
  <c r="M420" i="5"/>
  <c r="L420" i="5"/>
  <c r="K420" i="5"/>
  <c r="J420" i="5"/>
  <c r="BD419" i="5"/>
  <c r="BD418" i="5"/>
  <c r="BD417" i="5"/>
  <c r="BD416" i="5"/>
  <c r="AW416" i="5"/>
  <c r="AU416" i="5"/>
  <c r="BD415" i="5"/>
  <c r="AX415" i="5"/>
  <c r="AO415" i="5"/>
  <c r="AN415" i="5"/>
  <c r="AM415" i="5"/>
  <c r="AK415" i="5"/>
  <c r="BD414" i="5"/>
  <c r="AX414" i="5"/>
  <c r="AO414" i="5"/>
  <c r="AN414" i="5"/>
  <c r="AM414" i="5"/>
  <c r="AK414" i="5"/>
  <c r="BD413" i="5"/>
  <c r="AX413" i="5"/>
  <c r="AO413" i="5"/>
  <c r="AN413" i="5"/>
  <c r="AM413" i="5"/>
  <c r="AK413" i="5"/>
  <c r="BD412" i="5"/>
  <c r="AX412" i="5"/>
  <c r="AO412" i="5"/>
  <c r="AN412" i="5"/>
  <c r="AM412" i="5"/>
  <c r="AK412" i="5"/>
  <c r="BD411" i="5"/>
  <c r="AX411" i="5"/>
  <c r="AO411" i="5"/>
  <c r="AN411" i="5"/>
  <c r="AM411" i="5"/>
  <c r="AK411" i="5"/>
  <c r="BD410" i="5"/>
  <c r="AX410" i="5"/>
  <c r="AO410" i="5"/>
  <c r="AN410" i="5"/>
  <c r="AM410" i="5"/>
  <c r="AK410" i="5"/>
  <c r="BD409" i="5"/>
  <c r="AX409" i="5"/>
  <c r="AO409" i="5"/>
  <c r="AN409" i="5"/>
  <c r="AM409" i="5"/>
  <c r="AK409" i="5"/>
  <c r="BD408" i="5"/>
  <c r="AX408" i="5"/>
  <c r="AO408" i="5"/>
  <c r="AN408" i="5"/>
  <c r="AM408" i="5"/>
  <c r="AK408" i="5"/>
  <c r="BD407" i="5"/>
  <c r="AX407" i="5"/>
  <c r="AO407" i="5"/>
  <c r="AN407" i="5"/>
  <c r="AM407" i="5"/>
  <c r="AK407" i="5"/>
  <c r="BD406" i="5"/>
  <c r="AX406" i="5"/>
  <c r="AO406" i="5"/>
  <c r="AN406" i="5"/>
  <c r="AM406" i="5"/>
  <c r="AK406" i="5"/>
  <c r="BD405" i="5"/>
  <c r="AX405" i="5"/>
  <c r="AO405" i="5"/>
  <c r="AN405" i="5"/>
  <c r="AM405" i="5"/>
  <c r="AK405" i="5"/>
  <c r="BD404" i="5"/>
  <c r="AX404" i="5"/>
  <c r="AO404" i="5"/>
  <c r="AN404" i="5"/>
  <c r="AM404" i="5"/>
  <c r="AK404" i="5"/>
  <c r="BD403" i="5"/>
  <c r="AX403" i="5"/>
  <c r="AO403" i="5"/>
  <c r="AN403" i="5"/>
  <c r="AM403" i="5"/>
  <c r="AK403" i="5"/>
  <c r="BD402" i="5"/>
  <c r="AX402" i="5"/>
  <c r="AO402" i="5"/>
  <c r="AN402" i="5"/>
  <c r="AM402" i="5"/>
  <c r="AK402" i="5"/>
  <c r="BD401" i="5"/>
  <c r="AX401" i="5"/>
  <c r="AO401" i="5"/>
  <c r="AN401" i="5"/>
  <c r="AM401" i="5"/>
  <c r="AK401" i="5"/>
  <c r="BD400" i="5"/>
  <c r="AX400" i="5"/>
  <c r="AO400" i="5"/>
  <c r="AN400" i="5"/>
  <c r="AM400" i="5"/>
  <c r="AK400" i="5"/>
  <c r="BD399" i="5"/>
  <c r="AX399" i="5"/>
  <c r="AO399" i="5"/>
  <c r="AN399" i="5"/>
  <c r="AM399" i="5"/>
  <c r="AK399" i="5"/>
  <c r="BD398" i="5"/>
  <c r="AX398" i="5"/>
  <c r="AO398" i="5"/>
  <c r="AN398" i="5"/>
  <c r="AM398" i="5"/>
  <c r="AK398" i="5"/>
  <c r="BD397" i="5"/>
  <c r="AX397" i="5"/>
  <c r="AO397" i="5"/>
  <c r="AN397" i="5"/>
  <c r="AM397" i="5"/>
  <c r="AK397" i="5"/>
  <c r="BD396" i="5"/>
  <c r="AX396" i="5"/>
  <c r="AO396" i="5"/>
  <c r="AN396" i="5"/>
  <c r="AM396" i="5"/>
  <c r="AK396" i="5"/>
  <c r="BD395" i="5"/>
  <c r="AX395" i="5"/>
  <c r="AO395" i="5"/>
  <c r="AN395" i="5"/>
  <c r="AM395" i="5"/>
  <c r="AK395" i="5"/>
  <c r="BD394" i="5"/>
  <c r="AX394" i="5"/>
  <c r="AO394" i="5"/>
  <c r="AN394" i="5"/>
  <c r="AM394" i="5"/>
  <c r="AK394" i="5"/>
  <c r="BD393" i="5"/>
  <c r="AX393" i="5"/>
  <c r="AO393" i="5"/>
  <c r="AN393" i="5"/>
  <c r="AM393" i="5"/>
  <c r="AK393" i="5"/>
  <c r="BD392" i="5"/>
  <c r="AX392" i="5"/>
  <c r="AO392" i="5"/>
  <c r="AN392" i="5"/>
  <c r="AM392" i="5"/>
  <c r="AK392" i="5"/>
  <c r="BD391" i="5"/>
  <c r="AX391" i="5"/>
  <c r="AO391" i="5"/>
  <c r="AN391" i="5"/>
  <c r="AM391" i="5"/>
  <c r="AK391" i="5"/>
  <c r="BD390" i="5"/>
  <c r="AX390" i="5"/>
  <c r="AO390" i="5"/>
  <c r="AN390" i="5"/>
  <c r="AM390" i="5"/>
  <c r="AK390" i="5"/>
  <c r="BD389" i="5"/>
  <c r="AX389" i="5"/>
  <c r="AO389" i="5"/>
  <c r="AN389" i="5"/>
  <c r="AM389" i="5"/>
  <c r="AK389" i="5"/>
  <c r="BD388" i="5"/>
  <c r="AX388" i="5"/>
  <c r="AO388" i="5"/>
  <c r="AN388" i="5"/>
  <c r="AM388" i="5"/>
  <c r="AK388" i="5"/>
  <c r="BD387" i="5"/>
  <c r="AX387" i="5"/>
  <c r="AO387" i="5"/>
  <c r="AN387" i="5"/>
  <c r="AM387" i="5"/>
  <c r="AK387" i="5"/>
  <c r="BD386" i="5"/>
  <c r="AX386" i="5"/>
  <c r="AO386" i="5"/>
  <c r="AN386" i="5"/>
  <c r="AM386" i="5"/>
  <c r="AK386" i="5"/>
  <c r="BD385" i="5"/>
  <c r="AX385" i="5"/>
  <c r="AO385" i="5"/>
  <c r="AN385" i="5"/>
  <c r="AM385" i="5"/>
  <c r="AK385" i="5"/>
  <c r="BD384" i="5"/>
  <c r="AX384" i="5"/>
  <c r="AO384" i="5"/>
  <c r="AN384" i="5"/>
  <c r="AM384" i="5"/>
  <c r="AK384" i="5"/>
  <c r="BD383" i="5"/>
  <c r="AX383" i="5"/>
  <c r="AO383" i="5"/>
  <c r="AN383" i="5"/>
  <c r="AM383" i="5"/>
  <c r="AK383" i="5"/>
  <c r="BD382" i="5"/>
  <c r="AX382" i="5"/>
  <c r="AO382" i="5"/>
  <c r="AN382" i="5"/>
  <c r="AM382" i="5"/>
  <c r="AK382" i="5"/>
  <c r="BD381" i="5"/>
  <c r="AX381" i="5"/>
  <c r="AO381" i="5"/>
  <c r="AN381" i="5"/>
  <c r="AM381" i="5"/>
  <c r="AK381" i="5"/>
  <c r="BD380" i="5"/>
  <c r="AX380" i="5"/>
  <c r="AO380" i="5"/>
  <c r="AN380" i="5"/>
  <c r="AM380" i="5"/>
  <c r="AK380" i="5"/>
  <c r="BD379" i="5"/>
  <c r="AX379" i="5"/>
  <c r="AO379" i="5"/>
  <c r="AN379" i="5"/>
  <c r="AM379" i="5"/>
  <c r="AK379" i="5"/>
  <c r="BD378" i="5"/>
  <c r="AX378" i="5"/>
  <c r="AO378" i="5"/>
  <c r="AN378" i="5"/>
  <c r="AM378" i="5"/>
  <c r="AK378" i="5"/>
  <c r="BD377" i="5"/>
  <c r="AX377" i="5"/>
  <c r="AO377" i="5"/>
  <c r="AN377" i="5"/>
  <c r="AM377" i="5"/>
  <c r="AK377" i="5"/>
  <c r="BD376" i="5"/>
  <c r="AX376" i="5"/>
  <c r="AO376" i="5"/>
  <c r="AN376" i="5"/>
  <c r="AM376" i="5"/>
  <c r="AK376" i="5"/>
  <c r="BD375" i="5"/>
  <c r="AX375" i="5"/>
  <c r="AO375" i="5"/>
  <c r="AN375" i="5"/>
  <c r="AM375" i="5"/>
  <c r="AK375" i="5"/>
  <c r="BD374" i="5"/>
  <c r="AX374" i="5"/>
  <c r="AO374" i="5"/>
  <c r="AN374" i="5"/>
  <c r="AM374" i="5"/>
  <c r="AK374" i="5"/>
  <c r="BD373" i="5"/>
  <c r="AX373" i="5"/>
  <c r="AO373" i="5"/>
  <c r="AN373" i="5"/>
  <c r="AM373" i="5"/>
  <c r="AK373" i="5"/>
  <c r="BD372" i="5"/>
  <c r="AX372" i="5"/>
  <c r="AO372" i="5"/>
  <c r="AN372" i="5"/>
  <c r="AM372" i="5"/>
  <c r="AK372" i="5"/>
  <c r="BD371" i="5"/>
  <c r="AX371" i="5"/>
  <c r="AO371" i="5"/>
  <c r="AN371" i="5"/>
  <c r="AM371" i="5"/>
  <c r="AK371" i="5"/>
  <c r="BD370" i="5"/>
  <c r="AX370" i="5"/>
  <c r="AO370" i="5"/>
  <c r="AN370" i="5"/>
  <c r="AM370" i="5"/>
  <c r="AK370" i="5"/>
  <c r="BD369" i="5"/>
  <c r="AX369" i="5"/>
  <c r="AO369" i="5"/>
  <c r="AN369" i="5"/>
  <c r="AM369" i="5"/>
  <c r="AK369" i="5"/>
  <c r="BD368" i="5"/>
  <c r="AX368" i="5"/>
  <c r="AO368" i="5"/>
  <c r="AN368" i="5"/>
  <c r="AM368" i="5"/>
  <c r="AK368" i="5"/>
  <c r="BD367" i="5"/>
  <c r="AX367" i="5"/>
  <c r="AO367" i="5"/>
  <c r="AN367" i="5"/>
  <c r="AM367" i="5"/>
  <c r="AK367" i="5"/>
  <c r="BD366" i="5"/>
  <c r="AX366" i="5"/>
  <c r="AO366" i="5"/>
  <c r="AN366" i="5"/>
  <c r="AM366" i="5"/>
  <c r="AK366" i="5"/>
  <c r="BD365" i="5"/>
  <c r="AX365" i="5"/>
  <c r="AO365" i="5"/>
  <c r="AN365" i="5"/>
  <c r="AM365" i="5"/>
  <c r="AK365" i="5"/>
  <c r="BD364" i="5"/>
  <c r="AX364" i="5"/>
  <c r="AO364" i="5"/>
  <c r="AN364" i="5"/>
  <c r="AM364" i="5"/>
  <c r="AK364" i="5"/>
  <c r="BD363" i="5"/>
  <c r="AX363" i="5"/>
  <c r="AO363" i="5"/>
  <c r="AN363" i="5"/>
  <c r="AM363" i="5"/>
  <c r="AK363" i="5"/>
  <c r="BD362" i="5"/>
  <c r="AX362" i="5"/>
  <c r="AO362" i="5"/>
  <c r="AN362" i="5"/>
  <c r="AM362" i="5"/>
  <c r="AK362" i="5"/>
  <c r="BD361" i="5"/>
  <c r="AX361" i="5"/>
  <c r="AO361" i="5"/>
  <c r="AN361" i="5"/>
  <c r="AM361" i="5"/>
  <c r="AK361" i="5"/>
  <c r="BD360" i="5"/>
  <c r="AX360" i="5"/>
  <c r="AO360" i="5"/>
  <c r="AN360" i="5"/>
  <c r="AM360" i="5"/>
  <c r="AK360" i="5"/>
  <c r="BD359" i="5"/>
  <c r="AX359" i="5"/>
  <c r="AO359" i="5"/>
  <c r="AN359" i="5"/>
  <c r="AM359" i="5"/>
  <c r="AK359" i="5"/>
  <c r="BD358" i="5"/>
  <c r="AX358" i="5"/>
  <c r="AO358" i="5"/>
  <c r="AN358" i="5"/>
  <c r="AM358" i="5"/>
  <c r="AK358" i="5"/>
  <c r="BD357" i="5"/>
  <c r="AX357" i="5"/>
  <c r="AO357" i="5"/>
  <c r="AN357" i="5"/>
  <c r="AM357" i="5"/>
  <c r="AK357" i="5"/>
  <c r="BD356" i="5"/>
  <c r="AX356" i="5"/>
  <c r="AO356" i="5"/>
  <c r="AN356" i="5"/>
  <c r="AM356" i="5"/>
  <c r="AK356" i="5"/>
  <c r="BD355" i="5"/>
  <c r="AX355" i="5"/>
  <c r="AO355" i="5"/>
  <c r="AN355" i="5"/>
  <c r="AM355" i="5"/>
  <c r="AK355" i="5"/>
  <c r="BD354" i="5"/>
  <c r="AX354" i="5"/>
  <c r="AO354" i="5"/>
  <c r="AN354" i="5"/>
  <c r="AM354" i="5"/>
  <c r="AK354" i="5"/>
  <c r="BD353" i="5"/>
  <c r="AX353" i="5"/>
  <c r="AO353" i="5"/>
  <c r="AN353" i="5"/>
  <c r="AM353" i="5"/>
  <c r="AK353" i="5"/>
  <c r="BD352" i="5"/>
  <c r="AX352" i="5"/>
  <c r="AO352" i="5"/>
  <c r="AN352" i="5"/>
  <c r="AM352" i="5"/>
  <c r="AK352" i="5"/>
  <c r="BD351" i="5"/>
  <c r="AX351" i="5"/>
  <c r="AO351" i="5"/>
  <c r="AN351" i="5"/>
  <c r="AM351" i="5"/>
  <c r="AK351" i="5"/>
  <c r="BD350" i="5"/>
  <c r="AX350" i="5"/>
  <c r="AO350" i="5"/>
  <c r="AN350" i="5"/>
  <c r="AM350" i="5"/>
  <c r="AK350" i="5"/>
  <c r="BD349" i="5"/>
  <c r="AX349" i="5"/>
  <c r="AO349" i="5"/>
  <c r="AN349" i="5"/>
  <c r="AM349" i="5"/>
  <c r="AK349" i="5"/>
  <c r="BD348" i="5"/>
  <c r="AX348" i="5"/>
  <c r="AO348" i="5"/>
  <c r="AN348" i="5"/>
  <c r="AM348" i="5"/>
  <c r="AK348" i="5"/>
  <c r="BD347" i="5"/>
  <c r="AX347" i="5"/>
  <c r="AO347" i="5"/>
  <c r="AN347" i="5"/>
  <c r="AM347" i="5"/>
  <c r="AK347" i="5"/>
  <c r="BD346" i="5"/>
  <c r="AX346" i="5"/>
  <c r="AO346" i="5"/>
  <c r="AN346" i="5"/>
  <c r="AM346" i="5"/>
  <c r="AK346" i="5"/>
  <c r="BD345" i="5"/>
  <c r="AX345" i="5"/>
  <c r="AO345" i="5"/>
  <c r="AN345" i="5"/>
  <c r="AM345" i="5"/>
  <c r="AK345" i="5"/>
  <c r="BD344" i="5"/>
  <c r="AX344" i="5"/>
  <c r="AO344" i="5"/>
  <c r="AN344" i="5"/>
  <c r="AM344" i="5"/>
  <c r="AK344" i="5"/>
  <c r="BD343" i="5"/>
  <c r="AX343" i="5"/>
  <c r="AO343" i="5"/>
  <c r="AN343" i="5"/>
  <c r="AM343" i="5"/>
  <c r="AK343" i="5"/>
  <c r="BD342" i="5"/>
  <c r="AX342" i="5"/>
  <c r="AO342" i="5"/>
  <c r="AN342" i="5"/>
  <c r="AM342" i="5"/>
  <c r="AK342" i="5"/>
  <c r="BD341" i="5"/>
  <c r="AX341" i="5"/>
  <c r="AO341" i="5"/>
  <c r="AN341" i="5"/>
  <c r="AM341" i="5"/>
  <c r="AK341" i="5"/>
  <c r="BD340" i="5"/>
  <c r="AX340" i="5"/>
  <c r="AO340" i="5"/>
  <c r="AN340" i="5"/>
  <c r="AM340" i="5"/>
  <c r="AK340" i="5"/>
  <c r="BD339" i="5"/>
  <c r="AX339" i="5"/>
  <c r="AO339" i="5"/>
  <c r="AN339" i="5"/>
  <c r="AM339" i="5"/>
  <c r="AK339" i="5"/>
  <c r="BD338" i="5"/>
  <c r="AX338" i="5"/>
  <c r="AO338" i="5"/>
  <c r="AN338" i="5"/>
  <c r="AM338" i="5"/>
  <c r="AK338" i="5"/>
  <c r="BD337" i="5"/>
  <c r="AX337" i="5"/>
  <c r="AO337" i="5"/>
  <c r="AN337" i="5"/>
  <c r="AM337" i="5"/>
  <c r="AK337" i="5"/>
  <c r="BD336" i="5"/>
  <c r="AX336" i="5"/>
  <c r="AO336" i="5"/>
  <c r="AN336" i="5"/>
  <c r="AM336" i="5"/>
  <c r="AK336" i="5"/>
  <c r="BD335" i="5"/>
  <c r="AX335" i="5"/>
  <c r="AO335" i="5"/>
  <c r="AN335" i="5"/>
  <c r="AM335" i="5"/>
  <c r="AK335" i="5"/>
  <c r="BD334" i="5"/>
  <c r="AX334" i="5"/>
  <c r="AO334" i="5"/>
  <c r="AN334" i="5"/>
  <c r="AM334" i="5"/>
  <c r="AK334" i="5"/>
  <c r="BD333" i="5"/>
  <c r="AX333" i="5"/>
  <c r="AO333" i="5"/>
  <c r="AN333" i="5"/>
  <c r="AM333" i="5"/>
  <c r="AK333" i="5"/>
  <c r="BD332" i="5"/>
  <c r="AX332" i="5"/>
  <c r="AO332" i="5"/>
  <c r="AN332" i="5"/>
  <c r="AM332" i="5"/>
  <c r="AK332" i="5"/>
  <c r="BD331" i="5"/>
  <c r="AX331" i="5"/>
  <c r="AO331" i="5"/>
  <c r="AN331" i="5"/>
  <c r="AM331" i="5"/>
  <c r="AK331" i="5"/>
  <c r="BD330" i="5"/>
  <c r="AX330" i="5"/>
  <c r="AO330" i="5"/>
  <c r="AN330" i="5"/>
  <c r="AM330" i="5"/>
  <c r="AK330" i="5"/>
  <c r="BD329" i="5"/>
  <c r="AX329" i="5"/>
  <c r="AO329" i="5"/>
  <c r="AN329" i="5"/>
  <c r="AM329" i="5"/>
  <c r="AK329" i="5"/>
  <c r="BD328" i="5"/>
  <c r="AX328" i="5"/>
  <c r="AO328" i="5"/>
  <c r="AN328" i="5"/>
  <c r="AM328" i="5"/>
  <c r="AK328" i="5"/>
  <c r="BD327" i="5"/>
  <c r="AX327" i="5"/>
  <c r="AO327" i="5"/>
  <c r="AN327" i="5"/>
  <c r="AM327" i="5"/>
  <c r="AK327" i="5"/>
  <c r="BD326" i="5"/>
  <c r="AX326" i="5"/>
  <c r="AO326" i="5"/>
  <c r="AN326" i="5"/>
  <c r="AM326" i="5"/>
  <c r="AK326" i="5"/>
  <c r="BD325" i="5"/>
  <c r="AX325" i="5"/>
  <c r="AO325" i="5"/>
  <c r="AN325" i="5"/>
  <c r="AM325" i="5"/>
  <c r="AK325" i="5"/>
  <c r="BD324" i="5"/>
  <c r="AX324" i="5"/>
  <c r="AO324" i="5"/>
  <c r="AN324" i="5"/>
  <c r="AM324" i="5"/>
  <c r="AK324" i="5"/>
  <c r="BD323" i="5"/>
  <c r="AX323" i="5"/>
  <c r="AO323" i="5"/>
  <c r="AN323" i="5"/>
  <c r="AM323" i="5"/>
  <c r="AK323" i="5"/>
  <c r="BD322" i="5"/>
  <c r="AX322" i="5"/>
  <c r="AO322" i="5"/>
  <c r="AN322" i="5"/>
  <c r="AM322" i="5"/>
  <c r="AK322" i="5"/>
  <c r="BD321" i="5"/>
  <c r="AX321" i="5"/>
  <c r="AO321" i="5"/>
  <c r="AN321" i="5"/>
  <c r="AM321" i="5"/>
  <c r="AK321" i="5"/>
  <c r="BD320" i="5"/>
  <c r="AX320" i="5"/>
  <c r="AO320" i="5"/>
  <c r="AN320" i="5"/>
  <c r="AM320" i="5"/>
  <c r="AK320" i="5"/>
  <c r="BD319" i="5"/>
  <c r="AX319" i="5"/>
  <c r="AO319" i="5"/>
  <c r="AN319" i="5"/>
  <c r="AM319" i="5"/>
  <c r="AK319" i="5"/>
  <c r="BD318" i="5"/>
  <c r="AX318" i="5"/>
  <c r="AO318" i="5"/>
  <c r="AN318" i="5"/>
  <c r="AM318" i="5"/>
  <c r="AK318" i="5"/>
  <c r="BD317" i="5"/>
  <c r="AX317" i="5"/>
  <c r="AO317" i="5"/>
  <c r="AN317" i="5"/>
  <c r="AM317" i="5"/>
  <c r="AK317" i="5"/>
  <c r="BD316" i="5"/>
  <c r="AX316" i="5"/>
  <c r="AO316" i="5"/>
  <c r="AN316" i="5"/>
  <c r="AM316" i="5"/>
  <c r="AK316" i="5"/>
  <c r="BD315" i="5"/>
  <c r="AX315" i="5"/>
  <c r="AO315" i="5"/>
  <c r="AN315" i="5"/>
  <c r="AM315" i="5"/>
  <c r="AK315" i="5"/>
  <c r="BD314" i="5"/>
  <c r="AX314" i="5"/>
  <c r="AO314" i="5"/>
  <c r="AN314" i="5"/>
  <c r="AM314" i="5"/>
  <c r="AK314" i="5"/>
  <c r="BD313" i="5"/>
  <c r="AX313" i="5"/>
  <c r="AO313" i="5"/>
  <c r="AN313" i="5"/>
  <c r="AM313" i="5"/>
  <c r="AK313" i="5"/>
  <c r="BD312" i="5"/>
  <c r="AX312" i="5"/>
  <c r="AO312" i="5"/>
  <c r="AN312" i="5"/>
  <c r="AM312" i="5"/>
  <c r="AK312" i="5"/>
  <c r="BD311" i="5"/>
  <c r="AX311" i="5"/>
  <c r="AO311" i="5"/>
  <c r="AN311" i="5"/>
  <c r="AM311" i="5"/>
  <c r="AK311" i="5"/>
  <c r="BD310" i="5"/>
  <c r="AX310" i="5"/>
  <c r="AO310" i="5"/>
  <c r="AN310" i="5"/>
  <c r="AM310" i="5"/>
  <c r="AK310" i="5"/>
  <c r="BD309" i="5"/>
  <c r="AX309" i="5"/>
  <c r="AO309" i="5"/>
  <c r="AN309" i="5"/>
  <c r="AM309" i="5"/>
  <c r="AK309" i="5"/>
  <c r="BD308" i="5"/>
  <c r="AX308" i="5"/>
  <c r="AO308" i="5"/>
  <c r="AN308" i="5"/>
  <c r="AM308" i="5"/>
  <c r="AK308" i="5"/>
  <c r="BD307" i="5"/>
  <c r="AX307" i="5"/>
  <c r="AO307" i="5"/>
  <c r="AN307" i="5"/>
  <c r="AM307" i="5"/>
  <c r="AK307" i="5"/>
  <c r="BD306" i="5"/>
  <c r="AX306" i="5"/>
  <c r="AO306" i="5"/>
  <c r="AN306" i="5"/>
  <c r="AM306" i="5"/>
  <c r="AK306" i="5"/>
  <c r="BD305" i="5"/>
  <c r="AX305" i="5"/>
  <c r="AO305" i="5"/>
  <c r="AN305" i="5"/>
  <c r="AM305" i="5"/>
  <c r="AK305" i="5"/>
  <c r="BD304" i="5"/>
  <c r="AX304" i="5"/>
  <c r="AO304" i="5"/>
  <c r="AN304" i="5"/>
  <c r="AM304" i="5"/>
  <c r="AK304" i="5"/>
  <c r="BD303" i="5"/>
  <c r="AX303" i="5"/>
  <c r="AO303" i="5"/>
  <c r="AN303" i="5"/>
  <c r="AM303" i="5"/>
  <c r="AK303" i="5"/>
  <c r="BD302" i="5"/>
  <c r="AX302" i="5"/>
  <c r="AO302" i="5"/>
  <c r="AN302" i="5"/>
  <c r="AM302" i="5"/>
  <c r="AK302" i="5"/>
  <c r="BD301" i="5"/>
  <c r="AX301" i="5"/>
  <c r="AO301" i="5"/>
  <c r="AN301" i="5"/>
  <c r="AM301" i="5"/>
  <c r="AK301" i="5"/>
  <c r="BD300" i="5"/>
  <c r="AX300" i="5"/>
  <c r="AO300" i="5"/>
  <c r="AN300" i="5"/>
  <c r="AM300" i="5"/>
  <c r="AK300" i="5"/>
  <c r="BD299" i="5"/>
  <c r="AX299" i="5"/>
  <c r="AO299" i="5"/>
  <c r="AN299" i="5"/>
  <c r="AM299" i="5"/>
  <c r="AK299" i="5"/>
  <c r="BD298" i="5"/>
  <c r="AX298" i="5"/>
  <c r="AO298" i="5"/>
  <c r="AN298" i="5"/>
  <c r="AM298" i="5"/>
  <c r="AK298" i="5"/>
  <c r="BD297" i="5"/>
  <c r="AX297" i="5"/>
  <c r="AO297" i="5"/>
  <c r="AN297" i="5"/>
  <c r="AM297" i="5"/>
  <c r="AK297" i="5"/>
  <c r="BD296" i="5"/>
  <c r="AX296" i="5"/>
  <c r="AO296" i="5"/>
  <c r="AN296" i="5"/>
  <c r="AM296" i="5"/>
  <c r="AK296" i="5"/>
  <c r="BD295" i="5"/>
  <c r="AX295" i="5"/>
  <c r="AO295" i="5"/>
  <c r="AN295" i="5"/>
  <c r="AM295" i="5"/>
  <c r="AK295" i="5"/>
  <c r="BD294" i="5"/>
  <c r="AX294" i="5"/>
  <c r="AO294" i="5"/>
  <c r="AN294" i="5"/>
  <c r="AM294" i="5"/>
  <c r="AK294" i="5"/>
  <c r="BD293" i="5"/>
  <c r="AX293" i="5"/>
  <c r="AO293" i="5"/>
  <c r="AN293" i="5"/>
  <c r="AM293" i="5"/>
  <c r="AK293" i="5"/>
  <c r="BD292" i="5"/>
  <c r="AX292" i="5"/>
  <c r="AO292" i="5"/>
  <c r="AN292" i="5"/>
  <c r="AM292" i="5"/>
  <c r="AK292" i="5"/>
  <c r="BD291" i="5"/>
  <c r="AX291" i="5"/>
  <c r="AO291" i="5"/>
  <c r="AN291" i="5"/>
  <c r="AM291" i="5"/>
  <c r="AK291" i="5"/>
  <c r="BD290" i="5"/>
  <c r="AX290" i="5"/>
  <c r="AO290" i="5"/>
  <c r="AN290" i="5"/>
  <c r="AM290" i="5"/>
  <c r="AK290" i="5"/>
  <c r="BD289" i="5"/>
  <c r="AX289" i="5"/>
  <c r="AO289" i="5"/>
  <c r="AN289" i="5"/>
  <c r="AM289" i="5"/>
  <c r="AK289" i="5"/>
  <c r="BD288" i="5"/>
  <c r="AX288" i="5"/>
  <c r="AO288" i="5"/>
  <c r="AN288" i="5"/>
  <c r="AM288" i="5"/>
  <c r="AK288" i="5"/>
  <c r="BD287" i="5"/>
  <c r="AX287" i="5"/>
  <c r="AO287" i="5"/>
  <c r="AN287" i="5"/>
  <c r="AM287" i="5"/>
  <c r="AK287" i="5"/>
  <c r="BD286" i="5"/>
  <c r="AX286" i="5"/>
  <c r="AO286" i="5"/>
  <c r="AN286" i="5"/>
  <c r="AM286" i="5"/>
  <c r="AK286" i="5"/>
  <c r="BD285" i="5"/>
  <c r="AX285" i="5"/>
  <c r="AO285" i="5"/>
  <c r="AN285" i="5"/>
  <c r="AM285" i="5"/>
  <c r="AK285" i="5"/>
  <c r="BD284" i="5"/>
  <c r="AX284" i="5"/>
  <c r="AO284" i="5"/>
  <c r="AN284" i="5"/>
  <c r="AM284" i="5"/>
  <c r="AK284" i="5"/>
  <c r="BD283" i="5"/>
  <c r="AX283" i="5"/>
  <c r="AO283" i="5"/>
  <c r="AN283" i="5"/>
  <c r="AM283" i="5"/>
  <c r="AK283" i="5"/>
  <c r="BD282" i="5"/>
  <c r="AX282" i="5"/>
  <c r="AO282" i="5"/>
  <c r="AN282" i="5"/>
  <c r="AM282" i="5"/>
  <c r="AK282" i="5"/>
  <c r="BD281" i="5"/>
  <c r="AX281" i="5"/>
  <c r="AO281" i="5"/>
  <c r="AN281" i="5"/>
  <c r="AM281" i="5"/>
  <c r="AK281" i="5"/>
  <c r="BD280" i="5"/>
  <c r="AX280" i="5"/>
  <c r="AO280" i="5"/>
  <c r="AN280" i="5"/>
  <c r="AM280" i="5"/>
  <c r="AK280" i="5"/>
  <c r="BD279" i="5"/>
  <c r="AX279" i="5"/>
  <c r="AO279" i="5"/>
  <c r="AN279" i="5"/>
  <c r="AM279" i="5"/>
  <c r="AK279" i="5"/>
  <c r="BD278" i="5"/>
  <c r="AX278" i="5"/>
  <c r="AO278" i="5"/>
  <c r="AN278" i="5"/>
  <c r="AM278" i="5"/>
  <c r="AK278" i="5"/>
  <c r="BD277" i="5"/>
  <c r="AX277" i="5"/>
  <c r="AO277" i="5"/>
  <c r="AN277" i="5"/>
  <c r="AM277" i="5"/>
  <c r="AK277" i="5"/>
  <c r="BD276" i="5"/>
  <c r="AX276" i="5"/>
  <c r="AO276" i="5"/>
  <c r="AN276" i="5"/>
  <c r="AM276" i="5"/>
  <c r="AK276" i="5"/>
  <c r="BD275" i="5"/>
  <c r="AX275" i="5"/>
  <c r="AO275" i="5"/>
  <c r="AN275" i="5"/>
  <c r="AM275" i="5"/>
  <c r="AK275" i="5"/>
  <c r="BD274" i="5"/>
  <c r="AX274" i="5"/>
  <c r="AO274" i="5"/>
  <c r="AN274" i="5"/>
  <c r="AM274" i="5"/>
  <c r="AK274" i="5"/>
  <c r="BD273" i="5"/>
  <c r="AX273" i="5"/>
  <c r="AO273" i="5"/>
  <c r="AN273" i="5"/>
  <c r="AM273" i="5"/>
  <c r="AK273" i="5"/>
  <c r="BD272" i="5"/>
  <c r="AX272" i="5"/>
  <c r="AO272" i="5"/>
  <c r="AN272" i="5"/>
  <c r="AM272" i="5"/>
  <c r="AK272" i="5"/>
  <c r="BD271" i="5"/>
  <c r="AX271" i="5"/>
  <c r="AO271" i="5"/>
  <c r="AN271" i="5"/>
  <c r="AM271" i="5"/>
  <c r="AK271" i="5"/>
  <c r="BD270" i="5"/>
  <c r="AX270" i="5"/>
  <c r="AO270" i="5"/>
  <c r="AN270" i="5"/>
  <c r="AM270" i="5"/>
  <c r="AK270" i="5"/>
  <c r="BD269" i="5"/>
  <c r="AX269" i="5"/>
  <c r="AO269" i="5"/>
  <c r="AN269" i="5"/>
  <c r="AM269" i="5"/>
  <c r="AK269" i="5"/>
  <c r="BD268" i="5"/>
  <c r="AX268" i="5"/>
  <c r="AO268" i="5"/>
  <c r="AN268" i="5"/>
  <c r="AM268" i="5"/>
  <c r="AK268" i="5"/>
  <c r="BD267" i="5"/>
  <c r="AX267" i="5"/>
  <c r="AO267" i="5"/>
  <c r="AN267" i="5"/>
  <c r="AM267" i="5"/>
  <c r="AK267" i="5"/>
  <c r="BD266" i="5"/>
  <c r="AX266" i="5"/>
  <c r="AO266" i="5"/>
  <c r="AN266" i="5"/>
  <c r="AM266" i="5"/>
  <c r="AK266" i="5"/>
  <c r="BD265" i="5"/>
  <c r="AX265" i="5"/>
  <c r="AO265" i="5"/>
  <c r="AN265" i="5"/>
  <c r="AM265" i="5"/>
  <c r="AK265" i="5"/>
  <c r="BD264" i="5"/>
  <c r="AX264" i="5"/>
  <c r="AO264" i="5"/>
  <c r="AN264" i="5"/>
  <c r="AM264" i="5"/>
  <c r="AK264" i="5"/>
  <c r="BD263" i="5"/>
  <c r="AX263" i="5"/>
  <c r="AO263" i="5"/>
  <c r="AN263" i="5"/>
  <c r="AM263" i="5"/>
  <c r="AK263" i="5"/>
  <c r="BD262" i="5"/>
  <c r="AX262" i="5"/>
  <c r="AO262" i="5"/>
  <c r="AN262" i="5"/>
  <c r="AM262" i="5"/>
  <c r="AK262" i="5"/>
  <c r="BD261" i="5"/>
  <c r="AX261" i="5"/>
  <c r="AO261" i="5"/>
  <c r="AN261" i="5"/>
  <c r="AM261" i="5"/>
  <c r="AK261" i="5"/>
  <c r="BD260" i="5"/>
  <c r="AX260" i="5"/>
  <c r="AO260" i="5"/>
  <c r="AN260" i="5"/>
  <c r="AM260" i="5"/>
  <c r="AK260" i="5"/>
  <c r="BD259" i="5"/>
  <c r="AX259" i="5"/>
  <c r="AO259" i="5"/>
  <c r="AN259" i="5"/>
  <c r="AM259" i="5"/>
  <c r="AK259" i="5"/>
  <c r="BD258" i="5"/>
  <c r="AX258" i="5"/>
  <c r="AO258" i="5"/>
  <c r="AN258" i="5"/>
  <c r="AM258" i="5"/>
  <c r="AK258" i="5"/>
  <c r="BD257" i="5"/>
  <c r="AX257" i="5"/>
  <c r="AO257" i="5"/>
  <c r="AN257" i="5"/>
  <c r="AM257" i="5"/>
  <c r="AK257" i="5"/>
  <c r="BD256" i="5"/>
  <c r="AX256" i="5"/>
  <c r="AO256" i="5"/>
  <c r="AN256" i="5"/>
  <c r="AM256" i="5"/>
  <c r="AK256" i="5"/>
  <c r="BD255" i="5"/>
  <c r="AX255" i="5"/>
  <c r="AO255" i="5"/>
  <c r="AN255" i="5"/>
  <c r="AM255" i="5"/>
  <c r="AK255" i="5"/>
  <c r="BD254" i="5"/>
  <c r="AX254" i="5"/>
  <c r="AO254" i="5"/>
  <c r="AN254" i="5"/>
  <c r="AM254" i="5"/>
  <c r="AK254" i="5"/>
  <c r="BD253" i="5"/>
  <c r="AX253" i="5"/>
  <c r="AO253" i="5"/>
  <c r="AN253" i="5"/>
  <c r="AM253" i="5"/>
  <c r="AK253" i="5"/>
  <c r="BD252" i="5"/>
  <c r="AX252" i="5"/>
  <c r="AO252" i="5"/>
  <c r="AN252" i="5"/>
  <c r="AM252" i="5"/>
  <c r="AK252" i="5"/>
  <c r="BD251" i="5"/>
  <c r="AX251" i="5"/>
  <c r="AO251" i="5"/>
  <c r="AN251" i="5"/>
  <c r="AM251" i="5"/>
  <c r="AK251" i="5"/>
  <c r="BD250" i="5"/>
  <c r="AX250" i="5"/>
  <c r="AO250" i="5"/>
  <c r="AN250" i="5"/>
  <c r="AM250" i="5"/>
  <c r="AK250" i="5"/>
  <c r="BD249" i="5"/>
  <c r="AX249" i="5"/>
  <c r="AO249" i="5"/>
  <c r="AN249" i="5"/>
  <c r="AM249" i="5"/>
  <c r="AK249" i="5"/>
  <c r="BD248" i="5"/>
  <c r="AX248" i="5"/>
  <c r="AO248" i="5"/>
  <c r="AN248" i="5"/>
  <c r="AM248" i="5"/>
  <c r="AK248" i="5"/>
  <c r="BD247" i="5"/>
  <c r="AX247" i="5"/>
  <c r="AO247" i="5"/>
  <c r="AN247" i="5"/>
  <c r="AM247" i="5"/>
  <c r="AK247" i="5"/>
  <c r="BD246" i="5"/>
  <c r="AX246" i="5"/>
  <c r="AO246" i="5"/>
  <c r="AN246" i="5"/>
  <c r="AM246" i="5"/>
  <c r="AK246" i="5"/>
  <c r="BD245" i="5"/>
  <c r="AX245" i="5"/>
  <c r="AO245" i="5"/>
  <c r="AN245" i="5"/>
  <c r="AM245" i="5"/>
  <c r="AK245" i="5"/>
  <c r="BD244" i="5"/>
  <c r="AX244" i="5"/>
  <c r="AO244" i="5"/>
  <c r="AN244" i="5"/>
  <c r="AM244" i="5"/>
  <c r="AK244" i="5"/>
  <c r="BD243" i="5"/>
  <c r="AX243" i="5"/>
  <c r="AO243" i="5"/>
  <c r="AN243" i="5"/>
  <c r="AM243" i="5"/>
  <c r="AK243" i="5"/>
  <c r="BD242" i="5"/>
  <c r="AX242" i="5"/>
  <c r="AO242" i="5"/>
  <c r="AN242" i="5"/>
  <c r="AM242" i="5"/>
  <c r="AK242" i="5"/>
  <c r="BD241" i="5"/>
  <c r="AX241" i="5"/>
  <c r="AO241" i="5"/>
  <c r="AN241" i="5"/>
  <c r="AM241" i="5"/>
  <c r="AK241" i="5"/>
  <c r="BD240" i="5"/>
  <c r="AX240" i="5"/>
  <c r="AO240" i="5"/>
  <c r="AN240" i="5"/>
  <c r="AM240" i="5"/>
  <c r="AK240" i="5"/>
  <c r="BD239" i="5"/>
  <c r="AX239" i="5"/>
  <c r="AO239" i="5"/>
  <c r="AN239" i="5"/>
  <c r="AM239" i="5"/>
  <c r="AK239" i="5"/>
  <c r="BD238" i="5"/>
  <c r="AX238" i="5"/>
  <c r="AO238" i="5"/>
  <c r="AN238" i="5"/>
  <c r="AM238" i="5"/>
  <c r="AK238" i="5"/>
  <c r="BD237" i="5"/>
  <c r="AX237" i="5"/>
  <c r="AO237" i="5"/>
  <c r="AN237" i="5"/>
  <c r="AM237" i="5"/>
  <c r="AK237" i="5"/>
  <c r="BD236" i="5"/>
  <c r="AX236" i="5"/>
  <c r="AO236" i="5"/>
  <c r="AN236" i="5"/>
  <c r="AM236" i="5"/>
  <c r="AK236" i="5"/>
  <c r="BD235" i="5"/>
  <c r="AX235" i="5"/>
  <c r="AO235" i="5"/>
  <c r="AN235" i="5"/>
  <c r="AM235" i="5"/>
  <c r="AK235" i="5"/>
  <c r="BD234" i="5"/>
  <c r="AX234" i="5"/>
  <c r="AO234" i="5"/>
  <c r="AN234" i="5"/>
  <c r="AM234" i="5"/>
  <c r="AK234" i="5"/>
  <c r="BD233" i="5"/>
  <c r="AX233" i="5"/>
  <c r="AO233" i="5"/>
  <c r="AN233" i="5"/>
  <c r="AM233" i="5"/>
  <c r="AK233" i="5"/>
  <c r="BD232" i="5"/>
  <c r="AX232" i="5"/>
  <c r="AO232" i="5"/>
  <c r="AN232" i="5"/>
  <c r="AM232" i="5"/>
  <c r="AK232" i="5"/>
  <c r="BD231" i="5"/>
  <c r="AX231" i="5"/>
  <c r="AO231" i="5"/>
  <c r="AN231" i="5"/>
  <c r="AM231" i="5"/>
  <c r="AK231" i="5"/>
  <c r="BD230" i="5"/>
  <c r="AX230" i="5"/>
  <c r="AO230" i="5"/>
  <c r="AN230" i="5"/>
  <c r="AM230" i="5"/>
  <c r="AK230" i="5"/>
  <c r="BD229" i="5"/>
  <c r="AX229" i="5"/>
  <c r="AO229" i="5"/>
  <c r="AN229" i="5"/>
  <c r="AM229" i="5"/>
  <c r="AK229" i="5"/>
  <c r="BD228" i="5"/>
  <c r="AX228" i="5"/>
  <c r="AO228" i="5"/>
  <c r="AN228" i="5"/>
  <c r="AM228" i="5"/>
  <c r="AK228" i="5"/>
  <c r="BD227" i="5"/>
  <c r="AX227" i="5"/>
  <c r="AO227" i="5"/>
  <c r="AN227" i="5"/>
  <c r="AM227" i="5"/>
  <c r="AK227" i="5"/>
  <c r="BD226" i="5"/>
  <c r="AX226" i="5"/>
  <c r="AO226" i="5"/>
  <c r="AN226" i="5"/>
  <c r="AM226" i="5"/>
  <c r="AK226" i="5"/>
  <c r="BD225" i="5"/>
  <c r="AX225" i="5"/>
  <c r="AO225" i="5"/>
  <c r="AN225" i="5"/>
  <c r="AM225" i="5"/>
  <c r="AK225" i="5"/>
  <c r="BD224" i="5"/>
  <c r="AX224" i="5"/>
  <c r="AO224" i="5"/>
  <c r="AN224" i="5"/>
  <c r="AM224" i="5"/>
  <c r="AK224" i="5"/>
  <c r="BD223" i="5"/>
  <c r="AX223" i="5"/>
  <c r="AO223" i="5"/>
  <c r="AN223" i="5"/>
  <c r="AM223" i="5"/>
  <c r="AK223" i="5"/>
  <c r="BD222" i="5"/>
  <c r="AX222" i="5"/>
  <c r="AO222" i="5"/>
  <c r="AN222" i="5"/>
  <c r="AM222" i="5"/>
  <c r="AK222" i="5"/>
  <c r="BD221" i="5"/>
  <c r="AX221" i="5"/>
  <c r="AO221" i="5"/>
  <c r="AN221" i="5"/>
  <c r="AM221" i="5"/>
  <c r="AK221" i="5"/>
  <c r="BD220" i="5"/>
  <c r="AX220" i="5"/>
  <c r="AO220" i="5"/>
  <c r="AN220" i="5"/>
  <c r="AM220" i="5"/>
  <c r="AK220" i="5"/>
  <c r="BD219" i="5"/>
  <c r="AX219" i="5"/>
  <c r="AO219" i="5"/>
  <c r="AN219" i="5"/>
  <c r="AM219" i="5"/>
  <c r="AK219" i="5"/>
  <c r="BD218" i="5"/>
  <c r="AX218" i="5"/>
  <c r="AO218" i="5"/>
  <c r="AN218" i="5"/>
  <c r="AM218" i="5"/>
  <c r="AK218" i="5"/>
  <c r="BD217" i="5"/>
  <c r="AX217" i="5"/>
  <c r="AO217" i="5"/>
  <c r="AN217" i="5"/>
  <c r="AM217" i="5"/>
  <c r="AK217" i="5"/>
  <c r="BD216" i="5"/>
  <c r="AX216" i="5"/>
  <c r="AO216" i="5"/>
  <c r="AO417" i="5" s="1"/>
  <c r="AO423" i="5" s="1"/>
  <c r="AN216" i="5"/>
  <c r="AM216" i="5"/>
  <c r="AM417" i="5" s="1"/>
  <c r="AM423" i="5" s="1"/>
  <c r="AK216" i="5"/>
  <c r="AK417" i="5" s="1"/>
  <c r="AK423" i="5" s="1"/>
  <c r="BD215" i="5"/>
  <c r="BD214" i="5"/>
  <c r="U214" i="5"/>
  <c r="T214" i="5"/>
  <c r="S214" i="5"/>
  <c r="R214" i="5"/>
  <c r="Q214" i="5"/>
  <c r="BD213" i="5"/>
  <c r="AT213" i="5"/>
  <c r="AS213" i="5"/>
  <c r="A213" i="5"/>
  <c r="BD212" i="5"/>
  <c r="AT212" i="5"/>
  <c r="AS212" i="5"/>
  <c r="A212" i="5"/>
  <c r="BD211" i="5"/>
  <c r="AT211" i="5"/>
  <c r="AS211" i="5"/>
  <c r="A211" i="5"/>
  <c r="BD210" i="5"/>
  <c r="AT210" i="5"/>
  <c r="AS210" i="5"/>
  <c r="A210" i="5"/>
  <c r="BD209" i="5"/>
  <c r="AT209" i="5"/>
  <c r="AS209" i="5"/>
  <c r="A209" i="5"/>
  <c r="BD208" i="5"/>
  <c r="AT208" i="5"/>
  <c r="AS208" i="5"/>
  <c r="A208" i="5"/>
  <c r="BD207" i="5"/>
  <c r="AT207" i="5"/>
  <c r="AS207" i="5"/>
  <c r="A207" i="5"/>
  <c r="BD206" i="5"/>
  <c r="AT206" i="5"/>
  <c r="AS206" i="5"/>
  <c r="A206" i="5"/>
  <c r="BD205" i="5"/>
  <c r="AT205" i="5"/>
  <c r="AS205" i="5"/>
  <c r="A205" i="5"/>
  <c r="BD204" i="5"/>
  <c r="AT204" i="5"/>
  <c r="AS204" i="5"/>
  <c r="A204" i="5"/>
  <c r="BD203" i="5"/>
  <c r="AT203" i="5"/>
  <c r="AS203" i="5"/>
  <c r="A203" i="5"/>
  <c r="BD202" i="5"/>
  <c r="AT202" i="5"/>
  <c r="AS202" i="5"/>
  <c r="A202" i="5"/>
  <c r="BD201" i="5"/>
  <c r="AT201" i="5"/>
  <c r="AS201" i="5"/>
  <c r="A201" i="5"/>
  <c r="BD200" i="5"/>
  <c r="AT200" i="5"/>
  <c r="AS200" i="5"/>
  <c r="A200" i="5"/>
  <c r="BD199" i="5"/>
  <c r="AT199" i="5"/>
  <c r="AS199" i="5"/>
  <c r="A199" i="5"/>
  <c r="BD198" i="5"/>
  <c r="AT198" i="5"/>
  <c r="AS198" i="5"/>
  <c r="A198" i="5"/>
  <c r="BD197" i="5"/>
  <c r="AT197" i="5"/>
  <c r="AS197" i="5"/>
  <c r="A197" i="5"/>
  <c r="BD196" i="5"/>
  <c r="AT196" i="5"/>
  <c r="AS196" i="5"/>
  <c r="A196" i="5"/>
  <c r="BD195" i="5"/>
  <c r="AT195" i="5"/>
  <c r="AS195" i="5"/>
  <c r="A195" i="5"/>
  <c r="BD194" i="5"/>
  <c r="AT194" i="5"/>
  <c r="AS194" i="5"/>
  <c r="A194" i="5"/>
  <c r="BD193" i="5"/>
  <c r="AT193" i="5"/>
  <c r="AS193" i="5"/>
  <c r="A193" i="5"/>
  <c r="BD192" i="5"/>
  <c r="AT192" i="5"/>
  <c r="AS192" i="5"/>
  <c r="A192" i="5"/>
  <c r="BD191" i="5"/>
  <c r="AT191" i="5"/>
  <c r="AS191" i="5"/>
  <c r="A191" i="5"/>
  <c r="BD190" i="5"/>
  <c r="AT190" i="5"/>
  <c r="AS190" i="5"/>
  <c r="A190" i="5"/>
  <c r="BD189" i="5"/>
  <c r="AT189" i="5"/>
  <c r="AS189" i="5"/>
  <c r="A189" i="5"/>
  <c r="BD188" i="5"/>
  <c r="AT188" i="5"/>
  <c r="AS188" i="5"/>
  <c r="A188" i="5"/>
  <c r="BD187" i="5"/>
  <c r="AT187" i="5"/>
  <c r="AS187" i="5"/>
  <c r="A187" i="5"/>
  <c r="BD186" i="5"/>
  <c r="AT186" i="5"/>
  <c r="AS186" i="5"/>
  <c r="A186" i="5"/>
  <c r="BD185" i="5"/>
  <c r="AT185" i="5"/>
  <c r="AS185" i="5"/>
  <c r="A185" i="5"/>
  <c r="BD184" i="5"/>
  <c r="AT184" i="5"/>
  <c r="AS184" i="5"/>
  <c r="A184" i="5"/>
  <c r="BD183" i="5"/>
  <c r="AT183" i="5"/>
  <c r="AS183" i="5"/>
  <c r="A183" i="5"/>
  <c r="BD182" i="5"/>
  <c r="AT182" i="5"/>
  <c r="AS182" i="5"/>
  <c r="A182" i="5"/>
  <c r="BD181" i="5"/>
  <c r="AT181" i="5"/>
  <c r="AS181" i="5"/>
  <c r="A181" i="5"/>
  <c r="BD180" i="5"/>
  <c r="AT180" i="5"/>
  <c r="AS180" i="5"/>
  <c r="A180" i="5"/>
  <c r="BD179" i="5"/>
  <c r="AT179" i="5"/>
  <c r="AS179" i="5"/>
  <c r="A179" i="5"/>
  <c r="BD178" i="5"/>
  <c r="AT178" i="5"/>
  <c r="AS178" i="5"/>
  <c r="A178" i="5"/>
  <c r="BD177" i="5"/>
  <c r="AT177" i="5"/>
  <c r="AS177" i="5"/>
  <c r="A177" i="5"/>
  <c r="BD176" i="5"/>
  <c r="AT176" i="5"/>
  <c r="AS176" i="5"/>
  <c r="A176" i="5"/>
  <c r="BD175" i="5"/>
  <c r="AT175" i="5"/>
  <c r="AS175" i="5"/>
  <c r="A175" i="5"/>
  <c r="BD174" i="5"/>
  <c r="AT174" i="5"/>
  <c r="AS174" i="5"/>
  <c r="A174" i="5"/>
  <c r="BD173" i="5"/>
  <c r="AT173" i="5"/>
  <c r="AS173" i="5"/>
  <c r="A173" i="5"/>
  <c r="BD172" i="5"/>
  <c r="AT172" i="5"/>
  <c r="AS172" i="5"/>
  <c r="A172" i="5"/>
  <c r="BD171" i="5"/>
  <c r="AT171" i="5"/>
  <c r="AS171" i="5"/>
  <c r="A171" i="5"/>
  <c r="BD170" i="5"/>
  <c r="AT170" i="5"/>
  <c r="AS170" i="5"/>
  <c r="A170" i="5"/>
  <c r="BD169" i="5"/>
  <c r="AT169" i="5"/>
  <c r="AS169" i="5"/>
  <c r="A169" i="5"/>
  <c r="BD168" i="5"/>
  <c r="AT168" i="5"/>
  <c r="AS168" i="5"/>
  <c r="A168" i="5"/>
  <c r="BD167" i="5"/>
  <c r="AT167" i="5"/>
  <c r="AS167" i="5"/>
  <c r="A167" i="5"/>
  <c r="BD166" i="5"/>
  <c r="AT166" i="5"/>
  <c r="AS166" i="5"/>
  <c r="A166" i="5"/>
  <c r="BD165" i="5"/>
  <c r="AT165" i="5"/>
  <c r="AS165" i="5"/>
  <c r="A165" i="5"/>
  <c r="BD164" i="5"/>
  <c r="AT164" i="5"/>
  <c r="AS164" i="5"/>
  <c r="A164" i="5"/>
  <c r="BD163" i="5"/>
  <c r="AT163" i="5"/>
  <c r="AS163" i="5"/>
  <c r="A163" i="5"/>
  <c r="BD162" i="5"/>
  <c r="AT162" i="5"/>
  <c r="AS162" i="5"/>
  <c r="A162" i="5"/>
  <c r="BD161" i="5"/>
  <c r="AT161" i="5"/>
  <c r="AS161" i="5"/>
  <c r="A161" i="5"/>
  <c r="BD160" i="5"/>
  <c r="AT160" i="5"/>
  <c r="AS160" i="5"/>
  <c r="A160" i="5"/>
  <c r="BD159" i="5"/>
  <c r="AT159" i="5"/>
  <c r="AS159" i="5"/>
  <c r="A159" i="5"/>
  <c r="BD158" i="5"/>
  <c r="AT158" i="5"/>
  <c r="AS158" i="5"/>
  <c r="A158" i="5"/>
  <c r="BD157" i="5"/>
  <c r="AT157" i="5"/>
  <c r="AS157" i="5"/>
  <c r="A157" i="5"/>
  <c r="BD156" i="5"/>
  <c r="AT156" i="5"/>
  <c r="AS156" i="5"/>
  <c r="A156" i="5"/>
  <c r="BD155" i="5"/>
  <c r="AT155" i="5"/>
  <c r="AS155" i="5"/>
  <c r="A155" i="5"/>
  <c r="BD154" i="5"/>
  <c r="AT154" i="5"/>
  <c r="AS154" i="5"/>
  <c r="A154" i="5"/>
  <c r="BD153" i="5"/>
  <c r="AT153" i="5"/>
  <c r="AS153" i="5"/>
  <c r="A153" i="5"/>
  <c r="BD152" i="5"/>
  <c r="AT152" i="5"/>
  <c r="AS152" i="5"/>
  <c r="A152" i="5"/>
  <c r="BD151" i="5"/>
  <c r="AT151" i="5"/>
  <c r="AS151" i="5"/>
  <c r="A151" i="5"/>
  <c r="BD150" i="5"/>
  <c r="AT150" i="5"/>
  <c r="AS150" i="5"/>
  <c r="A150" i="5"/>
  <c r="BD149" i="5"/>
  <c r="AT149" i="5"/>
  <c r="AS149" i="5"/>
  <c r="A149" i="5"/>
  <c r="BD148" i="5"/>
  <c r="AT148" i="5"/>
  <c r="AS148" i="5"/>
  <c r="A148" i="5"/>
  <c r="BD147" i="5"/>
  <c r="AT147" i="5"/>
  <c r="AS147" i="5"/>
  <c r="A147" i="5"/>
  <c r="BD146" i="5"/>
  <c r="AT146" i="5"/>
  <c r="AS146" i="5"/>
  <c r="A146" i="5"/>
  <c r="BD145" i="5"/>
  <c r="AT145" i="5"/>
  <c r="AS145" i="5"/>
  <c r="A145" i="5"/>
  <c r="BD144" i="5"/>
  <c r="AT144" i="5"/>
  <c r="AS144" i="5"/>
  <c r="A144" i="5"/>
  <c r="BD143" i="5"/>
  <c r="AT143" i="5"/>
  <c r="AS143" i="5"/>
  <c r="A143" i="5"/>
  <c r="BD142" i="5"/>
  <c r="AT142" i="5"/>
  <c r="AS142" i="5"/>
  <c r="A142" i="5"/>
  <c r="BD141" i="5"/>
  <c r="AT141" i="5"/>
  <c r="AS141" i="5"/>
  <c r="A141" i="5"/>
  <c r="BD140" i="5"/>
  <c r="AT140" i="5"/>
  <c r="AS140" i="5"/>
  <c r="A140" i="5"/>
  <c r="BD139" i="5"/>
  <c r="AT139" i="5"/>
  <c r="AS139" i="5"/>
  <c r="A139" i="5"/>
  <c r="BD138" i="5"/>
  <c r="AT138" i="5"/>
  <c r="AS138" i="5"/>
  <c r="A138" i="5"/>
  <c r="BD137" i="5"/>
  <c r="AT137" i="5"/>
  <c r="AS137" i="5"/>
  <c r="A137" i="5"/>
  <c r="BD136" i="5"/>
  <c r="AT136" i="5"/>
  <c r="AS136" i="5"/>
  <c r="A136" i="5"/>
  <c r="BD135" i="5"/>
  <c r="AT135" i="5"/>
  <c r="AS135" i="5"/>
  <c r="A135" i="5"/>
  <c r="BD134" i="5"/>
  <c r="AT134" i="5"/>
  <c r="AS134" i="5"/>
  <c r="A134" i="5"/>
  <c r="BD133" i="5"/>
  <c r="AT133" i="5"/>
  <c r="AS133" i="5"/>
  <c r="A133" i="5"/>
  <c r="BD132" i="5"/>
  <c r="AT132" i="5"/>
  <c r="AS132" i="5"/>
  <c r="A132" i="5"/>
  <c r="BD131" i="5"/>
  <c r="AT131" i="5"/>
  <c r="AS131" i="5"/>
  <c r="A131" i="5"/>
  <c r="BD130" i="5"/>
  <c r="AT130" i="5"/>
  <c r="AS130" i="5"/>
  <c r="A130" i="5"/>
  <c r="BD129" i="5"/>
  <c r="AT129" i="5"/>
  <c r="AS129" i="5"/>
  <c r="A129" i="5"/>
  <c r="BD128" i="5"/>
  <c r="AT128" i="5"/>
  <c r="AS128" i="5"/>
  <c r="A128" i="5"/>
  <c r="BD127" i="5"/>
  <c r="AT127" i="5"/>
  <c r="AS127" i="5"/>
  <c r="A127" i="5"/>
  <c r="BD126" i="5"/>
  <c r="AT126" i="5"/>
  <c r="AS126" i="5"/>
  <c r="A126" i="5"/>
  <c r="BD125" i="5"/>
  <c r="AT125" i="5"/>
  <c r="AS125" i="5"/>
  <c r="A125" i="5"/>
  <c r="BD124" i="5"/>
  <c r="AT124" i="5"/>
  <c r="AS124" i="5"/>
  <c r="A124" i="5"/>
  <c r="BD123" i="5"/>
  <c r="AT123" i="5"/>
  <c r="AS123" i="5"/>
  <c r="A123" i="5"/>
  <c r="BD122" i="5"/>
  <c r="AT122" i="5"/>
  <c r="AS122" i="5"/>
  <c r="A122" i="5"/>
  <c r="BD121" i="5"/>
  <c r="AT121" i="5"/>
  <c r="AS121" i="5"/>
  <c r="A121" i="5"/>
  <c r="BD120" i="5"/>
  <c r="AT120" i="5"/>
  <c r="AS120" i="5"/>
  <c r="A120" i="5"/>
  <c r="BD119" i="5"/>
  <c r="AT119" i="5"/>
  <c r="AS119" i="5"/>
  <c r="A119" i="5"/>
  <c r="BD118" i="5"/>
  <c r="AT118" i="5"/>
  <c r="AS118" i="5"/>
  <c r="A118" i="5"/>
  <c r="BD117" i="5"/>
  <c r="AT117" i="5"/>
  <c r="AS117" i="5"/>
  <c r="A117" i="5"/>
  <c r="BD116" i="5"/>
  <c r="AT116" i="5"/>
  <c r="AS116" i="5"/>
  <c r="A116" i="5"/>
  <c r="BD115" i="5"/>
  <c r="AT115" i="5"/>
  <c r="AS115" i="5"/>
  <c r="A115" i="5"/>
  <c r="BD114" i="5"/>
  <c r="AT114" i="5"/>
  <c r="AS114" i="5"/>
  <c r="A114" i="5"/>
  <c r="BD113" i="5"/>
  <c r="AT113" i="5"/>
  <c r="AS113" i="5"/>
  <c r="A113" i="5"/>
  <c r="BD112" i="5"/>
  <c r="AT112" i="5"/>
  <c r="AS112" i="5"/>
  <c r="A112" i="5"/>
  <c r="BD111" i="5"/>
  <c r="AT111" i="5"/>
  <c r="AS111" i="5"/>
  <c r="A111" i="5"/>
  <c r="BD110" i="5"/>
  <c r="AT110" i="5"/>
  <c r="AS110" i="5"/>
  <c r="A110" i="5"/>
  <c r="BD109" i="5"/>
  <c r="AT109" i="5"/>
  <c r="AS109" i="5"/>
  <c r="A109" i="5"/>
  <c r="BD108" i="5"/>
  <c r="AT108" i="5"/>
  <c r="AS108" i="5"/>
  <c r="A108" i="5"/>
  <c r="BD107" i="5"/>
  <c r="AT107" i="5"/>
  <c r="AS107" i="5"/>
  <c r="A107" i="5"/>
  <c r="BD106" i="5"/>
  <c r="AT106" i="5"/>
  <c r="AS106" i="5"/>
  <c r="A106" i="5"/>
  <c r="BD105" i="5"/>
  <c r="AT105" i="5"/>
  <c r="AS105" i="5"/>
  <c r="A105" i="5"/>
  <c r="BD104" i="5"/>
  <c r="AT104" i="5"/>
  <c r="AS104" i="5"/>
  <c r="A104" i="5"/>
  <c r="BD103" i="5"/>
  <c r="AT103" i="5"/>
  <c r="AS103" i="5"/>
  <c r="A103" i="5"/>
  <c r="BD102" i="5"/>
  <c r="AT102" i="5"/>
  <c r="AS102" i="5"/>
  <c r="A102" i="5"/>
  <c r="BD101" i="5"/>
  <c r="AT101" i="5"/>
  <c r="AS101" i="5"/>
  <c r="A101" i="5"/>
  <c r="BD100" i="5"/>
  <c r="AT100" i="5"/>
  <c r="AS100" i="5"/>
  <c r="A100" i="5"/>
  <c r="BD99" i="5"/>
  <c r="AT99" i="5"/>
  <c r="AS99" i="5"/>
  <c r="A99" i="5"/>
  <c r="BD98" i="5"/>
  <c r="AT98" i="5"/>
  <c r="AS98" i="5"/>
  <c r="A98" i="5"/>
  <c r="BD97" i="5"/>
  <c r="AT97" i="5"/>
  <c r="AS97" i="5"/>
  <c r="A97" i="5"/>
  <c r="BD96" i="5"/>
  <c r="AT96" i="5"/>
  <c r="AS96" i="5"/>
  <c r="A96" i="5"/>
  <c r="BD95" i="5"/>
  <c r="AT95" i="5"/>
  <c r="AS95" i="5"/>
  <c r="A95" i="5"/>
  <c r="BD94" i="5"/>
  <c r="AT94" i="5"/>
  <c r="AS94" i="5"/>
  <c r="A94" i="5"/>
  <c r="BD93" i="5"/>
  <c r="AT93" i="5"/>
  <c r="AS93" i="5"/>
  <c r="A93" i="5"/>
  <c r="BD92" i="5"/>
  <c r="AT92" i="5"/>
  <c r="AS92" i="5"/>
  <c r="A92" i="5"/>
  <c r="BD91" i="5"/>
  <c r="AT91" i="5"/>
  <c r="AS91" i="5"/>
  <c r="A91" i="5"/>
  <c r="BD90" i="5"/>
  <c r="AT90" i="5"/>
  <c r="AS90" i="5"/>
  <c r="A90" i="5"/>
  <c r="BD89" i="5"/>
  <c r="AT89" i="5"/>
  <c r="AS89" i="5"/>
  <c r="A89" i="5"/>
  <c r="BD88" i="5"/>
  <c r="AT88" i="5"/>
  <c r="AS88" i="5"/>
  <c r="A88" i="5"/>
  <c r="BD87" i="5"/>
  <c r="AT87" i="5"/>
  <c r="AS87" i="5"/>
  <c r="A87" i="5"/>
  <c r="BD86" i="5"/>
  <c r="AT86" i="5"/>
  <c r="AS86" i="5"/>
  <c r="A86" i="5"/>
  <c r="BD85" i="5"/>
  <c r="AT85" i="5"/>
  <c r="AS85" i="5"/>
  <c r="A85" i="5"/>
  <c r="BD84" i="5"/>
  <c r="AT84" i="5"/>
  <c r="AS84" i="5"/>
  <c r="A84" i="5"/>
  <c r="BD83" i="5"/>
  <c r="AT83" i="5"/>
  <c r="AS83" i="5"/>
  <c r="A83" i="5"/>
  <c r="BD82" i="5"/>
  <c r="AT82" i="5"/>
  <c r="AS82" i="5"/>
  <c r="A82" i="5"/>
  <c r="BD81" i="5"/>
  <c r="AT81" i="5"/>
  <c r="AS81" i="5"/>
  <c r="A81" i="5"/>
  <c r="BD80" i="5"/>
  <c r="AT80" i="5"/>
  <c r="AS80" i="5"/>
  <c r="A80" i="5"/>
  <c r="BD79" i="5"/>
  <c r="AT79" i="5"/>
  <c r="AS79" i="5"/>
  <c r="A79" i="5"/>
  <c r="BD78" i="5"/>
  <c r="AT78" i="5"/>
  <c r="AS78" i="5"/>
  <c r="A78" i="5"/>
  <c r="BD77" i="5"/>
  <c r="AT77" i="5"/>
  <c r="AS77" i="5"/>
  <c r="A77" i="5"/>
  <c r="BD76" i="5"/>
  <c r="AT76" i="5"/>
  <c r="AS76" i="5"/>
  <c r="A76" i="5"/>
  <c r="BD75" i="5"/>
  <c r="AT75" i="5"/>
  <c r="AS75" i="5"/>
  <c r="A75" i="5"/>
  <c r="BD74" i="5"/>
  <c r="AT74" i="5"/>
  <c r="AS74" i="5"/>
  <c r="A74" i="5"/>
  <c r="BD73" i="5"/>
  <c r="AT73" i="5"/>
  <c r="AS73" i="5"/>
  <c r="A73" i="5"/>
  <c r="BD72" i="5"/>
  <c r="AT72" i="5"/>
  <c r="AS72" i="5"/>
  <c r="A72" i="5"/>
  <c r="BD71" i="5"/>
  <c r="AT71" i="5"/>
  <c r="AS71" i="5"/>
  <c r="A71" i="5"/>
  <c r="BD70" i="5"/>
  <c r="AT70" i="5"/>
  <c r="AS70" i="5"/>
  <c r="A70" i="5"/>
  <c r="BD69" i="5"/>
  <c r="AT69" i="5"/>
  <c r="AS69" i="5"/>
  <c r="A69" i="5"/>
  <c r="BD68" i="5"/>
  <c r="AT68" i="5"/>
  <c r="AS68" i="5"/>
  <c r="A68" i="5"/>
  <c r="BD67" i="5"/>
  <c r="AT67" i="5"/>
  <c r="AS67" i="5"/>
  <c r="A67" i="5"/>
  <c r="BD66" i="5"/>
  <c r="AT66" i="5"/>
  <c r="AS66" i="5"/>
  <c r="A66" i="5"/>
  <c r="BD65" i="5"/>
  <c r="AT65" i="5"/>
  <c r="AS65" i="5"/>
  <c r="A65" i="5"/>
  <c r="BD64" i="5"/>
  <c r="AT64" i="5"/>
  <c r="AS64" i="5"/>
  <c r="A64" i="5"/>
  <c r="BD63" i="5"/>
  <c r="AT63" i="5"/>
  <c r="AS63" i="5"/>
  <c r="A63" i="5"/>
  <c r="BD62" i="5"/>
  <c r="AT62" i="5"/>
  <c r="AS62" i="5"/>
  <c r="A62" i="5"/>
  <c r="BD61" i="5"/>
  <c r="AT61" i="5"/>
  <c r="AS61" i="5"/>
  <c r="A61" i="5"/>
  <c r="BD60" i="5"/>
  <c r="AT60" i="5"/>
  <c r="AS60" i="5"/>
  <c r="A60" i="5"/>
  <c r="BD59" i="5"/>
  <c r="AT59" i="5"/>
  <c r="AS59" i="5"/>
  <c r="A59" i="5"/>
  <c r="BD58" i="5"/>
  <c r="AT58" i="5"/>
  <c r="AS58" i="5"/>
  <c r="A58" i="5"/>
  <c r="BD57" i="5"/>
  <c r="AT57" i="5"/>
  <c r="AS57" i="5"/>
  <c r="A57" i="5"/>
  <c r="BD56" i="5"/>
  <c r="AT56" i="5"/>
  <c r="AS56" i="5"/>
  <c r="A56" i="5"/>
  <c r="BD55" i="5"/>
  <c r="AT55" i="5"/>
  <c r="AS55" i="5"/>
  <c r="A55" i="5"/>
  <c r="BD54" i="5"/>
  <c r="AT54" i="5"/>
  <c r="AS54" i="5"/>
  <c r="A54" i="5"/>
  <c r="BD53" i="5"/>
  <c r="AT53" i="5"/>
  <c r="AS53" i="5"/>
  <c r="A53" i="5"/>
  <c r="BD52" i="5"/>
  <c r="AT52" i="5"/>
  <c r="AS52" i="5"/>
  <c r="A52" i="5"/>
  <c r="BD51" i="5"/>
  <c r="AT51" i="5"/>
  <c r="AS51" i="5"/>
  <c r="A51" i="5"/>
  <c r="BD50" i="5"/>
  <c r="AT50" i="5"/>
  <c r="AS50" i="5"/>
  <c r="A50" i="5"/>
  <c r="BD49" i="5"/>
  <c r="AT49" i="5"/>
  <c r="AS49" i="5"/>
  <c r="A49" i="5"/>
  <c r="BD48" i="5"/>
  <c r="AT48" i="5"/>
  <c r="AS48" i="5"/>
  <c r="A48" i="5"/>
  <c r="BD47" i="5"/>
  <c r="AT47" i="5"/>
  <c r="AS47" i="5"/>
  <c r="A47" i="5"/>
  <c r="BD46" i="5"/>
  <c r="AT46" i="5"/>
  <c r="AS46" i="5"/>
  <c r="A46" i="5"/>
  <c r="BD45" i="5"/>
  <c r="AT45" i="5"/>
  <c r="AS45" i="5"/>
  <c r="A45" i="5"/>
  <c r="BD44" i="5"/>
  <c r="AT44" i="5"/>
  <c r="AS44" i="5"/>
  <c r="A44" i="5"/>
  <c r="BD43" i="5"/>
  <c r="AT43" i="5"/>
  <c r="AS43" i="5"/>
  <c r="A43" i="5"/>
  <c r="BD42" i="5"/>
  <c r="AT42" i="5"/>
  <c r="AS42" i="5"/>
  <c r="A42" i="5"/>
  <c r="BD41" i="5"/>
  <c r="AT41" i="5"/>
  <c r="AS41" i="5"/>
  <c r="A41" i="5"/>
  <c r="BD40" i="5"/>
  <c r="AT40" i="5"/>
  <c r="AS40" i="5"/>
  <c r="P40" i="5"/>
  <c r="P446" i="5" s="1"/>
  <c r="O40" i="5"/>
  <c r="O446" i="5" s="1"/>
  <c r="N40" i="5"/>
  <c r="N446" i="5" s="1"/>
  <c r="M40" i="5"/>
  <c r="M446" i="5" s="1"/>
  <c r="L40" i="5"/>
  <c r="L446" i="5" s="1"/>
  <c r="K40" i="5"/>
  <c r="K446" i="5" s="1"/>
  <c r="J40" i="5"/>
  <c r="J446" i="5" s="1"/>
  <c r="I40" i="5"/>
  <c r="I214" i="5" s="1"/>
  <c r="A40" i="5"/>
  <c r="BD39" i="5"/>
  <c r="AT39" i="5"/>
  <c r="AS39" i="5"/>
  <c r="A39" i="5"/>
  <c r="BD38" i="5"/>
  <c r="AT38" i="5"/>
  <c r="AS38" i="5"/>
  <c r="A38" i="5"/>
  <c r="BD37" i="5"/>
  <c r="AT37" i="5"/>
  <c r="AS37" i="5"/>
  <c r="A37" i="5"/>
  <c r="BD36" i="5"/>
  <c r="AT36" i="5"/>
  <c r="AS36" i="5"/>
  <c r="A36" i="5"/>
  <c r="BD35" i="5"/>
  <c r="AT35" i="5"/>
  <c r="AS35" i="5"/>
  <c r="A35" i="5"/>
  <c r="BD34" i="5"/>
  <c r="AT34" i="5"/>
  <c r="AS34" i="5"/>
  <c r="A34" i="5"/>
  <c r="BD33" i="5"/>
  <c r="AT33" i="5"/>
  <c r="AS33" i="5"/>
  <c r="A33" i="5"/>
  <c r="BD32" i="5"/>
  <c r="AT32" i="5"/>
  <c r="AS32" i="5"/>
  <c r="A32" i="5"/>
  <c r="BD31" i="5"/>
  <c r="AT31" i="5"/>
  <c r="AS31" i="5"/>
  <c r="A31" i="5"/>
  <c r="BD30" i="5"/>
  <c r="AT30" i="5"/>
  <c r="AS30" i="5"/>
  <c r="A30" i="5"/>
  <c r="BD29" i="5"/>
  <c r="AT29" i="5"/>
  <c r="AS29" i="5"/>
  <c r="A29" i="5"/>
  <c r="BD28" i="5"/>
  <c r="AT28" i="5"/>
  <c r="AS28" i="5"/>
  <c r="A28" i="5"/>
  <c r="BD27" i="5"/>
  <c r="AT27" i="5"/>
  <c r="AS27" i="5"/>
  <c r="A27" i="5"/>
  <c r="BD26" i="5"/>
  <c r="AT26" i="5"/>
  <c r="AS26" i="5"/>
  <c r="A26" i="5"/>
  <c r="BD25" i="5"/>
  <c r="AT25" i="5"/>
  <c r="AS25" i="5"/>
  <c r="A25" i="5"/>
  <c r="BD24" i="5"/>
  <c r="AT24" i="5"/>
  <c r="AS24" i="5"/>
  <c r="A24" i="5"/>
  <c r="BD23" i="5"/>
  <c r="AT23" i="5"/>
  <c r="AS23" i="5"/>
  <c r="A23" i="5"/>
  <c r="BD22" i="5"/>
  <c r="AT22" i="5"/>
  <c r="AS22" i="5"/>
  <c r="A22" i="5"/>
  <c r="BD21" i="5"/>
  <c r="AT21" i="5"/>
  <c r="AS21" i="5"/>
  <c r="A21" i="5"/>
  <c r="BD20" i="5"/>
  <c r="AT20" i="5"/>
  <c r="AS20" i="5"/>
  <c r="A20" i="5"/>
  <c r="BD19" i="5"/>
  <c r="AT19" i="5"/>
  <c r="AS19" i="5"/>
  <c r="A19" i="5"/>
  <c r="BD18" i="5"/>
  <c r="AT18" i="5"/>
  <c r="AS18" i="5"/>
  <c r="A18" i="5"/>
  <c r="BD17" i="5"/>
  <c r="AT17" i="5"/>
  <c r="AS17" i="5"/>
  <c r="A17" i="5"/>
  <c r="BD16" i="5"/>
  <c r="AT16" i="5"/>
  <c r="AS16" i="5"/>
  <c r="A16" i="5"/>
  <c r="BD15" i="5"/>
  <c r="AT15" i="5"/>
  <c r="AS15" i="5"/>
  <c r="A15" i="5"/>
  <c r="BD14" i="5"/>
  <c r="AT14" i="5"/>
  <c r="AT214" i="5" s="1"/>
  <c r="AJ3" i="5" s="1"/>
  <c r="AS14" i="5"/>
  <c r="AS214" i="5" s="1"/>
  <c r="AJ2" i="5" s="1"/>
  <c r="A14" i="5"/>
  <c r="BD13" i="5"/>
  <c r="AJ13" i="5"/>
  <c r="BD12" i="5"/>
  <c r="BD11" i="5"/>
  <c r="BD10" i="5"/>
  <c r="AJ10" i="5"/>
  <c r="A10" i="5"/>
  <c r="BD9" i="5"/>
  <c r="BD8" i="5"/>
  <c r="AL8" i="5"/>
  <c r="AJ8" i="5"/>
  <c r="BD7" i="5"/>
  <c r="AL7" i="5"/>
  <c r="AJ7" i="5"/>
  <c r="BD6" i="5"/>
  <c r="AL6" i="5"/>
  <c r="AJ6" i="5"/>
  <c r="BD5" i="5"/>
  <c r="AJ5" i="5"/>
  <c r="F5" i="5"/>
  <c r="E5" i="5"/>
  <c r="D213" i="5" s="1"/>
  <c r="D625" i="5" s="1"/>
  <c r="BD4" i="5"/>
  <c r="AJ4" i="5"/>
  <c r="BD3" i="5"/>
  <c r="BD2" i="5"/>
  <c r="BD1" i="5"/>
  <c r="D69" i="5" s="1"/>
  <c r="D481" i="5" l="1"/>
  <c r="AS271" i="5"/>
  <c r="AT271" i="5" s="1"/>
  <c r="D25" i="5"/>
  <c r="D18" i="5"/>
  <c r="D22" i="5"/>
  <c r="D26" i="5"/>
  <c r="D30" i="5"/>
  <c r="D42" i="5"/>
  <c r="D46" i="5"/>
  <c r="D50" i="5"/>
  <c r="D54" i="5"/>
  <c r="D58" i="5"/>
  <c r="D62" i="5"/>
  <c r="D66" i="5"/>
  <c r="D70" i="5"/>
  <c r="D74" i="5"/>
  <c r="D78" i="5"/>
  <c r="D82" i="5"/>
  <c r="D86" i="5"/>
  <c r="D90" i="5"/>
  <c r="D94" i="5"/>
  <c r="D98" i="5"/>
  <c r="D102" i="5"/>
  <c r="D106" i="5"/>
  <c r="D110" i="5"/>
  <c r="D114" i="5"/>
  <c r="D118" i="5"/>
  <c r="D122" i="5"/>
  <c r="D126" i="5"/>
  <c r="D130" i="5"/>
  <c r="D134" i="5"/>
  <c r="D138" i="5"/>
  <c r="D142" i="5"/>
  <c r="D146" i="5"/>
  <c r="D150" i="5"/>
  <c r="D154" i="5"/>
  <c r="D158" i="5"/>
  <c r="D162" i="5"/>
  <c r="D166" i="5"/>
  <c r="D170" i="5"/>
  <c r="D174" i="5"/>
  <c r="D178" i="5"/>
  <c r="D182" i="5"/>
  <c r="D186" i="5"/>
  <c r="D190" i="5"/>
  <c r="D194" i="5"/>
  <c r="D198" i="5"/>
  <c r="D202" i="5"/>
  <c r="D206" i="5"/>
  <c r="D210" i="5"/>
  <c r="J214" i="5"/>
  <c r="N214" i="5"/>
  <c r="D17" i="5"/>
  <c r="D19" i="5"/>
  <c r="D27" i="5"/>
  <c r="D51" i="5"/>
  <c r="D67" i="5"/>
  <c r="D71" i="5"/>
  <c r="D75" i="5"/>
  <c r="D79" i="5"/>
  <c r="D83" i="5"/>
  <c r="D87" i="5"/>
  <c r="D91" i="5"/>
  <c r="D95" i="5"/>
  <c r="D99" i="5"/>
  <c r="D103" i="5"/>
  <c r="D107" i="5"/>
  <c r="D111" i="5"/>
  <c r="D115" i="5"/>
  <c r="D119" i="5"/>
  <c r="D123" i="5"/>
  <c r="D127" i="5"/>
  <c r="D131" i="5"/>
  <c r="D135" i="5"/>
  <c r="D139" i="5"/>
  <c r="D143" i="5"/>
  <c r="D147" i="5"/>
  <c r="D151" i="5"/>
  <c r="D155" i="5"/>
  <c r="D159" i="5"/>
  <c r="D163" i="5"/>
  <c r="D167" i="5"/>
  <c r="D171" i="5"/>
  <c r="D175" i="5"/>
  <c r="D179" i="5"/>
  <c r="D183" i="5"/>
  <c r="D187" i="5"/>
  <c r="D191" i="5"/>
  <c r="D195" i="5"/>
  <c r="D199" i="5"/>
  <c r="D203" i="5"/>
  <c r="D207" i="5"/>
  <c r="D211" i="5"/>
  <c r="K214" i="5"/>
  <c r="O214" i="5"/>
  <c r="D21" i="5"/>
  <c r="D34" i="5"/>
  <c r="D38" i="5"/>
  <c r="D15" i="5"/>
  <c r="D23" i="5"/>
  <c r="D31" i="5"/>
  <c r="D35" i="5"/>
  <c r="D39" i="5"/>
  <c r="D43" i="5"/>
  <c r="D47" i="5"/>
  <c r="D55" i="5"/>
  <c r="D59" i="5"/>
  <c r="D63" i="5"/>
  <c r="D16" i="5"/>
  <c r="D20" i="5"/>
  <c r="D24" i="5"/>
  <c r="D28" i="5"/>
  <c r="D32" i="5"/>
  <c r="D36" i="5"/>
  <c r="D40" i="5"/>
  <c r="D44" i="5"/>
  <c r="D48" i="5"/>
  <c r="D52" i="5"/>
  <c r="D56" i="5"/>
  <c r="D60" i="5"/>
  <c r="D64" i="5"/>
  <c r="D68" i="5"/>
  <c r="D72" i="5"/>
  <c r="D76" i="5"/>
  <c r="D80" i="5"/>
  <c r="D84" i="5"/>
  <c r="D88" i="5"/>
  <c r="D92" i="5"/>
  <c r="D96" i="5"/>
  <c r="D100" i="5"/>
  <c r="D104" i="5"/>
  <c r="D108" i="5"/>
  <c r="D112" i="5"/>
  <c r="D116" i="5"/>
  <c r="D120" i="5"/>
  <c r="D124" i="5"/>
  <c r="D128" i="5"/>
  <c r="D132" i="5"/>
  <c r="D136" i="5"/>
  <c r="D140" i="5"/>
  <c r="D144" i="5"/>
  <c r="D148" i="5"/>
  <c r="D152" i="5"/>
  <c r="D156" i="5"/>
  <c r="D160" i="5"/>
  <c r="D164" i="5"/>
  <c r="D168" i="5"/>
  <c r="D172" i="5"/>
  <c r="D176" i="5"/>
  <c r="D180" i="5"/>
  <c r="D184" i="5"/>
  <c r="D188" i="5"/>
  <c r="D192" i="5"/>
  <c r="D196" i="5"/>
  <c r="D200" i="5"/>
  <c r="D204" i="5"/>
  <c r="D208" i="5"/>
  <c r="D212" i="5"/>
  <c r="L214" i="5"/>
  <c r="P214" i="5"/>
  <c r="AN417" i="5"/>
  <c r="AN423" i="5" s="1"/>
  <c r="AX416" i="5"/>
  <c r="AJ9" i="5" s="1"/>
  <c r="D14" i="5"/>
  <c r="D29" i="5"/>
  <c r="D33" i="5"/>
  <c r="D37" i="5"/>
  <c r="D41" i="5"/>
  <c r="D45" i="5"/>
  <c r="D49" i="5"/>
  <c r="D53" i="5"/>
  <c r="D57" i="5"/>
  <c r="D61" i="5"/>
  <c r="D65" i="5"/>
  <c r="D73" i="5"/>
  <c r="D77" i="5"/>
  <c r="D81" i="5"/>
  <c r="D85" i="5"/>
  <c r="D89" i="5"/>
  <c r="D93" i="5"/>
  <c r="D97" i="5"/>
  <c r="D101" i="5"/>
  <c r="D105" i="5"/>
  <c r="D109" i="5"/>
  <c r="D113" i="5"/>
  <c r="D117" i="5"/>
  <c r="D121" i="5"/>
  <c r="D125" i="5"/>
  <c r="D129" i="5"/>
  <c r="D133" i="5"/>
  <c r="D137" i="5"/>
  <c r="D141" i="5"/>
  <c r="D145" i="5"/>
  <c r="D149" i="5"/>
  <c r="D153" i="5"/>
  <c r="D157" i="5"/>
  <c r="D161" i="5"/>
  <c r="D165" i="5"/>
  <c r="D169" i="5"/>
  <c r="D173" i="5"/>
  <c r="D177" i="5"/>
  <c r="D181" i="5"/>
  <c r="D185" i="5"/>
  <c r="D189" i="5"/>
  <c r="D193" i="5"/>
  <c r="D197" i="5"/>
  <c r="D201" i="5"/>
  <c r="D205" i="5"/>
  <c r="D209" i="5"/>
  <c r="M214" i="5"/>
  <c r="J625" i="5"/>
  <c r="AJ14" i="5" s="1"/>
  <c r="K620" i="5"/>
  <c r="O620" i="5"/>
  <c r="L620" i="5"/>
  <c r="P620" i="5"/>
  <c r="T620" i="5"/>
  <c r="AC620" i="5"/>
  <c r="M620" i="5"/>
  <c r="Q620" i="5"/>
  <c r="U620" i="5"/>
  <c r="AD620" i="5"/>
  <c r="J620" i="5"/>
  <c r="J622" i="5" s="1"/>
  <c r="AJ12" i="5" s="1"/>
  <c r="N620" i="5"/>
  <c r="R620" i="5"/>
  <c r="AA620" i="5"/>
  <c r="AE620" i="5"/>
  <c r="D605" i="5" l="1"/>
  <c r="AS395" i="5"/>
  <c r="AT395" i="5" s="1"/>
  <c r="D589" i="5"/>
  <c r="AS379" i="5"/>
  <c r="AT379" i="5" s="1"/>
  <c r="D573" i="5"/>
  <c r="AS363" i="5"/>
  <c r="AT363" i="5" s="1"/>
  <c r="D557" i="5"/>
  <c r="AS347" i="5"/>
  <c r="AT347" i="5" s="1"/>
  <c r="D541" i="5"/>
  <c r="AS331" i="5"/>
  <c r="AT331" i="5" s="1"/>
  <c r="D525" i="5"/>
  <c r="AS315" i="5"/>
  <c r="AT315" i="5" s="1"/>
  <c r="D509" i="5"/>
  <c r="AS299" i="5"/>
  <c r="AT299" i="5" s="1"/>
  <c r="D493" i="5"/>
  <c r="AS283" i="5"/>
  <c r="AT283" i="5" s="1"/>
  <c r="D473" i="5"/>
  <c r="AS263" i="5"/>
  <c r="AT263" i="5" s="1"/>
  <c r="D457" i="5"/>
  <c r="AS247" i="5"/>
  <c r="AT247" i="5" s="1"/>
  <c r="D441" i="5"/>
  <c r="AS231" i="5"/>
  <c r="D616" i="5"/>
  <c r="AS406" i="5"/>
  <c r="AT406" i="5" s="1"/>
  <c r="D600" i="5"/>
  <c r="AS390" i="5"/>
  <c r="AT390" i="5" s="1"/>
  <c r="D584" i="5"/>
  <c r="AS374" i="5"/>
  <c r="AT374" i="5" s="1"/>
  <c r="D568" i="5"/>
  <c r="AS358" i="5"/>
  <c r="AT358" i="5" s="1"/>
  <c r="D552" i="5"/>
  <c r="AS342" i="5"/>
  <c r="AT342" i="5" s="1"/>
  <c r="D536" i="5"/>
  <c r="AS326" i="5"/>
  <c r="AT326" i="5" s="1"/>
  <c r="D520" i="5"/>
  <c r="AS310" i="5"/>
  <c r="AT310" i="5" s="1"/>
  <c r="D504" i="5"/>
  <c r="AS294" i="5"/>
  <c r="AT294" i="5" s="1"/>
  <c r="D488" i="5"/>
  <c r="AS278" i="5"/>
  <c r="AT278" i="5" s="1"/>
  <c r="D472" i="5"/>
  <c r="AS262" i="5"/>
  <c r="AT262" i="5" s="1"/>
  <c r="D456" i="5"/>
  <c r="AS246" i="5"/>
  <c r="AT246" i="5" s="1"/>
  <c r="D440" i="5"/>
  <c r="AS230" i="5"/>
  <c r="D475" i="5"/>
  <c r="AS265" i="5"/>
  <c r="AT265" i="5" s="1"/>
  <c r="D455" i="5"/>
  <c r="AS245" i="5"/>
  <c r="AT245" i="5" s="1"/>
  <c r="D435" i="5"/>
  <c r="AS225" i="5"/>
  <c r="D433" i="5"/>
  <c r="AS223" i="5"/>
  <c r="D619" i="5"/>
  <c r="AS409" i="5"/>
  <c r="AT409" i="5" s="1"/>
  <c r="D603" i="5"/>
  <c r="AS393" i="5"/>
  <c r="AT393" i="5" s="1"/>
  <c r="D587" i="5"/>
  <c r="AS377" i="5"/>
  <c r="AT377" i="5" s="1"/>
  <c r="D571" i="5"/>
  <c r="AS361" i="5"/>
  <c r="AT361" i="5" s="1"/>
  <c r="D555" i="5"/>
  <c r="AS345" i="5"/>
  <c r="AT345" i="5" s="1"/>
  <c r="D539" i="5"/>
  <c r="AS329" i="5"/>
  <c r="AT329" i="5" s="1"/>
  <c r="D523" i="5"/>
  <c r="AS313" i="5"/>
  <c r="AT313" i="5" s="1"/>
  <c r="D507" i="5"/>
  <c r="AS297" i="5"/>
  <c r="AT297" i="5" s="1"/>
  <c r="D491" i="5"/>
  <c r="AS281" i="5"/>
  <c r="AT281" i="5" s="1"/>
  <c r="D463" i="5"/>
  <c r="AS253" i="5"/>
  <c r="AT253" i="5" s="1"/>
  <c r="D614" i="5"/>
  <c r="AS404" i="5"/>
  <c r="AT404" i="5" s="1"/>
  <c r="D598" i="5"/>
  <c r="AS388" i="5"/>
  <c r="AT388" i="5" s="1"/>
  <c r="D582" i="5"/>
  <c r="AS372" i="5"/>
  <c r="AT372" i="5" s="1"/>
  <c r="D566" i="5"/>
  <c r="AS356" i="5"/>
  <c r="AT356" i="5" s="1"/>
  <c r="D550" i="5"/>
  <c r="AS340" i="5"/>
  <c r="AT340" i="5" s="1"/>
  <c r="D534" i="5"/>
  <c r="AS324" i="5"/>
  <c r="AT324" i="5" s="1"/>
  <c r="D518" i="5"/>
  <c r="AS308" i="5"/>
  <c r="AT308" i="5" s="1"/>
  <c r="D502" i="5"/>
  <c r="AS292" i="5"/>
  <c r="AT292" i="5" s="1"/>
  <c r="D486" i="5"/>
  <c r="AS276" i="5"/>
  <c r="AT276" i="5" s="1"/>
  <c r="D470" i="5"/>
  <c r="AS260" i="5"/>
  <c r="AT260" i="5" s="1"/>
  <c r="D454" i="5"/>
  <c r="AS244" i="5"/>
  <c r="D430" i="5"/>
  <c r="AS220" i="5"/>
  <c r="D621" i="5"/>
  <c r="AS411" i="5"/>
  <c r="AT411" i="5" s="1"/>
  <c r="D617" i="5"/>
  <c r="AS407" i="5"/>
  <c r="AT407" i="5" s="1"/>
  <c r="D601" i="5"/>
  <c r="AS391" i="5"/>
  <c r="AT391" i="5" s="1"/>
  <c r="D585" i="5"/>
  <c r="AS375" i="5"/>
  <c r="AT375" i="5" s="1"/>
  <c r="D569" i="5"/>
  <c r="AS359" i="5"/>
  <c r="AT359" i="5" s="1"/>
  <c r="D553" i="5"/>
  <c r="AS343" i="5"/>
  <c r="AT343" i="5" s="1"/>
  <c r="D537" i="5"/>
  <c r="AS327" i="5"/>
  <c r="AT327" i="5" s="1"/>
  <c r="D521" i="5"/>
  <c r="AS311" i="5"/>
  <c r="AT311" i="5" s="1"/>
  <c r="D505" i="5"/>
  <c r="AS295" i="5"/>
  <c r="AT295" i="5" s="1"/>
  <c r="D489" i="5"/>
  <c r="AS279" i="5"/>
  <c r="AT279" i="5" s="1"/>
  <c r="D469" i="5"/>
  <c r="AS259" i="5"/>
  <c r="AT259" i="5" s="1"/>
  <c r="D453" i="5"/>
  <c r="AS243" i="5"/>
  <c r="D426" i="5"/>
  <c r="AS216" i="5"/>
  <c r="D612" i="5"/>
  <c r="AS402" i="5"/>
  <c r="AT402" i="5" s="1"/>
  <c r="D596" i="5"/>
  <c r="AS386" i="5"/>
  <c r="AT386" i="5" s="1"/>
  <c r="D580" i="5"/>
  <c r="AS370" i="5"/>
  <c r="AT370" i="5" s="1"/>
  <c r="D564" i="5"/>
  <c r="AS354" i="5"/>
  <c r="AT354" i="5" s="1"/>
  <c r="D548" i="5"/>
  <c r="AS338" i="5"/>
  <c r="AT338" i="5" s="1"/>
  <c r="D532" i="5"/>
  <c r="AS322" i="5"/>
  <c r="AT322" i="5" s="1"/>
  <c r="D516" i="5"/>
  <c r="AS306" i="5"/>
  <c r="AT306" i="5" s="1"/>
  <c r="D500" i="5"/>
  <c r="AS290" i="5"/>
  <c r="AT290" i="5" s="1"/>
  <c r="D484" i="5"/>
  <c r="AS274" i="5"/>
  <c r="AT274" i="5" s="1"/>
  <c r="D468" i="5"/>
  <c r="AS258" i="5"/>
  <c r="AT258" i="5" s="1"/>
  <c r="D452" i="5"/>
  <c r="AS242" i="5"/>
  <c r="D436" i="5"/>
  <c r="AS226" i="5"/>
  <c r="D471" i="5"/>
  <c r="AS261" i="5"/>
  <c r="AT261" i="5" s="1"/>
  <c r="D451" i="5"/>
  <c r="AS241" i="5"/>
  <c r="D427" i="5"/>
  <c r="AS217" i="5"/>
  <c r="D615" i="5"/>
  <c r="AS405" i="5"/>
  <c r="AT405" i="5" s="1"/>
  <c r="D599" i="5"/>
  <c r="AS389" i="5"/>
  <c r="AT389" i="5" s="1"/>
  <c r="D583" i="5"/>
  <c r="AS373" i="5"/>
  <c r="AT373" i="5" s="1"/>
  <c r="D567" i="5"/>
  <c r="AS357" i="5"/>
  <c r="AT357" i="5" s="1"/>
  <c r="D551" i="5"/>
  <c r="AS341" i="5"/>
  <c r="AT341" i="5" s="1"/>
  <c r="D535" i="5"/>
  <c r="AS325" i="5"/>
  <c r="AT325" i="5" s="1"/>
  <c r="D519" i="5"/>
  <c r="AS309" i="5"/>
  <c r="AT309" i="5" s="1"/>
  <c r="D503" i="5"/>
  <c r="AS293" i="5"/>
  <c r="AT293" i="5" s="1"/>
  <c r="D487" i="5"/>
  <c r="AS277" i="5"/>
  <c r="AT277" i="5" s="1"/>
  <c r="D439" i="5"/>
  <c r="AS229" i="5"/>
  <c r="D610" i="5"/>
  <c r="AS400" i="5"/>
  <c r="AT400" i="5" s="1"/>
  <c r="D594" i="5"/>
  <c r="AS384" i="5"/>
  <c r="AT384" i="5" s="1"/>
  <c r="D578" i="5"/>
  <c r="AS368" i="5"/>
  <c r="AT368" i="5" s="1"/>
  <c r="D562" i="5"/>
  <c r="AS352" i="5"/>
  <c r="AT352" i="5" s="1"/>
  <c r="D546" i="5"/>
  <c r="AS336" i="5"/>
  <c r="AT336" i="5" s="1"/>
  <c r="D530" i="5"/>
  <c r="AS320" i="5"/>
  <c r="AT320" i="5" s="1"/>
  <c r="D514" i="5"/>
  <c r="AS304" i="5"/>
  <c r="AT304" i="5" s="1"/>
  <c r="D498" i="5"/>
  <c r="AS288" i="5"/>
  <c r="AT288" i="5" s="1"/>
  <c r="D482" i="5"/>
  <c r="AS272" i="5"/>
  <c r="AT272" i="5" s="1"/>
  <c r="D466" i="5"/>
  <c r="AS256" i="5"/>
  <c r="AT256" i="5" s="1"/>
  <c r="D442" i="5"/>
  <c r="AS232" i="5"/>
  <c r="D437" i="5"/>
  <c r="AS227" i="5"/>
  <c r="D613" i="5"/>
  <c r="AS403" i="5"/>
  <c r="AT403" i="5" s="1"/>
  <c r="D597" i="5"/>
  <c r="AS387" i="5"/>
  <c r="AT387" i="5" s="1"/>
  <c r="D581" i="5"/>
  <c r="AS371" i="5"/>
  <c r="AT371" i="5" s="1"/>
  <c r="D565" i="5"/>
  <c r="AS355" i="5"/>
  <c r="AT355" i="5" s="1"/>
  <c r="D549" i="5"/>
  <c r="AS339" i="5"/>
  <c r="AT339" i="5" s="1"/>
  <c r="D533" i="5"/>
  <c r="AS323" i="5"/>
  <c r="AT323" i="5" s="1"/>
  <c r="D517" i="5"/>
  <c r="AS307" i="5"/>
  <c r="AT307" i="5" s="1"/>
  <c r="D501" i="5"/>
  <c r="AS291" i="5"/>
  <c r="AT291" i="5" s="1"/>
  <c r="D485" i="5"/>
  <c r="AS275" i="5"/>
  <c r="AT275" i="5" s="1"/>
  <c r="D465" i="5"/>
  <c r="AS255" i="5"/>
  <c r="AT255" i="5" s="1"/>
  <c r="D449" i="5"/>
  <c r="AS239" i="5"/>
  <c r="D624" i="5"/>
  <c r="AS414" i="5"/>
  <c r="AT414" i="5" s="1"/>
  <c r="D608" i="5"/>
  <c r="AS398" i="5"/>
  <c r="AT398" i="5" s="1"/>
  <c r="D592" i="5"/>
  <c r="AS382" i="5"/>
  <c r="AT382" i="5" s="1"/>
  <c r="D576" i="5"/>
  <c r="AS366" i="5"/>
  <c r="AT366" i="5" s="1"/>
  <c r="D560" i="5"/>
  <c r="AS350" i="5"/>
  <c r="AT350" i="5" s="1"/>
  <c r="D544" i="5"/>
  <c r="AS334" i="5"/>
  <c r="AT334" i="5" s="1"/>
  <c r="D528" i="5"/>
  <c r="AS318" i="5"/>
  <c r="AT318" i="5" s="1"/>
  <c r="D512" i="5"/>
  <c r="AS302" i="5"/>
  <c r="AT302" i="5" s="1"/>
  <c r="D496" i="5"/>
  <c r="AS286" i="5"/>
  <c r="AT286" i="5" s="1"/>
  <c r="D480" i="5"/>
  <c r="AS270" i="5"/>
  <c r="AT270" i="5" s="1"/>
  <c r="D464" i="5"/>
  <c r="AS254" i="5"/>
  <c r="AT254" i="5" s="1"/>
  <c r="D448" i="5"/>
  <c r="AS238" i="5"/>
  <c r="D432" i="5"/>
  <c r="AS222" i="5"/>
  <c r="D467" i="5"/>
  <c r="AS257" i="5"/>
  <c r="AT257" i="5" s="1"/>
  <c r="D447" i="5"/>
  <c r="AS237" i="5"/>
  <c r="D450" i="5"/>
  <c r="AS240" i="5"/>
  <c r="D611" i="5"/>
  <c r="AS401" i="5"/>
  <c r="AT401" i="5" s="1"/>
  <c r="D595" i="5"/>
  <c r="AS385" i="5"/>
  <c r="AT385" i="5" s="1"/>
  <c r="D579" i="5"/>
  <c r="AS369" i="5"/>
  <c r="AT369" i="5" s="1"/>
  <c r="D563" i="5"/>
  <c r="AS353" i="5"/>
  <c r="AT353" i="5" s="1"/>
  <c r="D547" i="5"/>
  <c r="AS337" i="5"/>
  <c r="AT337" i="5" s="1"/>
  <c r="D531" i="5"/>
  <c r="AS321" i="5"/>
  <c r="AT321" i="5" s="1"/>
  <c r="D515" i="5"/>
  <c r="AS305" i="5"/>
  <c r="AT305" i="5" s="1"/>
  <c r="D499" i="5"/>
  <c r="AS289" i="5"/>
  <c r="AT289" i="5" s="1"/>
  <c r="D483" i="5"/>
  <c r="AS273" i="5"/>
  <c r="AT273" i="5" s="1"/>
  <c r="D431" i="5"/>
  <c r="AS221" i="5"/>
  <c r="D622" i="5"/>
  <c r="AS412" i="5"/>
  <c r="AT412" i="5" s="1"/>
  <c r="D606" i="5"/>
  <c r="AS396" i="5"/>
  <c r="AT396" i="5" s="1"/>
  <c r="D590" i="5"/>
  <c r="AS380" i="5"/>
  <c r="AT380" i="5" s="1"/>
  <c r="D574" i="5"/>
  <c r="AS364" i="5"/>
  <c r="AT364" i="5" s="1"/>
  <c r="D558" i="5"/>
  <c r="AS348" i="5"/>
  <c r="AT348" i="5" s="1"/>
  <c r="D542" i="5"/>
  <c r="AS332" i="5"/>
  <c r="AT332" i="5" s="1"/>
  <c r="D526" i="5"/>
  <c r="AS316" i="5"/>
  <c r="AT316" i="5" s="1"/>
  <c r="D510" i="5"/>
  <c r="AS300" i="5"/>
  <c r="AT300" i="5" s="1"/>
  <c r="D494" i="5"/>
  <c r="AS284" i="5"/>
  <c r="AT284" i="5" s="1"/>
  <c r="D478" i="5"/>
  <c r="AS268" i="5"/>
  <c r="AT268" i="5" s="1"/>
  <c r="D462" i="5"/>
  <c r="AS252" i="5"/>
  <c r="AT252" i="5" s="1"/>
  <c r="D438" i="5"/>
  <c r="AS228" i="5"/>
  <c r="D609" i="5"/>
  <c r="AS399" i="5"/>
  <c r="AT399" i="5" s="1"/>
  <c r="D593" i="5"/>
  <c r="AS383" i="5"/>
  <c r="AT383" i="5" s="1"/>
  <c r="D577" i="5"/>
  <c r="AS367" i="5"/>
  <c r="AT367" i="5" s="1"/>
  <c r="D561" i="5"/>
  <c r="AS351" i="5"/>
  <c r="AT351" i="5" s="1"/>
  <c r="D545" i="5"/>
  <c r="AS335" i="5"/>
  <c r="AT335" i="5" s="1"/>
  <c r="D529" i="5"/>
  <c r="AS319" i="5"/>
  <c r="AT319" i="5" s="1"/>
  <c r="D513" i="5"/>
  <c r="AS303" i="5"/>
  <c r="AT303" i="5" s="1"/>
  <c r="D497" i="5"/>
  <c r="AS287" i="5"/>
  <c r="AT287" i="5" s="1"/>
  <c r="D477" i="5"/>
  <c r="AS267" i="5"/>
  <c r="AT267" i="5" s="1"/>
  <c r="D461" i="5"/>
  <c r="AS251" i="5"/>
  <c r="AT251" i="5" s="1"/>
  <c r="D445" i="5"/>
  <c r="AS235" i="5"/>
  <c r="D620" i="5"/>
  <c r="AS410" i="5"/>
  <c r="AT410" i="5" s="1"/>
  <c r="D604" i="5"/>
  <c r="AS394" i="5"/>
  <c r="AT394" i="5" s="1"/>
  <c r="D588" i="5"/>
  <c r="AS378" i="5"/>
  <c r="AT378" i="5" s="1"/>
  <c r="D572" i="5"/>
  <c r="AS362" i="5"/>
  <c r="AT362" i="5" s="1"/>
  <c r="D556" i="5"/>
  <c r="AS346" i="5"/>
  <c r="AT346" i="5" s="1"/>
  <c r="D540" i="5"/>
  <c r="AS330" i="5"/>
  <c r="AT330" i="5" s="1"/>
  <c r="D524" i="5"/>
  <c r="AS314" i="5"/>
  <c r="AT314" i="5" s="1"/>
  <c r="D508" i="5"/>
  <c r="AS298" i="5"/>
  <c r="AT298" i="5" s="1"/>
  <c r="D492" i="5"/>
  <c r="AS282" i="5"/>
  <c r="AT282" i="5" s="1"/>
  <c r="D476" i="5"/>
  <c r="AS266" i="5"/>
  <c r="AT266" i="5" s="1"/>
  <c r="D460" i="5"/>
  <c r="AS250" i="5"/>
  <c r="AT250" i="5" s="1"/>
  <c r="D444" i="5"/>
  <c r="AS234" i="5"/>
  <c r="D428" i="5"/>
  <c r="AS218" i="5"/>
  <c r="D459" i="5"/>
  <c r="AS249" i="5"/>
  <c r="AT249" i="5" s="1"/>
  <c r="D443" i="5"/>
  <c r="AS233" i="5"/>
  <c r="D446" i="5"/>
  <c r="AS236" i="5"/>
  <c r="D623" i="5"/>
  <c r="AS413" i="5"/>
  <c r="AT413" i="5" s="1"/>
  <c r="D607" i="5"/>
  <c r="AS397" i="5"/>
  <c r="AT397" i="5" s="1"/>
  <c r="D591" i="5"/>
  <c r="AS381" i="5"/>
  <c r="AT381" i="5" s="1"/>
  <c r="D575" i="5"/>
  <c r="AS365" i="5"/>
  <c r="AT365" i="5" s="1"/>
  <c r="D559" i="5"/>
  <c r="AS349" i="5"/>
  <c r="AT349" i="5" s="1"/>
  <c r="D543" i="5"/>
  <c r="AS333" i="5"/>
  <c r="AT333" i="5" s="1"/>
  <c r="D527" i="5"/>
  <c r="AS317" i="5"/>
  <c r="AT317" i="5" s="1"/>
  <c r="D511" i="5"/>
  <c r="AS301" i="5"/>
  <c r="AT301" i="5" s="1"/>
  <c r="D495" i="5"/>
  <c r="AS285" i="5"/>
  <c r="AT285" i="5" s="1"/>
  <c r="D479" i="5"/>
  <c r="AS269" i="5"/>
  <c r="AT269" i="5" s="1"/>
  <c r="D429" i="5"/>
  <c r="AS219" i="5"/>
  <c r="D618" i="5"/>
  <c r="AS408" i="5"/>
  <c r="AT408" i="5" s="1"/>
  <c r="D602" i="5"/>
  <c r="AS392" i="5"/>
  <c r="AT392" i="5" s="1"/>
  <c r="D586" i="5"/>
  <c r="AS376" i="5"/>
  <c r="AT376" i="5" s="1"/>
  <c r="D570" i="5"/>
  <c r="AS360" i="5"/>
  <c r="AT360" i="5" s="1"/>
  <c r="D554" i="5"/>
  <c r="AS344" i="5"/>
  <c r="AT344" i="5" s="1"/>
  <c r="D538" i="5"/>
  <c r="AS328" i="5"/>
  <c r="AT328" i="5" s="1"/>
  <c r="D522" i="5"/>
  <c r="AS312" i="5"/>
  <c r="AT312" i="5" s="1"/>
  <c r="D506" i="5"/>
  <c r="AS296" i="5"/>
  <c r="AT296" i="5" s="1"/>
  <c r="D490" i="5"/>
  <c r="AS280" i="5"/>
  <c r="AT280" i="5" s="1"/>
  <c r="D474" i="5"/>
  <c r="AS264" i="5"/>
  <c r="AT264" i="5" s="1"/>
  <c r="D458" i="5"/>
  <c r="AS248" i="5"/>
  <c r="AT248" i="5" s="1"/>
  <c r="D434" i="5"/>
  <c r="AS224" i="5"/>
  <c r="AT224" i="5" s="1"/>
  <c r="AT233" i="5" l="1"/>
  <c r="AT238" i="5"/>
  <c r="AT241" i="5"/>
  <c r="AT216" i="5"/>
  <c r="AT244" i="5"/>
  <c r="AT225" i="5"/>
  <c r="AT219" i="5"/>
  <c r="AT218" i="5"/>
  <c r="AT228" i="5"/>
  <c r="AT221" i="5"/>
  <c r="AT240" i="5"/>
  <c r="AT239" i="5"/>
  <c r="AT232" i="5"/>
  <c r="AT226" i="5"/>
  <c r="D626" i="5"/>
  <c r="AJ11" i="5" s="1"/>
  <c r="AT236" i="5"/>
  <c r="AT235" i="5"/>
  <c r="AT237" i="5"/>
  <c r="AT229" i="5"/>
  <c r="AT217" i="5"/>
  <c r="AT242" i="5"/>
  <c r="AT220" i="5"/>
  <c r="AT223" i="5"/>
  <c r="AT230" i="5"/>
  <c r="AT231" i="5"/>
  <c r="AT234" i="5"/>
  <c r="AT222" i="5"/>
  <c r="AT227" i="5"/>
  <c r="AT243" i="5"/>
  <c r="H32" i="1" l="1"/>
  <c r="G32" i="1"/>
  <c r="F32" i="1"/>
  <c r="E32" i="1"/>
  <c r="D32" i="1"/>
  <c r="C32" i="1"/>
  <c r="B32" i="1"/>
  <c r="A32" i="1"/>
  <c r="F33" i="1" l="1"/>
  <c r="B33" i="1"/>
  <c r="H33" i="1"/>
  <c r="D33" i="1"/>
</calcChain>
</file>

<file path=xl/sharedStrings.xml><?xml version="1.0" encoding="utf-8"?>
<sst xmlns="http://schemas.openxmlformats.org/spreadsheetml/2006/main" count="28493" uniqueCount="10144">
  <si>
    <t>Registered Nurses Average Fill Rates - DAY</t>
  </si>
  <si>
    <t>Care Staff Average Fill Rates - DAY</t>
  </si>
  <si>
    <t>Registered Nurses Average Fill Rates - NIGHT</t>
  </si>
  <si>
    <t>Care Staff Average Fill Rates - NIGHT</t>
  </si>
  <si>
    <t xml:space="preserve">filled </t>
  </si>
  <si>
    <t>filled</t>
  </si>
  <si>
    <t>unfilled</t>
  </si>
  <si>
    <t>Staffing Day</t>
  </si>
  <si>
    <t>Staffing Night</t>
  </si>
  <si>
    <t>Hospital site name</t>
  </si>
  <si>
    <t>Ward name</t>
  </si>
  <si>
    <t>Speciality</t>
  </si>
  <si>
    <t xml:space="preserve">Average Fill Rate - registered nurses </t>
  </si>
  <si>
    <t>Average Fill Rate - care staff</t>
  </si>
  <si>
    <t>Edgware Community Hospital</t>
  </si>
  <si>
    <t>Avon</t>
  </si>
  <si>
    <t>Psychiatric Intensive Care Unit</t>
  </si>
  <si>
    <t>Thames Ward</t>
  </si>
  <si>
    <t>Adult Mental Illness</t>
  </si>
  <si>
    <t>Trent Ward</t>
  </si>
  <si>
    <t>Barnet General Hospital</t>
  </si>
  <si>
    <t>Ken Porter</t>
  </si>
  <si>
    <t>Adult Mental Illness, Old Age Psychiatry</t>
  </si>
  <si>
    <t>St Michael's Hospital</t>
  </si>
  <si>
    <t>Magnolia Ward</t>
  </si>
  <si>
    <t>General Medicine,
Rehabilitation</t>
  </si>
  <si>
    <t>Chase Farm Hospital</t>
  </si>
  <si>
    <t>Dorset</t>
  </si>
  <si>
    <t>Suffolk Ward</t>
  </si>
  <si>
    <t>Sussex Ward</t>
  </si>
  <si>
    <t>Old Age Psychiatry</t>
  </si>
  <si>
    <t>The Oaks</t>
  </si>
  <si>
    <t>Cornwall Villa</t>
  </si>
  <si>
    <t>Silver Birches</t>
  </si>
  <si>
    <t>St Ann's Hospital</t>
  </si>
  <si>
    <t>Finsbury</t>
  </si>
  <si>
    <t>Haringey Ward</t>
  </si>
  <si>
    <t>Cardamom</t>
  </si>
  <si>
    <t>Forensic Psychiatry</t>
  </si>
  <si>
    <t>Blue Nile House</t>
  </si>
  <si>
    <t>Fennel</t>
  </si>
  <si>
    <t>Juniper</t>
  </si>
  <si>
    <t>Mint</t>
  </si>
  <si>
    <t>Forensic Psychiatry, Learning Disability</t>
  </si>
  <si>
    <t>Paprika</t>
  </si>
  <si>
    <t>Sage Ward</t>
  </si>
  <si>
    <t>Tamarind Ward</t>
  </si>
  <si>
    <t>Severn</t>
  </si>
  <si>
    <t>Derwent</t>
  </si>
  <si>
    <t>Beacon Centre</t>
  </si>
  <si>
    <t xml:space="preserve">Child and Adolescent Psychiatry </t>
  </si>
  <si>
    <t>RN DAY</t>
  </si>
  <si>
    <t>RN NIGHT</t>
  </si>
  <si>
    <t>CARE DAY</t>
  </si>
  <si>
    <t>CARE NIGHT</t>
  </si>
  <si>
    <t>Fairlands</t>
  </si>
  <si>
    <t>Barnet - Reporting  Month</t>
  </si>
  <si>
    <t>Enfield - Reporting  Month</t>
  </si>
  <si>
    <t>Haringey - Reporting  Month</t>
  </si>
  <si>
    <t xml:space="preserve">Specialist -Reporting  Month
</t>
  </si>
  <si>
    <t>Reporting Month</t>
  </si>
  <si>
    <t>AHP</t>
  </si>
  <si>
    <t>Average fill rate - registered AHP  (%)</t>
  </si>
  <si>
    <t>Average fill rate - non-registered AHP (%)</t>
  </si>
  <si>
    <t>Day</t>
  </si>
  <si>
    <t>Night</t>
  </si>
  <si>
    <t>Allied Health Professionals</t>
  </si>
  <si>
    <t>Care Hours Per Patient Day (CHPPD)</t>
  </si>
  <si>
    <t>Hospital Site Details</t>
  </si>
  <si>
    <t>Main 2 Specialties on each ward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</si>
  <si>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</si>
  <si>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</si>
  <si>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</si>
  <si>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</si>
  <si>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</si>
  <si>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Registered midwives/ nurses</t>
  </si>
  <si>
    <t>Registered allied health professionals</t>
  </si>
  <si>
    <t>Overall</t>
  </si>
  <si>
    <t>Average fill rate - registered nurses/ midwives  (%)</t>
  </si>
  <si>
    <t>Average fill rate - care staff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</si>
  <si>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</si>
  <si>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</si>
  <si>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</si>
  <si>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</si>
  <si>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</si>
  <si>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</si>
  <si>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</si>
  <si>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</si>
  <si>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EDGWARE COMMUNITY HOSPITAL</t>
  </si>
  <si>
    <t>996 - PSYCHIATRIC INTENSIVE CARE UNIT</t>
  </si>
  <si>
    <t>-</t>
  </si>
  <si>
    <t>CHASE FARM HOSPITAL</t>
  </si>
  <si>
    <t>710 - ADULT MENTAL ILLNESS</t>
  </si>
  <si>
    <t>ST ANN'S HOSPITAL</t>
  </si>
  <si>
    <t>Fairlands (Downhills)</t>
  </si>
  <si>
    <t>Sussex</t>
  </si>
  <si>
    <t>ST MICHAEL'S HOSPITAL</t>
  </si>
  <si>
    <t>Magnolia</t>
  </si>
  <si>
    <t>300 - GENERAL MEDICINE</t>
  </si>
  <si>
    <t>314 - REHABILITATION</t>
  </si>
  <si>
    <t>Pheonix</t>
  </si>
  <si>
    <t>711 - CHILD AND ADOLESCENT PSYCHIATRY</t>
  </si>
  <si>
    <t>BARNET GENERAL HOSPITAL</t>
  </si>
  <si>
    <t>715 - OLD AGE PSYCHIATRY</t>
  </si>
  <si>
    <t>Blue Nile</t>
  </si>
  <si>
    <t>712 - FORENSIC PSYCHIATRY</t>
  </si>
  <si>
    <t>Sage</t>
  </si>
  <si>
    <t>700 - LEARNING DISABILITY</t>
  </si>
  <si>
    <t>Tamarind</t>
  </si>
  <si>
    <t xml:space="preserve"> Cornwall Villa</t>
  </si>
  <si>
    <t>Complex Rehab Ward (formerly Somerset Villa)</t>
  </si>
  <si>
    <t>Eden House</t>
  </si>
  <si>
    <t>Moselle House</t>
  </si>
  <si>
    <t>RRP23</t>
  </si>
  <si>
    <t>RRP16</t>
  </si>
  <si>
    <t>RRP46</t>
  </si>
  <si>
    <t>RRP47</t>
  </si>
  <si>
    <t>RRP01</t>
  </si>
  <si>
    <t>Safe Staffing (Rota Fill Rates and CHPPD) Collection</t>
  </si>
  <si>
    <t/>
  </si>
  <si>
    <t>Organisation:</t>
  </si>
  <si>
    <t>RRP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</si>
  <si>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</si>
  <si>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</si>
  <si>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 xml:space="preserve">Only complete sites your organisation is accountable for </t>
  </si>
  <si>
    <t>Total</t>
  </si>
  <si>
    <t>got to equal 0</t>
  </si>
  <si>
    <t>got to equal 1</t>
  </si>
  <si>
    <t>Care hours, no patients</t>
  </si>
  <si>
    <t>List one specialty</t>
  </si>
  <si>
    <t>Total planned hrs &gt;0</t>
  </si>
  <si>
    <t>Total actual hrs &gt;0</t>
  </si>
  <si>
    <t>Total hrs &lt;1448</t>
  </si>
  <si>
    <t>Total hrs &gt;30000</t>
  </si>
  <si>
    <t>Check Spec 1 name</t>
  </si>
  <si>
    <t>Check Spec 2 Name</t>
  </si>
  <si>
    <t>Missing site code</t>
  </si>
  <si>
    <t>does site belong to trust</t>
  </si>
  <si>
    <t>Conditional format if AHP not expected</t>
  </si>
  <si>
    <t>AHP not expected but data entered</t>
  </si>
  <si>
    <t>Y</t>
  </si>
  <si>
    <t>ERRORS</t>
  </si>
  <si>
    <t>WARNINGS</t>
  </si>
  <si>
    <t>AXG01</t>
  </si>
  <si>
    <t>WILTSHIRE HEALTH &amp; CARE (CHIPPENHAM COMMUNITY HOSPITAL)</t>
  </si>
  <si>
    <t>AXG</t>
  </si>
  <si>
    <t>SELECT SITE CODE</t>
  </si>
  <si>
    <t>AXG02</t>
  </si>
  <si>
    <t>SAVERNAKE COMMUNITY HOSPITAL</t>
  </si>
  <si>
    <t>Select Ward Name</t>
  </si>
  <si>
    <t>AXG03</t>
  </si>
  <si>
    <t>WARMINSTER COMMUNITY HOSPITAL</t>
  </si>
  <si>
    <t>Select speciality</t>
  </si>
  <si>
    <t>NHM02</t>
  </si>
  <si>
    <t>ALDEBURGH COMMUNITY HOSPITAL</t>
  </si>
  <si>
    <t>NHM</t>
  </si>
  <si>
    <t>Total planned hours &gt; 0</t>
  </si>
  <si>
    <t>NHM03</t>
  </si>
  <si>
    <t xml:space="preserve">BLUEBIRD LODGE </t>
  </si>
  <si>
    <t>Total actual hours &gt; 0</t>
  </si>
  <si>
    <t>NHM05</t>
  </si>
  <si>
    <t>FELIXSTOWE COMMUNITY HOSPITAL</t>
  </si>
  <si>
    <t>duplicate ward/hospital and spec codes</t>
  </si>
  <si>
    <t>NHM26</t>
  </si>
  <si>
    <t>GLASTONBURY COURT</t>
  </si>
  <si>
    <t>Avoid gaps in between data rows</t>
  </si>
  <si>
    <t>NHM04</t>
  </si>
  <si>
    <t>NEWMARKET COMMUNITY HOSPITAL</t>
  </si>
  <si>
    <t>duplicate speciality codes</t>
  </si>
  <si>
    <t>NLX17</t>
  </si>
  <si>
    <t>CHIPPENHAM COMMUNITY HOSPITAL</t>
  </si>
  <si>
    <t>NLX</t>
  </si>
  <si>
    <t>NLX23</t>
  </si>
  <si>
    <t>COSSHAM HOSPITAL</t>
  </si>
  <si>
    <t>Site code issue</t>
  </si>
  <si>
    <t>NLX18</t>
  </si>
  <si>
    <t>DEVIZES COMMUNITY HOSPITAL</t>
  </si>
  <si>
    <t>Do not enter negative numbers</t>
  </si>
  <si>
    <t>VALIDATIONS</t>
  </si>
  <si>
    <t>NLX12</t>
  </si>
  <si>
    <t>GREYSTONES</t>
  </si>
  <si>
    <t>Specialties</t>
  </si>
  <si>
    <t>speciality codes not in list</t>
  </si>
  <si>
    <t>SITE CODE</t>
  </si>
  <si>
    <t>WARD NAME</t>
  </si>
  <si>
    <t>NLX27</t>
  </si>
  <si>
    <t>HANHAM HEALTH</t>
  </si>
  <si>
    <t>100 - GENERAL SURGERY</t>
  </si>
  <si>
    <t>AHP Data entered but not required</t>
  </si>
  <si>
    <t>NLX14</t>
  </si>
  <si>
    <t>HOMELINK &amp; COMMUNITY OPTIONS</t>
  </si>
  <si>
    <t>101 - UROLOGY</t>
  </si>
  <si>
    <t>NLX19</t>
  </si>
  <si>
    <t>MELKSHAM COMMUNITY HOSPITAL</t>
  </si>
  <si>
    <t>103 - BREAST SURGERY</t>
  </si>
  <si>
    <t>NLX02</t>
  </si>
  <si>
    <t>PAULTON MEMORIAL HOSPITAL</t>
  </si>
  <si>
    <t>110 - TRAUMA &amp; ORTHOPAEDICS</t>
  </si>
  <si>
    <t>NLX01</t>
  </si>
  <si>
    <t>ST MARTINS HOSPITAL</t>
  </si>
  <si>
    <t>Selected Org:</t>
  </si>
  <si>
    <t>120 - ENT</t>
  </si>
  <si>
    <t>NLX22</t>
  </si>
  <si>
    <t>THORNBURY HOSPITAL</t>
  </si>
  <si>
    <t>130 - OPHTHALMOLOGY</t>
  </si>
  <si>
    <t>NLX20</t>
  </si>
  <si>
    <t>TROWBRIDGE COMMUNITY HOSPITAL</t>
  </si>
  <si>
    <t>140 - ORAL SURGERY</t>
  </si>
  <si>
    <t>NQ114</t>
  </si>
  <si>
    <t>ACE (THE CRESCENT, COLCHESTER)</t>
  </si>
  <si>
    <t>NQ1</t>
  </si>
  <si>
    <t>Match:</t>
  </si>
  <si>
    <t>141 - RESTORATIVE DENTISTRY</t>
  </si>
  <si>
    <t>NQ101</t>
  </si>
  <si>
    <t>ACE CIC (CLACTON ON SEA)</t>
  </si>
  <si>
    <t>142 - PAEDIATRIC DENTISTRY</t>
  </si>
  <si>
    <t>NQ108</t>
  </si>
  <si>
    <t>CLACTON HOSPITAL</t>
  </si>
  <si>
    <t>Countif:</t>
  </si>
  <si>
    <t>143 - ORTHODONTICS</t>
  </si>
  <si>
    <t>NQ107</t>
  </si>
  <si>
    <t>COLCHESTER GENERAL HOSPITAL</t>
  </si>
  <si>
    <t>145 - ORAL &amp; MAXILLO FACIAL SURGERY</t>
  </si>
  <si>
    <t>NQ126</t>
  </si>
  <si>
    <t>CONNAUGHT MEWS SUITES 6-10</t>
  </si>
  <si>
    <t>Concat Items:</t>
  </si>
  <si>
    <t>150 - NEUROSURGERY</t>
  </si>
  <si>
    <t>NQ123</t>
  </si>
  <si>
    <t>CORNERSTONE</t>
  </si>
  <si>
    <t>$BH</t>
  </si>
  <si>
    <t>160 - PLASTIC SURGERY</t>
  </si>
  <si>
    <t>NQ106</t>
  </si>
  <si>
    <t>FRYATT HOSPITAL</t>
  </si>
  <si>
    <t>:$BH</t>
  </si>
  <si>
    <t>170 - CARDIOTHORACIC SURGERY</t>
  </si>
  <si>
    <t>NVC01</t>
  </si>
  <si>
    <t>ASHTEAD HOSPITAL</t>
  </si>
  <si>
    <t>NVC</t>
  </si>
  <si>
    <t>171 - PAEDIATRIC SURGERY</t>
  </si>
  <si>
    <t>NVC31</t>
  </si>
  <si>
    <t>BLAKELANDS HOSPITAL</t>
  </si>
  <si>
    <t>Concat Final:</t>
  </si>
  <si>
    <t>180 - ACCIDENT &amp; EMERGENCY</t>
  </si>
  <si>
    <t>NVC24</t>
  </si>
  <si>
    <t>BODMIN NHS TREATMENT CENTRE</t>
  </si>
  <si>
    <t>$BH1923:$BH1943</t>
  </si>
  <si>
    <t>190 - ANAESTHETICS</t>
  </si>
  <si>
    <t>NVC27</t>
  </si>
  <si>
    <t>BOSTON WEST HOSPITAL</t>
  </si>
  <si>
    <t>192 - CRITICAL CARE MEDICINE</t>
  </si>
  <si>
    <t>NVC28</t>
  </si>
  <si>
    <t>CLIFTON PARK HOSPITAL</t>
  </si>
  <si>
    <t>NVC29</t>
  </si>
  <si>
    <t>COBALT HOSPITAL</t>
  </si>
  <si>
    <t>301 - GASTROENTEROLOGY</t>
  </si>
  <si>
    <t>NVC04</t>
  </si>
  <si>
    <t>DUCHY HOSPITAL</t>
  </si>
  <si>
    <t>302 - ENDOCRINOLOGY</t>
  </si>
  <si>
    <t>NVC05</t>
  </si>
  <si>
    <t>EUXTON HALL HOSPITAL</t>
  </si>
  <si>
    <t>303 - CLINICAL HAEMATOLOGY</t>
  </si>
  <si>
    <t>NVC06</t>
  </si>
  <si>
    <t>FITZWILLIAM HOSPITAL</t>
  </si>
  <si>
    <t>304 - CLINICAL PHYSIOLOGY</t>
  </si>
  <si>
    <t>NVC07</t>
  </si>
  <si>
    <t>FULWOOD HALL HOSPITAL</t>
  </si>
  <si>
    <t>305 - CLINICAL PHARMACOLOGY</t>
  </si>
  <si>
    <t>NVC25</t>
  </si>
  <si>
    <t>HORTON NHS TREATMENT CENTRE</t>
  </si>
  <si>
    <t>307 - DIABETIC MEDICINE</t>
  </si>
  <si>
    <t>NVC08</t>
  </si>
  <si>
    <t>MOUNT STUART HOSPITAL</t>
  </si>
  <si>
    <t>310 - AUDIOLOGICAL MEDICINE</t>
  </si>
  <si>
    <t>NVC09</t>
  </si>
  <si>
    <t>NEW HALL HOSPITAL</t>
  </si>
  <si>
    <t>313 - CLINICAL IMMUNOLOGY AND ALLERGY</t>
  </si>
  <si>
    <t>NVC11</t>
  </si>
  <si>
    <t>NORTH DOWNS HOSPITAL</t>
  </si>
  <si>
    <t>NVC40</t>
  </si>
  <si>
    <t>NOTTINGHAM WOODTHORPE HOSPITAL</t>
  </si>
  <si>
    <t>315 - PALLIATIVE MEDICINE</t>
  </si>
  <si>
    <t>NVC12</t>
  </si>
  <si>
    <t>OAKLANDS HOSPITAL</t>
  </si>
  <si>
    <t>318 - INTERMEDIATE CARE</t>
  </si>
  <si>
    <t>NVC13</t>
  </si>
  <si>
    <t>OAKS HOSPITAL</t>
  </si>
  <si>
    <t>319 - RESPITE CARE</t>
  </si>
  <si>
    <t>NVC14</t>
  </si>
  <si>
    <t>PARK HILL HOSPITAL</t>
  </si>
  <si>
    <t>320 - CARDIOLOGY</t>
  </si>
  <si>
    <t>NVC15</t>
  </si>
  <si>
    <t>PINEHILL HOSPITAL</t>
  </si>
  <si>
    <t>321 - PAEDIATRIC CARDIOLOGY</t>
  </si>
  <si>
    <t>NVC16</t>
  </si>
  <si>
    <t>RENACRES HOSPITAL</t>
  </si>
  <si>
    <t>323 - SPINAL INJURIES</t>
  </si>
  <si>
    <t>NVC19</t>
  </si>
  <si>
    <t>RIVERS HOSPITAL</t>
  </si>
  <si>
    <t>325 - SPORTS AND EXERCISE MEDICINE</t>
  </si>
  <si>
    <t>NVC17</t>
  </si>
  <si>
    <t>ROWLEY HALL HOSPITAL</t>
  </si>
  <si>
    <t>326 - ACUTE INTERNAL MEDICINE</t>
  </si>
  <si>
    <t>NVC18</t>
  </si>
  <si>
    <t>SPRINGFIELD HOSPITAL</t>
  </si>
  <si>
    <t>328 - STROKE MEDICINE</t>
  </si>
  <si>
    <t>NVC35</t>
  </si>
  <si>
    <t>TEES VALLEY TREATMENT CENTRE</t>
  </si>
  <si>
    <t>330 - DERMATOLOGY</t>
  </si>
  <si>
    <t>NVC02</t>
  </si>
  <si>
    <t>THE BERKSHIRE INDEPENDENT HOSPITAL</t>
  </si>
  <si>
    <t>340 - RESPIRATORY MEDICINE</t>
  </si>
  <si>
    <t>NVC44</t>
  </si>
  <si>
    <t>THE WESTBOURNE CENTRE</t>
  </si>
  <si>
    <t>350 - INFECTIOUS DISEASES</t>
  </si>
  <si>
    <t>NVC20</t>
  </si>
  <si>
    <t>THE YORKSHIRE CLINIC</t>
  </si>
  <si>
    <t>352 - TROPICAL MEDICINE</t>
  </si>
  <si>
    <t>NVC21</t>
  </si>
  <si>
    <t>WEST MIDLANDS HOSPITAL</t>
  </si>
  <si>
    <t>360 - GENITOURINARY MEDICINE</t>
  </si>
  <si>
    <t>NVC22</t>
  </si>
  <si>
    <t>WINFIELD HOSPITAL</t>
  </si>
  <si>
    <t>361 - NEPHROLOGY</t>
  </si>
  <si>
    <t>NVC23</t>
  </si>
  <si>
    <t>WOODLAND HOSPITAL</t>
  </si>
  <si>
    <t>370 - MEDICAL ONCOLOGY</t>
  </si>
  <si>
    <t>R0A04</t>
  </si>
  <si>
    <t>MANCHESTER ROYAL EYE HOSPITAL</t>
  </si>
  <si>
    <t>R0A</t>
  </si>
  <si>
    <t>399 - PSYCHIATRY SERVICES</t>
  </si>
  <si>
    <t>R0A02</t>
  </si>
  <si>
    <t>MANCHESTER ROYAL INFIRMARY</t>
  </si>
  <si>
    <t>400 - NEUROLOGY</t>
  </si>
  <si>
    <t>R0A03</t>
  </si>
  <si>
    <t>ROYAL MANCHESTER CHILDREN'S HOSPITAL</t>
  </si>
  <si>
    <t>401 - CLINICAL NEURO-PHYSIOLOGY</t>
  </si>
  <si>
    <t>R0A05</t>
  </si>
  <si>
    <t>ST MARY'S HOSPITAL</t>
  </si>
  <si>
    <t>410 - RHEUMATOLOGY</t>
  </si>
  <si>
    <t>R0A09</t>
  </si>
  <si>
    <t>TRAFFORD GENERAL HOSPITAL</t>
  </si>
  <si>
    <t>420 - PAEDIATRICS</t>
  </si>
  <si>
    <t>R0A06</t>
  </si>
  <si>
    <t>UNIVERSITY DENTAL HOSPITAL</t>
  </si>
  <si>
    <t>421 - PAEDIATRIC NEUROLOGY</t>
  </si>
  <si>
    <t>R0A07</t>
  </si>
  <si>
    <t>WYTHENSHAWE HOSPITAL</t>
  </si>
  <si>
    <t>422 - NEONATOLOGY</t>
  </si>
  <si>
    <t>R1ADY</t>
  </si>
  <si>
    <t>ACONBURY UNIT</t>
  </si>
  <si>
    <t>R1A</t>
  </si>
  <si>
    <t>424 - WELL BABIES</t>
  </si>
  <si>
    <t>R1AAL</t>
  </si>
  <si>
    <t>ALEXANDRA HOSPITAL</t>
  </si>
  <si>
    <t>430 - GERIATRIC MEDICINE</t>
  </si>
  <si>
    <t>R1A1X</t>
  </si>
  <si>
    <t>ARROWSIDE UNIT (ALEXANDRA HOSPITAL)</t>
  </si>
  <si>
    <t>450 - DENTAL MEDICINE SPECIALTIES</t>
  </si>
  <si>
    <t>R1AHC</t>
  </si>
  <si>
    <t>BATCHLEY FIRST NURSERY PLUS</t>
  </si>
  <si>
    <t>460 - MEDICAL OPHTHALMOLOGY</t>
  </si>
  <si>
    <t>R1A05</t>
  </si>
  <si>
    <t>BEACONSIDE AUTISM BASE</t>
  </si>
  <si>
    <t>501 - OBSTETRICS</t>
  </si>
  <si>
    <t>R1A03</t>
  </si>
  <si>
    <t>BIRMINGHAM CHILDREN'S HOSPITAL</t>
  </si>
  <si>
    <t>502 - GYNAECOLOGY</t>
  </si>
  <si>
    <t>R1ACD</t>
  </si>
  <si>
    <t>CHURCHVIEW HOUSE</t>
  </si>
  <si>
    <t>560 - MIDWIFE LED CARE</t>
  </si>
  <si>
    <t>R1ARE</t>
  </si>
  <si>
    <t>COMM HOSP WARDS (EVESHAM)</t>
  </si>
  <si>
    <t>R1ARG</t>
  </si>
  <si>
    <t>COMM HOSP WARDS (MALVERN)</t>
  </si>
  <si>
    <t>R1ARJ</t>
  </si>
  <si>
    <t>COMM HOSP WARDS (PERSHORE)</t>
  </si>
  <si>
    <t>R1ARL</t>
  </si>
  <si>
    <t>COMM HOSP WARDS (TENBURY)</t>
  </si>
  <si>
    <t>R1ARN</t>
  </si>
  <si>
    <t>COMM HOSP WARDS (WF GP UNIT)</t>
  </si>
  <si>
    <t>713 - PSYCHOTHERAPY</t>
  </si>
  <si>
    <t>R1A94</t>
  </si>
  <si>
    <t>COMMUNITY FIRST</t>
  </si>
  <si>
    <t>R1ARK</t>
  </si>
  <si>
    <t>COMMUNITY HOSP WARDS (POWCH)</t>
  </si>
  <si>
    <t>800 - CLINICAL ONCOLOGY</t>
  </si>
  <si>
    <t>R1AJX</t>
  </si>
  <si>
    <t>COMMUNITY INREACH EVESHAM</t>
  </si>
  <si>
    <t>810 - RADIOLOGY</t>
  </si>
  <si>
    <t>R1AJV</t>
  </si>
  <si>
    <t>COMMUNITY INREACH REDDITCH 6</t>
  </si>
  <si>
    <t>822 - CHEMICAL PATHOLOGY</t>
  </si>
  <si>
    <t>R1AJY</t>
  </si>
  <si>
    <t>COMMUNITY INREACH REDDITCH 8</t>
  </si>
  <si>
    <t>823 - HAEMATOLOGY</t>
  </si>
  <si>
    <t>R1AQQ</t>
  </si>
  <si>
    <t>COMMUNITY PAEDESTRICIANS-1</t>
  </si>
  <si>
    <t>879 - COMMUNITY NURSING</t>
  </si>
  <si>
    <t>R1ADV</t>
  </si>
  <si>
    <t>COMMUNITY UNIT</t>
  </si>
  <si>
    <t>901 - OCCUPATIONAL MEDICINE</t>
  </si>
  <si>
    <t>R1A76</t>
  </si>
  <si>
    <t>COMMUNITY VENUE</t>
  </si>
  <si>
    <t>903 - PUBLIC HEALTH MEDICINE</t>
  </si>
  <si>
    <t>R1APF</t>
  </si>
  <si>
    <t>COVERCROFT</t>
  </si>
  <si>
    <t>920 - ORTHOTICS AND PROSTHETICS</t>
  </si>
  <si>
    <t>R1AAV</t>
  </si>
  <si>
    <t>CROMWELL HOUSE</t>
  </si>
  <si>
    <t>921 - GENETICS</t>
  </si>
  <si>
    <t>R1A82</t>
  </si>
  <si>
    <t>CROWNGATE PHYSIOTHERAPY</t>
  </si>
  <si>
    <t>922 - SEXUAL HEALTH SERVICES</t>
  </si>
  <si>
    <t>R1AFT</t>
  </si>
  <si>
    <t>DROITWICH SPA PRIVATE HOSPITAL</t>
  </si>
  <si>
    <t>923 - DIAGNOSTIC PATHOLOGY</t>
  </si>
  <si>
    <t>R1ADW</t>
  </si>
  <si>
    <t>ELGAR UNIT</t>
  </si>
  <si>
    <t>924 - BLOOD DONOR CENTRES</t>
  </si>
  <si>
    <t>R1ACE</t>
  </si>
  <si>
    <t>ESTATES BUILDING</t>
  </si>
  <si>
    <t>925 - COMMUNITY CARE SERVICES</t>
  </si>
  <si>
    <t>R1A1P</t>
  </si>
  <si>
    <t>EVESHAM COMMUNITY HOSPITAL</t>
  </si>
  <si>
    <t>926 - THERAPY SERVICES</t>
  </si>
  <si>
    <t>R1AKK</t>
  </si>
  <si>
    <t>GOLD HILL CARE HOME</t>
  </si>
  <si>
    <t>927 - PHYSICAL HEALTH REHABILITATION</t>
  </si>
  <si>
    <t>R1AKG</t>
  </si>
  <si>
    <t>HASTINGS CARE HOME</t>
  </si>
  <si>
    <t>928 - MENTAL HEALTH REHABILITATION</t>
  </si>
  <si>
    <t>R1APM</t>
  </si>
  <si>
    <t>HILL CREST 1</t>
  </si>
  <si>
    <t>929 - NEURO-REHABILITATION</t>
  </si>
  <si>
    <t>R1APQ</t>
  </si>
  <si>
    <t>HILL CREST 2</t>
  </si>
  <si>
    <t>R1A49</t>
  </si>
  <si>
    <t>HILL CREST MENTAL HEALTH UNIT</t>
  </si>
  <si>
    <t>R1A89</t>
  </si>
  <si>
    <t>HOME FARM TRUST</t>
  </si>
  <si>
    <t>R1APL</t>
  </si>
  <si>
    <t>HOME TREATMENT 1</t>
  </si>
  <si>
    <t>R1APN</t>
  </si>
  <si>
    <t>HOME TREATMENT 2</t>
  </si>
  <si>
    <t>R1ADE</t>
  </si>
  <si>
    <t>HOMEWARD BOUND UNIT</t>
  </si>
  <si>
    <t>R1A22</t>
  </si>
  <si>
    <t>KEITH WINTER CLOSE MENTAL HEALTH UNIT</t>
  </si>
  <si>
    <t>R1AHL</t>
  </si>
  <si>
    <t>KEMPSEY PARISH HALL</t>
  </si>
  <si>
    <t>R1AHV</t>
  </si>
  <si>
    <t>LICKEY LANGUAGE UNIT</t>
  </si>
  <si>
    <t>R1AAE</t>
  </si>
  <si>
    <t>LINK HORTICULTURIAL NURSERIES - SHELTERED EMPLOYMENT</t>
  </si>
  <si>
    <t>R1A58</t>
  </si>
  <si>
    <t>LUDLOW ROAD</t>
  </si>
  <si>
    <t>R1ADC</t>
  </si>
  <si>
    <t>MALVERN COMMUNITY HOSPITAL</t>
  </si>
  <si>
    <t>R1AHF</t>
  </si>
  <si>
    <t>MATCHBOROUGH FIRST NURSERY PLUS</t>
  </si>
  <si>
    <t>R1ACF</t>
  </si>
  <si>
    <t>NEW BROOK</t>
  </si>
  <si>
    <t>R1APK</t>
  </si>
  <si>
    <t>NEW BROOK UNIT 1</t>
  </si>
  <si>
    <t>R1APP</t>
  </si>
  <si>
    <t>NEW BROOK UNIT 2</t>
  </si>
  <si>
    <t>R1A1N</t>
  </si>
  <si>
    <t>NEW CROSS HOSPITAL</t>
  </si>
  <si>
    <t>R1ACC</t>
  </si>
  <si>
    <t>NEW HAVEN (MENTAL HEALTH UNIT)</t>
  </si>
  <si>
    <t>R1A07</t>
  </si>
  <si>
    <t xml:space="preserve">NEWTOWN HOSPITAL </t>
  </si>
  <si>
    <t>R1A37</t>
  </si>
  <si>
    <t>ORCHARD PLACE</t>
  </si>
  <si>
    <t>R1ACY</t>
  </si>
  <si>
    <t>OSBORNE COURT</t>
  </si>
  <si>
    <t>R1AGK</t>
  </si>
  <si>
    <t>OT STORES</t>
  </si>
  <si>
    <t>R1AQP</t>
  </si>
  <si>
    <t>PALLIATIVE CARE (R&amp;B)</t>
  </si>
  <si>
    <t>R1ART</t>
  </si>
  <si>
    <t>PALLIATIVE CARE (SW)</t>
  </si>
  <si>
    <t>R1ARR</t>
  </si>
  <si>
    <t>PALLIATIVE CARE (WF)</t>
  </si>
  <si>
    <t>R1AEM</t>
  </si>
  <si>
    <t>PARKSIDE MIDDLE AUTISM BASE</t>
  </si>
  <si>
    <t>R1ACW</t>
  </si>
  <si>
    <t>PERSHORE HOSPITAL</t>
  </si>
  <si>
    <t>R1AA6</t>
  </si>
  <si>
    <t>PHYSIO UNIT ROSEHILL</t>
  </si>
  <si>
    <t>R1A1A</t>
  </si>
  <si>
    <t>PHYSIO UNIT THORNTON</t>
  </si>
  <si>
    <t>R1ADM</t>
  </si>
  <si>
    <t>POSTNATAL UNIT</t>
  </si>
  <si>
    <t>R1ACG</t>
  </si>
  <si>
    <t>PRINCESS OF WALES HOSPITAL</t>
  </si>
  <si>
    <t>R1A60</t>
  </si>
  <si>
    <t>PUPIL REFERRAL UNIT</t>
  </si>
  <si>
    <t>R1A02</t>
  </si>
  <si>
    <t>QUEEN ELIZABETH HOSPITAL</t>
  </si>
  <si>
    <t>R1A14</t>
  </si>
  <si>
    <t>RIVENDELL</t>
  </si>
  <si>
    <t>R1ADN</t>
  </si>
  <si>
    <t>RIVERBANK NEONATAL UNIT</t>
  </si>
  <si>
    <t>R1A56</t>
  </si>
  <si>
    <t>RUSSELLS HALL HOSPITAL</t>
  </si>
  <si>
    <t>R1ACH</t>
  </si>
  <si>
    <t>SILVERBIRCH</t>
  </si>
  <si>
    <t>R1APG</t>
  </si>
  <si>
    <t>STUDDERT KENNEDY OA</t>
  </si>
  <si>
    <t>R1AAN</t>
  </si>
  <si>
    <t>TENBURY COMMUNITY HOSPITAL</t>
  </si>
  <si>
    <t>R1A67</t>
  </si>
  <si>
    <t>TESCO KIDDERMINSTER</t>
  </si>
  <si>
    <t>R1A43</t>
  </si>
  <si>
    <t>TESCO REDDITCH</t>
  </si>
  <si>
    <t>R1A1G</t>
  </si>
  <si>
    <t>TESCO ST PETERS</t>
  </si>
  <si>
    <t>R1AA1</t>
  </si>
  <si>
    <t>TESCO WARNDON</t>
  </si>
  <si>
    <t>R1A1F</t>
  </si>
  <si>
    <t>THE FIRS REST HOME</t>
  </si>
  <si>
    <t>R1A66</t>
  </si>
  <si>
    <t>THE GRANGE</t>
  </si>
  <si>
    <t>R1AKX</t>
  </si>
  <si>
    <t>THE HIVE</t>
  </si>
  <si>
    <t>R1AKL</t>
  </si>
  <si>
    <t>THE OLD VICARAGE</t>
  </si>
  <si>
    <t>R1AHX</t>
  </si>
  <si>
    <t>THE PINES</t>
  </si>
  <si>
    <t>R1ACN</t>
  </si>
  <si>
    <t>THE ROBERTSON CENTRE (D BLOCK)</t>
  </si>
  <si>
    <t>R1A44</t>
  </si>
  <si>
    <t>THE WOODLANDS</t>
  </si>
  <si>
    <t>R1AHM</t>
  </si>
  <si>
    <t>TIMBERDINE HOME RESIDENTIAL CARE</t>
  </si>
  <si>
    <t>R1AAD</t>
  </si>
  <si>
    <t>TOUCHSTONE UNIT</t>
  </si>
  <si>
    <t>R1A31</t>
  </si>
  <si>
    <t>WALKWOOD MIDDLE AUTISM BASE</t>
  </si>
  <si>
    <t>R1A55</t>
  </si>
  <si>
    <t>WALSGRAVE HOSPITAL</t>
  </si>
  <si>
    <t>R1A06</t>
  </si>
  <si>
    <t>WASELY HIGH AUTISM BASE</t>
  </si>
  <si>
    <t>R1AQG</t>
  </si>
  <si>
    <t>WATERSIDE</t>
  </si>
  <si>
    <t>R1AKR</t>
  </si>
  <si>
    <t>WATERSIDE CARE HOME</t>
  </si>
  <si>
    <t>R1A1V</t>
  </si>
  <si>
    <t>WATERSIDE MENTAL HEALTH DAY HOSPITAL</t>
  </si>
  <si>
    <t>R1AHY</t>
  </si>
  <si>
    <t>WHCT HEALTHCARE FEATHERSTONE</t>
  </si>
  <si>
    <t>R1A21</t>
  </si>
  <si>
    <t>WILDMOOR MILL FARM</t>
  </si>
  <si>
    <t>R1AKN</t>
  </si>
  <si>
    <t>WISHMOOR REST HOME</t>
  </si>
  <si>
    <t>R1A1C</t>
  </si>
  <si>
    <t>WOODSIDE</t>
  </si>
  <si>
    <t>R1AQF</t>
  </si>
  <si>
    <t>WORCESTER CITY MH 1</t>
  </si>
  <si>
    <t>R1AQH</t>
  </si>
  <si>
    <t>WORCESTER CITY MH 2</t>
  </si>
  <si>
    <t>R1AQK</t>
  </si>
  <si>
    <t>WORCESTER CITY MH 3</t>
  </si>
  <si>
    <t>R1A1Q</t>
  </si>
  <si>
    <t>WORCESTER INTERMEDIATE CARE UNIT (WICU)</t>
  </si>
  <si>
    <t>R1ADP</t>
  </si>
  <si>
    <t>WORCESTERSHIRE ROYAL HOSPITAL</t>
  </si>
  <si>
    <t>R1AEC</t>
  </si>
  <si>
    <t>WULSTAN UNIT</t>
  </si>
  <si>
    <t>R1AED</t>
  </si>
  <si>
    <t>WULSTAN UNIT REHABILITATION</t>
  </si>
  <si>
    <t>R1AQJ</t>
  </si>
  <si>
    <t>WYCHAVON OA</t>
  </si>
  <si>
    <t>R1C19</t>
  </si>
  <si>
    <t>ADULT MENTAL HEALTH</t>
  </si>
  <si>
    <t>R1C</t>
  </si>
  <si>
    <t>R1C14</t>
  </si>
  <si>
    <t>AMULREE DAY HOSPITAL</t>
  </si>
  <si>
    <t>R1C07</t>
  </si>
  <si>
    <t>ASHURST HOSPITAL</t>
  </si>
  <si>
    <t>R1C54</t>
  </si>
  <si>
    <t>BEHAVIOUR RESOURCE (BRS)</t>
  </si>
  <si>
    <t>R1C48</t>
  </si>
  <si>
    <t>BRAMBLES WARD</t>
  </si>
  <si>
    <t>R1C62</t>
  </si>
  <si>
    <t>C&amp;SH ANDOVER</t>
  </si>
  <si>
    <t>R1C45</t>
  </si>
  <si>
    <t>C&amp;SH BASINGSTOKE</t>
  </si>
  <si>
    <t>R1C17</t>
  </si>
  <si>
    <t>C&amp;SH PORTSMOUTH</t>
  </si>
  <si>
    <t>R1C51</t>
  </si>
  <si>
    <t>C&amp;SH SOUTHAMPTON</t>
  </si>
  <si>
    <t>R1C58</t>
  </si>
  <si>
    <t>C&amp;SH WINCHESTER</t>
  </si>
  <si>
    <t>R1C90</t>
  </si>
  <si>
    <t>CAMPION PLACE</t>
  </si>
  <si>
    <t>R1CG1</t>
  </si>
  <si>
    <t>CHASE COMMUNITY HOSPITAL</t>
  </si>
  <si>
    <t>R1C22</t>
  </si>
  <si>
    <t>COMMUNITY PAEDIATRICS - EAST</t>
  </si>
  <si>
    <t>R1C55</t>
  </si>
  <si>
    <t>COMMUNITY PAEDIATRICS - WEST</t>
  </si>
  <si>
    <t>R1CA6</t>
  </si>
  <si>
    <t>COMMUNITY PAEDS N.FOREST</t>
  </si>
  <si>
    <t>R1CH3</t>
  </si>
  <si>
    <t>CROWN HEIGHTS</t>
  </si>
  <si>
    <t>R1CR3</t>
  </si>
  <si>
    <t>EASTLEIGH DAS</t>
  </si>
  <si>
    <t>R1CM8</t>
  </si>
  <si>
    <t>ELMLEIGH HOSPITAL</t>
  </si>
  <si>
    <t>R1C49</t>
  </si>
  <si>
    <t>FANSHAWE WARD</t>
  </si>
  <si>
    <t>R1CF4</t>
  </si>
  <si>
    <t>FAREHAM COMMUNITY HOSPITAL</t>
  </si>
  <si>
    <t>R1C89</t>
  </si>
  <si>
    <t>FAREHAM REACH UNIT</t>
  </si>
  <si>
    <t>R1CT7</t>
  </si>
  <si>
    <t>FENWICK HOSPITAL</t>
  </si>
  <si>
    <t>R1CG3</t>
  </si>
  <si>
    <t>FLEET COMMUNITY HOSPITAL</t>
  </si>
  <si>
    <t>R1C09</t>
  </si>
  <si>
    <t>FRITH COTTAGE DAS</t>
  </si>
  <si>
    <t>R1C70</t>
  </si>
  <si>
    <t>GOSPORT WAR MEMORIAL HOSPITAL</t>
  </si>
  <si>
    <t>R1CJ2</t>
  </si>
  <si>
    <t>HAVANT WAR MEMORIAL HOSPITAL</t>
  </si>
  <si>
    <t>R1CE8</t>
  </si>
  <si>
    <t>HOOK SHADIE AT THE BASE</t>
  </si>
  <si>
    <t>R1CA9</t>
  </si>
  <si>
    <t>HUNTERCOMBE MANOR HOSPITAL</t>
  </si>
  <si>
    <t>R1CG7</t>
  </si>
  <si>
    <t>HYTHE HOSPITAL</t>
  </si>
  <si>
    <t>R1C95</t>
  </si>
  <si>
    <t>INSCAPE</t>
  </si>
  <si>
    <t>R1C59</t>
  </si>
  <si>
    <t>INTEGRATED DRUG TREATMENT</t>
  </si>
  <si>
    <t>R1C12</t>
  </si>
  <si>
    <t>LOWER MOUNTBATTON GALLERY</t>
  </si>
  <si>
    <t>R1CG4</t>
  </si>
  <si>
    <t>LYMINGTON NEW FOREST HOSPITAL</t>
  </si>
  <si>
    <t>R1CG5</t>
  </si>
  <si>
    <t>MILFORD WAR MEMORIAL HOSPITAL</t>
  </si>
  <si>
    <t>R1CH0</t>
  </si>
  <si>
    <t>MINOR INJURIES UNIT</t>
  </si>
  <si>
    <t>R1C02</t>
  </si>
  <si>
    <t>MOORGREEN HOSPITAL</t>
  </si>
  <si>
    <t>R1C65</t>
  </si>
  <si>
    <t>NEW FOREST DAS</t>
  </si>
  <si>
    <t>R1CG6</t>
  </si>
  <si>
    <t>NO LIMITS</t>
  </si>
  <si>
    <t>R1CL2</t>
  </si>
  <si>
    <t>NO LIMITS - SHIRLEY</t>
  </si>
  <si>
    <t>R1CL3</t>
  </si>
  <si>
    <t>NO LIMITS - SHOLING</t>
  </si>
  <si>
    <t>R1CL5</t>
  </si>
  <si>
    <t>OAKRIDGE HALL FOR ALL</t>
  </si>
  <si>
    <t>R1C26</t>
  </si>
  <si>
    <t>OLDER PERS MENTAL HEALTH</t>
  </si>
  <si>
    <t>R1CD8</t>
  </si>
  <si>
    <t>PETERSFIELD HOSPITAL</t>
  </si>
  <si>
    <t>R1C44</t>
  </si>
  <si>
    <t>PICKLES COPPICE</t>
  </si>
  <si>
    <t>R1C36</t>
  </si>
  <si>
    <t>PRINCESS ANNE HOSPITAL</t>
  </si>
  <si>
    <t>R1CJ7</t>
  </si>
  <si>
    <t>QUEEN ALEXANDRA HOSPITAL</t>
  </si>
  <si>
    <t>R1C46</t>
  </si>
  <si>
    <t>ROMSEY HOSPITAL</t>
  </si>
  <si>
    <t>R1CV7</t>
  </si>
  <si>
    <t>SAINSBURYS</t>
  </si>
  <si>
    <t>R1C52</t>
  </si>
  <si>
    <t>SNOWDON NEURO REHAB UNIT</t>
  </si>
  <si>
    <t>R1C40</t>
  </si>
  <si>
    <t>SOUTHAMPTON GENERAL HOSPITAL</t>
  </si>
  <si>
    <t>R1CC3</t>
  </si>
  <si>
    <t>SPINNAKER WARD</t>
  </si>
  <si>
    <t>R1CF2</t>
  </si>
  <si>
    <t>ST JAMES' HOSPITAL</t>
  </si>
  <si>
    <t>Complete</t>
  </si>
  <si>
    <t>R1CD4</t>
  </si>
  <si>
    <t>ST MARY'S HEALTH CAMPUS</t>
  </si>
  <si>
    <t>R1C60</t>
  </si>
  <si>
    <t>STONEHAM MUSCULOSKELETAL</t>
  </si>
  <si>
    <t>R1C79</t>
  </si>
  <si>
    <t>THE ORIGINAL PLACE</t>
  </si>
  <si>
    <t>R1CP5</t>
  </si>
  <si>
    <t>THE POTTERIES</t>
  </si>
  <si>
    <t>R1C34</t>
  </si>
  <si>
    <t>THE ROYAL SOUTH HANTS HOSPITAL</t>
  </si>
  <si>
    <t>R1CD3</t>
  </si>
  <si>
    <t>VICTORY UNIT</t>
  </si>
  <si>
    <t>R1C03</t>
  </si>
  <si>
    <t>WESTERN COMMUNITY HOSPITAL</t>
  </si>
  <si>
    <t>R1DD3</t>
  </si>
  <si>
    <t>APCS SHREWSBURY</t>
  </si>
  <si>
    <t>R1D</t>
  </si>
  <si>
    <t>R1DAM</t>
  </si>
  <si>
    <t>BEECHES HOSPITAL</t>
  </si>
  <si>
    <t>R1D53</t>
  </si>
  <si>
    <t>BELLE VUE (GP)</t>
  </si>
  <si>
    <t>R1DG4</t>
  </si>
  <si>
    <t>BISHOPS CASTLE COMMUNITY HOSPITAL</t>
  </si>
  <si>
    <t>R1DJ3</t>
  </si>
  <si>
    <t>BISHOPS CASTLE HOSP OPD1</t>
  </si>
  <si>
    <t>R1D25</t>
  </si>
  <si>
    <t>BISHOPS CASTLE HOSPITAL</t>
  </si>
  <si>
    <t>R1DG2</t>
  </si>
  <si>
    <t>BRIDGNORTH COMMUNITY HOSPITAL</t>
  </si>
  <si>
    <t>R1DJ1</t>
  </si>
  <si>
    <t>BRIDGNORTH HOSP OPD1</t>
  </si>
  <si>
    <t>R1D22</t>
  </si>
  <si>
    <t>BRIDGNORTH HOSPITAL</t>
  </si>
  <si>
    <t>R1D55</t>
  </si>
  <si>
    <t>BUTCHER ROW (GP)</t>
  </si>
  <si>
    <t>R1D88</t>
  </si>
  <si>
    <t>CASTLE CARE CASTLEHAVEN</t>
  </si>
  <si>
    <t>R1D56</t>
  </si>
  <si>
    <t>CLAREMONT BANK SITE (GP)</t>
  </si>
  <si>
    <t>R1D67</t>
  </si>
  <si>
    <t>CLEE HILL (GP)</t>
  </si>
  <si>
    <t>R1D69</t>
  </si>
  <si>
    <t>CRAVEN ARMS (GP)</t>
  </si>
  <si>
    <t>R1D97</t>
  </si>
  <si>
    <t>CSMS 1</t>
  </si>
  <si>
    <t>R1DAK</t>
  </si>
  <si>
    <t>CSMS 2</t>
  </si>
  <si>
    <t>R1DF9</t>
  </si>
  <si>
    <t>DALE ACRE - SHROPSHIRE COMMUNITY HEALTH</t>
  </si>
  <si>
    <t>R1D78</t>
  </si>
  <si>
    <t>DIMENSIONS (NSO) RESIDENTIAL HOME</t>
  </si>
  <si>
    <t>R1DHY</t>
  </si>
  <si>
    <t>FAMILY CONNECT</t>
  </si>
  <si>
    <t>R1D89</t>
  </si>
  <si>
    <t>GLENVIEW</t>
  </si>
  <si>
    <t>R1DEG</t>
  </si>
  <si>
    <t>HADLEY LEARNING COMMUNITY</t>
  </si>
  <si>
    <t>R1D70</t>
  </si>
  <si>
    <t>HIGHLEY (GP)</t>
  </si>
  <si>
    <t>R1DA8</t>
  </si>
  <si>
    <t>HINSTOCK MANOR</t>
  </si>
  <si>
    <t>R1D75</t>
  </si>
  <si>
    <t>HODNET (GP)</t>
  </si>
  <si>
    <t>R1D64</t>
  </si>
  <si>
    <t>IRONBRIDGE (GP)</t>
  </si>
  <si>
    <t>R1D91</t>
  </si>
  <si>
    <t>KEEPER'S CRESCENT</t>
  </si>
  <si>
    <t>R1D82</t>
  </si>
  <si>
    <t>LABURNHAMS</t>
  </si>
  <si>
    <t>R1DD8</t>
  </si>
  <si>
    <t>LIFESOURCE COLLABORATIVE PROCUREMENT HUB</t>
  </si>
  <si>
    <t>R1DG3</t>
  </si>
  <si>
    <t>LUDLOW COMMUNITY HOSPITAL</t>
  </si>
  <si>
    <t>R1DJ2</t>
  </si>
  <si>
    <t>LUDLOW HOSP OPD1</t>
  </si>
  <si>
    <t>R1D21</t>
  </si>
  <si>
    <t>LUDLOW HOSPITAL</t>
  </si>
  <si>
    <t>R1D07</t>
  </si>
  <si>
    <t>MARKET DRAYTON COTTAGE HOSPITAL</t>
  </si>
  <si>
    <t>R1D63</t>
  </si>
  <si>
    <t>NEWPORT (GP)</t>
  </si>
  <si>
    <t>R1DAF</t>
  </si>
  <si>
    <t>NEWPORT HOSPITAL</t>
  </si>
  <si>
    <t>R1DEK</t>
  </si>
  <si>
    <t>OCCUPATIONAL HEALTH DEPARTMENT - FENTON</t>
  </si>
  <si>
    <t>R1DG7</t>
  </si>
  <si>
    <t>OCCUPATIONAL HEALTH FENTON</t>
  </si>
  <si>
    <t>R1DD9</t>
  </si>
  <si>
    <t>OCCUPATIONAL HEALTH GAINS PARK</t>
  </si>
  <si>
    <t>R1D92</t>
  </si>
  <si>
    <t>OLDFIELD RESIDENTIAL HOME</t>
  </si>
  <si>
    <t>R1DDC</t>
  </si>
  <si>
    <t>OSWESTRY SOCIAL &amp; HEALTH CARE</t>
  </si>
  <si>
    <t>R1DA6</t>
  </si>
  <si>
    <t>PLAS NEWYDD</t>
  </si>
  <si>
    <t>R1D03</t>
  </si>
  <si>
    <t>PRINCESS ROYAL HOSPITAL</t>
  </si>
  <si>
    <t>R1DAC</t>
  </si>
  <si>
    <t>ROBERT JONES &amp; AGNES HUNT ORTHOPAEDIC HOSPITAL</t>
  </si>
  <si>
    <t>R1D16</t>
  </si>
  <si>
    <t>ROYAL SHREWSBURY HOSPITAL</t>
  </si>
  <si>
    <t>R1DFC</t>
  </si>
  <si>
    <t>SEVERN FIELDS HEALTH VILLAGE</t>
  </si>
  <si>
    <t>R1D01</t>
  </si>
  <si>
    <t>SHELTON HOSPITAL</t>
  </si>
  <si>
    <t>R1D90</t>
  </si>
  <si>
    <t>SHERBOURNE</t>
  </si>
  <si>
    <t>R1DJ5</t>
  </si>
  <si>
    <t>SINGLE POINT OF ACCESS</t>
  </si>
  <si>
    <t>R1DEJ</t>
  </si>
  <si>
    <t>TELFORD AND WREKIN PCT COMMISSIONERS</t>
  </si>
  <si>
    <t>R1DFL</t>
  </si>
  <si>
    <t>TERRENCE HIGGINS TRUST WELLINGTON</t>
  </si>
  <si>
    <t>R1D80</t>
  </si>
  <si>
    <t>THE HEATHERS</t>
  </si>
  <si>
    <t>R1DC1</t>
  </si>
  <si>
    <t>THE LAUREL'S</t>
  </si>
  <si>
    <t>R1DDD</t>
  </si>
  <si>
    <t>THE MEWS</t>
  </si>
  <si>
    <t>R1D02</t>
  </si>
  <si>
    <t>THE MOUNT</t>
  </si>
  <si>
    <t>R1D93</t>
  </si>
  <si>
    <t>THE OLD BARN</t>
  </si>
  <si>
    <t>R1D84</t>
  </si>
  <si>
    <t>VISION HOMES (1A)</t>
  </si>
  <si>
    <t>R1D11</t>
  </si>
  <si>
    <t>WEST BANK</t>
  </si>
  <si>
    <t>R1DG5</t>
  </si>
  <si>
    <t>WHITCHURCH COMMUNITY HOSPITAL</t>
  </si>
  <si>
    <t>R1DJ4</t>
  </si>
  <si>
    <t>WHITCHURCH HOSP OPD1</t>
  </si>
  <si>
    <t>R1D34</t>
  </si>
  <si>
    <t xml:space="preserve">WHITCHURCH HOSPITAL </t>
  </si>
  <si>
    <t>R1DD4</t>
  </si>
  <si>
    <t>WREXHAM MAELOR HOSPITAL</t>
  </si>
  <si>
    <t>R1EL7</t>
  </si>
  <si>
    <t>AIRS - CHEADLE HOSPITAL</t>
  </si>
  <si>
    <t>R1E</t>
  </si>
  <si>
    <t>R1EK8</t>
  </si>
  <si>
    <t>AIRS - HAYWOOD HOSPTIAL</t>
  </si>
  <si>
    <t>R1EL8</t>
  </si>
  <si>
    <t>AIRS - LEEK MOORLANDS HOSPITAL</t>
  </si>
  <si>
    <t>R1EK7</t>
  </si>
  <si>
    <t>AIRS - LONGTON COTTAGE HOSPTIAL</t>
  </si>
  <si>
    <t>R1EL6</t>
  </si>
  <si>
    <t>AIRS -BRADWELL HOSPITAL</t>
  </si>
  <si>
    <t>R1EM1</t>
  </si>
  <si>
    <t>AQUEDUCT</t>
  </si>
  <si>
    <t>R1E04</t>
  </si>
  <si>
    <t>BARTON UNDER NEEDWOOD COTTAGE HOSPITAL</t>
  </si>
  <si>
    <t>R1EE5</t>
  </si>
  <si>
    <t>BRADWELL HOSPITAL</t>
  </si>
  <si>
    <t>R1E74</t>
  </si>
  <si>
    <t>BUCKNALL HOSPITAL</t>
  </si>
  <si>
    <t>R1E07</t>
  </si>
  <si>
    <t>CANNOCK CHASE HOSPITAL</t>
  </si>
  <si>
    <t>R1EE4</t>
  </si>
  <si>
    <t>CHEADLE HOSPITAL</t>
  </si>
  <si>
    <t>R1E97</t>
  </si>
  <si>
    <t>DR PARIKH AND PARTNER</t>
  </si>
  <si>
    <t>R1EA2</t>
  </si>
  <si>
    <t>DRUG LINK</t>
  </si>
  <si>
    <t>R1E56</t>
  </si>
  <si>
    <t>HAYWOOD HOSPITAL</t>
  </si>
  <si>
    <t>R1EA4</t>
  </si>
  <si>
    <t>HILLTOP / ST MICHAELS</t>
  </si>
  <si>
    <t>R1ED4</t>
  </si>
  <si>
    <t>KEELE UNIVERSITY</t>
  </si>
  <si>
    <t>R1EE3</t>
  </si>
  <si>
    <t>LEEK MOORLANDS HOSPITAL</t>
  </si>
  <si>
    <t>R1E75</t>
  </si>
  <si>
    <t>LONGTON HOSPITAL</t>
  </si>
  <si>
    <t>R1EH2</t>
  </si>
  <si>
    <t>MAIN BUILDING CITY GENERAL HOSPITAL</t>
  </si>
  <si>
    <t>R1E89</t>
  </si>
  <si>
    <t>NORTH STAFFS URGENT CARE</t>
  </si>
  <si>
    <t>R1EH1</t>
  </si>
  <si>
    <t>OAKWOOD</t>
  </si>
  <si>
    <t>R1EL9</t>
  </si>
  <si>
    <t>REHABILITATION MEDICINE</t>
  </si>
  <si>
    <t>R1E28</t>
  </si>
  <si>
    <t>SAMUEL JOHNSON COMMUNITY HOSPITAL</t>
  </si>
  <si>
    <t>R1E30</t>
  </si>
  <si>
    <t>SIR ROBERT PEEL HOSPITAL</t>
  </si>
  <si>
    <t>R1E33</t>
  </si>
  <si>
    <t>R1EC4</t>
  </si>
  <si>
    <t>STOKE SPEAKS OUT</t>
  </si>
  <si>
    <t>R1ED5</t>
  </si>
  <si>
    <t>THE MEADOWS RETIREMENT HOME</t>
  </si>
  <si>
    <t>R1E58</t>
  </si>
  <si>
    <t>UNIVERSITY HOSPITAL OF NORTH STAFFS</t>
  </si>
  <si>
    <t>R1EL4</t>
  </si>
  <si>
    <t>WHITFIELD UNIT</t>
  </si>
  <si>
    <t>R1F01</t>
  </si>
  <si>
    <t>R1F</t>
  </si>
  <si>
    <t>R1G09</t>
  </si>
  <si>
    <t>ASHBURTON AND BUCKFASTLEIGH HOSPITAL</t>
  </si>
  <si>
    <t>R1G</t>
  </si>
  <si>
    <t>R1G54</t>
  </si>
  <si>
    <t>BOVEY TRACEY HOSPITAL</t>
  </si>
  <si>
    <t>R1G06</t>
  </si>
  <si>
    <t>BRISEHAM UNIT</t>
  </si>
  <si>
    <t>R1G65</t>
  </si>
  <si>
    <t>BRIXHAM CARERS</t>
  </si>
  <si>
    <t>R1G02</t>
  </si>
  <si>
    <t>BRIXHAM HOSPITAL</t>
  </si>
  <si>
    <t>R1G66</t>
  </si>
  <si>
    <t>BRIXHAM MIU</t>
  </si>
  <si>
    <t>R1G68</t>
  </si>
  <si>
    <t>CHADWELL OPMH</t>
  </si>
  <si>
    <t>R1G10</t>
  </si>
  <si>
    <t>DARTMOUTH HOSPITAL</t>
  </si>
  <si>
    <t>R1G11</t>
  </si>
  <si>
    <t>DAWLISH HOSPITAL</t>
  </si>
  <si>
    <t>R1G12</t>
  </si>
  <si>
    <t>NEWTON ABBOT HOSPITAL</t>
  </si>
  <si>
    <t>R1G48</t>
  </si>
  <si>
    <t>NHS CONTINUING CARE RETROSPECTIVE REVIEW</t>
  </si>
  <si>
    <t>R1G01</t>
  </si>
  <si>
    <t>PAIGNTON HOSPITAL</t>
  </si>
  <si>
    <t>R1G51</t>
  </si>
  <si>
    <t>SAFER COMMUNITIES TORBAY</t>
  </si>
  <si>
    <t>R1G55</t>
  </si>
  <si>
    <t>SOUTH HAMS (KINGSBRIDGE) HOSPITAL</t>
  </si>
  <si>
    <t>R1G08</t>
  </si>
  <si>
    <t>ST EDMUNDS</t>
  </si>
  <si>
    <t>R1G56</t>
  </si>
  <si>
    <t>TAVISTOCK HOSPITAL</t>
  </si>
  <si>
    <t>R1G13</t>
  </si>
  <si>
    <t>TEIGNMOUTH HOSPITAL</t>
  </si>
  <si>
    <t>R1G14</t>
  </si>
  <si>
    <t>TOTNES HOSPITAL</t>
  </si>
  <si>
    <t>R1G64</t>
  </si>
  <si>
    <t>UNIT 3</t>
  </si>
  <si>
    <t>R1H42</t>
  </si>
  <si>
    <t>AINSLEY UNIT</t>
  </si>
  <si>
    <t>R1H</t>
  </si>
  <si>
    <t>R1H90</t>
  </si>
  <si>
    <t>BLT BIRTH CENTRE</t>
  </si>
  <si>
    <t>R1H86</t>
  </si>
  <si>
    <t>BLT PRIVATE HOSPITALS</t>
  </si>
  <si>
    <t>R1H11</t>
  </si>
  <si>
    <t>GATEWAY SURGICAL CENTRE</t>
  </si>
  <si>
    <t>R1H13</t>
  </si>
  <si>
    <t>MILE END HOSPITAL</t>
  </si>
  <si>
    <t>R1HNH</t>
  </si>
  <si>
    <t>NEWHAM GENERAL HOSPITAL</t>
  </si>
  <si>
    <t>R1HM0</t>
  </si>
  <si>
    <t>ST BARTHOLOMEW'S HOSPITAL</t>
  </si>
  <si>
    <t>R1H83</t>
  </si>
  <si>
    <t>THE LONDON CHEST HOSPITAL</t>
  </si>
  <si>
    <t>R1H12</t>
  </si>
  <si>
    <t>THE ROYAL LONDON HOSPITAL</t>
  </si>
  <si>
    <t>R1HMC</t>
  </si>
  <si>
    <t>WHIPPS CROSS AT SILVERTHORN MEDICAL</t>
  </si>
  <si>
    <t>R1HKH</t>
  </si>
  <si>
    <t>WHIPPS CROSS UNIVERSITY HOSPITAL</t>
  </si>
  <si>
    <t>R1J51</t>
  </si>
  <si>
    <t>BADGERS CROFT</t>
  </si>
  <si>
    <t>R1J</t>
  </si>
  <si>
    <t>R1J90</t>
  </si>
  <si>
    <t>BVALE ASSESS &amp; TREAT (ICATS)</t>
  </si>
  <si>
    <t>R1J05</t>
  </si>
  <si>
    <t>CHELTENHAM GENERAL HOSPITAL</t>
  </si>
  <si>
    <t>R1J06</t>
  </si>
  <si>
    <t>CIRENCESTER HOSPITAL</t>
  </si>
  <si>
    <t>R1J92</t>
  </si>
  <si>
    <t>DERMATOLOGY GPSI-TEWKESBURY</t>
  </si>
  <si>
    <t>R1J10</t>
  </si>
  <si>
    <t>DILKE MEMORIAL HOSPITAL</t>
  </si>
  <si>
    <t>R1J12</t>
  </si>
  <si>
    <t>FAIRFORD HOSPITAL</t>
  </si>
  <si>
    <t>R1J64</t>
  </si>
  <si>
    <t>GLOUCESTER EAPC</t>
  </si>
  <si>
    <t>R1J04</t>
  </si>
  <si>
    <t>GLOUCESTERSHIRE ROYAL HOSPITAL</t>
  </si>
  <si>
    <t>R1J84</t>
  </si>
  <si>
    <t>GWC INTERMEDIATE CARE</t>
  </si>
  <si>
    <t>R1J11</t>
  </si>
  <si>
    <t>LYDNEY &amp; DISTRICT HOSPITAL SITE</t>
  </si>
  <si>
    <t>R1J14</t>
  </si>
  <si>
    <t>MOORE COTTAGE HOSPITAL</t>
  </si>
  <si>
    <t>R1J18</t>
  </si>
  <si>
    <t>NEW TEWKESBURY COMMUNITY HOSPITAL</t>
  </si>
  <si>
    <t>R1J21</t>
  </si>
  <si>
    <t>NORTH COTSWOLD HOSPITAL</t>
  </si>
  <si>
    <t>R1J94</t>
  </si>
  <si>
    <t>NORTH COTSWOLDS INTERMEDIATE CARE UNIT</t>
  </si>
  <si>
    <t>R1JAT</t>
  </si>
  <si>
    <t>REDWOOD</t>
  </si>
  <si>
    <t>R1J58</t>
  </si>
  <si>
    <t>SOUTHGATE MOORINGS</t>
  </si>
  <si>
    <t>R1J13</t>
  </si>
  <si>
    <t>STROUD GENERAL HOSPITAL</t>
  </si>
  <si>
    <t>R1J17</t>
  </si>
  <si>
    <t>SUE RYDER CARE HOME</t>
  </si>
  <si>
    <t>R1J16</t>
  </si>
  <si>
    <t>TETBURY HOSPITAL</t>
  </si>
  <si>
    <t>R1J08</t>
  </si>
  <si>
    <t>TEWKESBURY HOSPITAL</t>
  </si>
  <si>
    <t>R1J15</t>
  </si>
  <si>
    <t>THE WINCHCOMBE UNIT</t>
  </si>
  <si>
    <t>R1J86</t>
  </si>
  <si>
    <t>R1J07</t>
  </si>
  <si>
    <t>VALE COMMUNITY HOSPITAL</t>
  </si>
  <si>
    <t>R1K21</t>
  </si>
  <si>
    <t xml:space="preserve"> EDGWARE COMMUNITY HOSPITAL</t>
  </si>
  <si>
    <t>R1K</t>
  </si>
  <si>
    <t>R1K02</t>
  </si>
  <si>
    <t>CENTRAL MIDDLESEX HOSPITAL</t>
  </si>
  <si>
    <t>R1K04</t>
  </si>
  <si>
    <t>EALING HOSPITAL</t>
  </si>
  <si>
    <t>R1K01</t>
  </si>
  <si>
    <t>NORTHWICK PARK HOSPITAL</t>
  </si>
  <si>
    <t>R1K46</t>
  </si>
  <si>
    <t>NORTHWICK PARK HOSPITAL  STARRS HARROW</t>
  </si>
  <si>
    <t>R1K59</t>
  </si>
  <si>
    <t>NORTHWICK PARK HOSPITAL ELCO COMMUNITY</t>
  </si>
  <si>
    <t>R1K03</t>
  </si>
  <si>
    <t xml:space="preserve">ST MARKS HOSPITAL </t>
  </si>
  <si>
    <t>R1K12</t>
  </si>
  <si>
    <t>URGENT CARE CENTRE CENTAL MIDDLESEX HOSPITAL</t>
  </si>
  <si>
    <t>R1K14</t>
  </si>
  <si>
    <t>URGENT CARE CENTRE EALING HOSPITAL</t>
  </si>
  <si>
    <t>R1L92</t>
  </si>
  <si>
    <t>ARCHER UNIT</t>
  </si>
  <si>
    <t>R1L</t>
  </si>
  <si>
    <t>R1LD1</t>
  </si>
  <si>
    <t>BRAINTREE - THE GABLES</t>
  </si>
  <si>
    <t>R1LK9</t>
  </si>
  <si>
    <t>BROCKFIELD HOUSE</t>
  </si>
  <si>
    <t>R1LAH</t>
  </si>
  <si>
    <t>CHELMSFORD - THE LINDEN CENTRE</t>
  </si>
  <si>
    <t>R1LE2</t>
  </si>
  <si>
    <t>CLACTON - MENTAL HEALTH SERVICES - CLACTON HOSPITAL</t>
  </si>
  <si>
    <t>R1LJ3</t>
  </si>
  <si>
    <t>CLIFTON LODGE</t>
  </si>
  <si>
    <t>R1LD6</t>
  </si>
  <si>
    <t>COLCHESTER - KING'S WOOD CENTRE</t>
  </si>
  <si>
    <t>R1LAT</t>
  </si>
  <si>
    <t>COLCHESTER - THE BRAMBLES</t>
  </si>
  <si>
    <t>R1LE1</t>
  </si>
  <si>
    <t>COLCHESTER - THE LAKES</t>
  </si>
  <si>
    <t>R1L90</t>
  </si>
  <si>
    <t>CUMBERLEDGE CENTRE</t>
  </si>
  <si>
    <t>R1LPA</t>
  </si>
  <si>
    <t>HARLOW - DERWENT CENTRE</t>
  </si>
  <si>
    <t>R1LHF</t>
  </si>
  <si>
    <t>HARLOW - SYDENHAM HOUSE</t>
  </si>
  <si>
    <t>R1LA9</t>
  </si>
  <si>
    <t>HEATH CLOSE</t>
  </si>
  <si>
    <t>R1L40</t>
  </si>
  <si>
    <t>MENTAL HEALTH UNIT (BASILDON)</t>
  </si>
  <si>
    <t>R1L65</t>
  </si>
  <si>
    <t>MOUNTNESSING COURT</t>
  </si>
  <si>
    <t>R1L22</t>
  </si>
  <si>
    <t>NEW ST AUBYN CENTRE</t>
  </si>
  <si>
    <t>R1LL</t>
  </si>
  <si>
    <t>R1L31</t>
  </si>
  <si>
    <t>ROBIN PINTO UNIT</t>
  </si>
  <si>
    <t>R1L10</t>
  </si>
  <si>
    <t>ROCHFORD COMMUNITY HOSPITAL</t>
  </si>
  <si>
    <t>R1LTH</t>
  </si>
  <si>
    <t>SAFFRON WALDEN COMMUNITY HOSPITAL</t>
  </si>
  <si>
    <t>R1LT1</t>
  </si>
  <si>
    <t>ST MARGARET'S HOSPITAL</t>
  </si>
  <si>
    <t>R1L14</t>
  </si>
  <si>
    <t>THE CRYSTAL CENTRE</t>
  </si>
  <si>
    <t>R1L50</t>
  </si>
  <si>
    <t>THURROCK COMMUNITY HOSPITAL</t>
  </si>
  <si>
    <t>R1LL8</t>
  </si>
  <si>
    <t>WOODLEA CLINIC (LEARNING DISABILITY SERVICE)</t>
  </si>
  <si>
    <t>RA215</t>
  </si>
  <si>
    <t>FARNHAM HOSPITAL</t>
  </si>
  <si>
    <t>RA2</t>
  </si>
  <si>
    <t>RA245</t>
  </si>
  <si>
    <t>FRIMLEY PARK HOSPITAL</t>
  </si>
  <si>
    <t>RA219</t>
  </si>
  <si>
    <t>HASLEMERE HOSPITAL</t>
  </si>
  <si>
    <t>RA201</t>
  </si>
  <si>
    <t>ROYAL SURREY COUNTY HOSPITAL</t>
  </si>
  <si>
    <t>RA305</t>
  </si>
  <si>
    <t>CHILDREN'S SERVICES SOUTH</t>
  </si>
  <si>
    <t>RA3</t>
  </si>
  <si>
    <t>RA301</t>
  </si>
  <si>
    <t>WESTON GENERAL HOSPITAL</t>
  </si>
  <si>
    <t>RA430</t>
  </si>
  <si>
    <t>YEOVIL DISTRICT HOSPITAL</t>
  </si>
  <si>
    <t>RA4</t>
  </si>
  <si>
    <t>RA708</t>
  </si>
  <si>
    <t>BRISTOL EYE HOSPITAL</t>
  </si>
  <si>
    <t>RA7</t>
  </si>
  <si>
    <t>RA702</t>
  </si>
  <si>
    <t>BRISTOL GENERAL HOSPITAL</t>
  </si>
  <si>
    <t>RA710</t>
  </si>
  <si>
    <t>BRISTOL HAEMATOLOGY AND ONCOLOGY CENTRE</t>
  </si>
  <si>
    <t>RA703</t>
  </si>
  <si>
    <t>BRISTOL HOMEOPATHIC HOSPITAL</t>
  </si>
  <si>
    <t>RA723</t>
  </si>
  <si>
    <t>BRISTOL ROYAL HOSPITAL FOR CHILDREN</t>
  </si>
  <si>
    <t>RA701</t>
  </si>
  <si>
    <t>BRISTOL ROYAL INFIRMARY</t>
  </si>
  <si>
    <t>RA705</t>
  </si>
  <si>
    <t>KEYNSHAM HOSPITAL</t>
  </si>
  <si>
    <t>RA773</t>
  </si>
  <si>
    <t>SOUTH BRISTOL COMMUNITY HOSPITAL</t>
  </si>
  <si>
    <t>RA707</t>
  </si>
  <si>
    <t>RA709</t>
  </si>
  <si>
    <t>UNIVERSITY OF BRISTOL DENTAL HOSPITAL</t>
  </si>
  <si>
    <t>RA952</t>
  </si>
  <si>
    <t>RA9</t>
  </si>
  <si>
    <t>shows gap in rows of data. Must be 0.</t>
  </si>
  <si>
    <t>shows duplicate specialitiy codes. Must be 0</t>
  </si>
  <si>
    <t>RA953</t>
  </si>
  <si>
    <t>code in list</t>
  </si>
  <si>
    <t>name in list</t>
  </si>
  <si>
    <t>RA954</t>
  </si>
  <si>
    <t xml:space="preserve">BRIXHAM HOSPITAL </t>
  </si>
  <si>
    <t>Day nurse fill rate. Must be 0</t>
  </si>
  <si>
    <t>Day staff fill rate. Must be 0</t>
  </si>
  <si>
    <t>Night nurse fill rate. Must be 0</t>
  </si>
  <si>
    <t>Night staff fill rate. Must be 0</t>
  </si>
  <si>
    <t>RA955</t>
  </si>
  <si>
    <t>2- all blank</t>
  </si>
  <si>
    <t>RA956</t>
  </si>
  <si>
    <t>RA957</t>
  </si>
  <si>
    <t>RA958</t>
  </si>
  <si>
    <t>RA959</t>
  </si>
  <si>
    <t>RA901</t>
  </si>
  <si>
    <t>TORBAY HOSPITAL</t>
  </si>
  <si>
    <t>RA979</t>
  </si>
  <si>
    <t>RAE01</t>
  </si>
  <si>
    <t>BRADFORD ROYAL INFIRMARY</t>
  </si>
  <si>
    <t>RAE</t>
  </si>
  <si>
    <t>RAE05</t>
  </si>
  <si>
    <t>ST LUKES HOSPITAL</t>
  </si>
  <si>
    <t>RAJ12</t>
  </si>
  <si>
    <t>BASILDON HOSPITAL</t>
  </si>
  <si>
    <t>RAJ</t>
  </si>
  <si>
    <t>RAJ25</t>
  </si>
  <si>
    <t>BRENTWOOD COMMUNITY HOSPITAL</t>
  </si>
  <si>
    <t>RAJ01</t>
  </si>
  <si>
    <t>SOUTHEND HOSPITAL</t>
  </si>
  <si>
    <t>RAL26</t>
  </si>
  <si>
    <t>BARNET HOSPITAL</t>
  </si>
  <si>
    <t>RAL</t>
  </si>
  <si>
    <t xml:space="preserve">RALC7 </t>
  </si>
  <si>
    <t>RALRA</t>
  </si>
  <si>
    <t>RAL22</t>
  </si>
  <si>
    <t>FINCHLEY MEMORIAL HOSPITAL</t>
  </si>
  <si>
    <t>RALHA</t>
  </si>
  <si>
    <t>HARPENDEN MEMORIAL HOSPITAL</t>
  </si>
  <si>
    <t>RALMV</t>
  </si>
  <si>
    <t>MOUNT VERNON HOSPITAL</t>
  </si>
  <si>
    <t>RAL02</t>
  </si>
  <si>
    <t>QUEEN MARY'S HOUSE</t>
  </si>
  <si>
    <t>RAL01</t>
  </si>
  <si>
    <t>ROYAL FREE HOSPITAL</t>
  </si>
  <si>
    <t>RALAL</t>
  </si>
  <si>
    <t>ST. ALBANS CITY HOSPITAL</t>
  </si>
  <si>
    <t>RALWA</t>
  </si>
  <si>
    <t>WATFORD GENERAL HOSPITAL</t>
  </si>
  <si>
    <t>RAN02</t>
  </si>
  <si>
    <t>ROYAL NATIONAL ORTHOPAEDIC HOSPITAL (BOLSOVER STREET)</t>
  </si>
  <si>
    <t>RAN</t>
  </si>
  <si>
    <t>RAN01</t>
  </si>
  <si>
    <t>THE ROYAL NATIONAL ORTHOPAEDIC HOSPITAL (STANMORE)</t>
  </si>
  <si>
    <t>RAPNM</t>
  </si>
  <si>
    <t>NORTH MIDDLESEX HOSPITAL</t>
  </si>
  <si>
    <t>RAP</t>
  </si>
  <si>
    <t>RAPST</t>
  </si>
  <si>
    <t>ST ANNS HOSPITAL (ACUTE WARDS)</t>
  </si>
  <si>
    <t>RAS01</t>
  </si>
  <si>
    <t>HILLINGDON HOSPITAL</t>
  </si>
  <si>
    <t>RAS</t>
  </si>
  <si>
    <t>RAS02</t>
  </si>
  <si>
    <t>MOUNT VERNON HOSPITAL SITE</t>
  </si>
  <si>
    <t>RATAP</t>
  </si>
  <si>
    <t>BARKING HOSPITAL</t>
  </si>
  <si>
    <t>RAT</t>
  </si>
  <si>
    <t>RATJC</t>
  </si>
  <si>
    <t>RATDK</t>
  </si>
  <si>
    <t>BILLERICAY COMMUNITY HOSPITAL</t>
  </si>
  <si>
    <t>RATRM</t>
  </si>
  <si>
    <t>RATRY</t>
  </si>
  <si>
    <t>BROOKSIDE</t>
  </si>
  <si>
    <t>RATCS</t>
  </si>
  <si>
    <t>CHADWELL HEATH (CHS)</t>
  </si>
  <si>
    <t>RATWC</t>
  </si>
  <si>
    <t>CHILD &amp; FAMILY FOREST</t>
  </si>
  <si>
    <t>RATE3</t>
  </si>
  <si>
    <t>COMMUNITY PAEDIATRICS - CDC</t>
  </si>
  <si>
    <t>RATRD</t>
  </si>
  <si>
    <t>DRUG &amp; ALCOHOL ILFORD</t>
  </si>
  <si>
    <t>RATFF</t>
  </si>
  <si>
    <t>FACE TO FACE</t>
  </si>
  <si>
    <t>RATFG</t>
  </si>
  <si>
    <t>FIVE ELMS (CHS)</t>
  </si>
  <si>
    <t>RATKG</t>
  </si>
  <si>
    <t>FOXGLOVE WARD</t>
  </si>
  <si>
    <t>RATGF</t>
  </si>
  <si>
    <t>GALLEON AND HERONWOOD</t>
  </si>
  <si>
    <t>RATGM</t>
  </si>
  <si>
    <t>GOODMAYES HOSPITAL</t>
  </si>
  <si>
    <t>RATGT</t>
  </si>
  <si>
    <t>GREENTHORNE</t>
  </si>
  <si>
    <t>RATWF</t>
  </si>
  <si>
    <t>RATRJ</t>
  </si>
  <si>
    <t>GROVELANDS DAY HOSPITAL</t>
  </si>
  <si>
    <t>RATHC</t>
  </si>
  <si>
    <t>HAWKWELL COURT</t>
  </si>
  <si>
    <t>RATC5</t>
  </si>
  <si>
    <t>HERONWOOD AND GALLEON</t>
  </si>
  <si>
    <t>RATC2</t>
  </si>
  <si>
    <t>ICAT</t>
  </si>
  <si>
    <t>RATHA</t>
  </si>
  <si>
    <t>INITIAL ASSESSMENT (HAV)</t>
  </si>
  <si>
    <t>RATRV</t>
  </si>
  <si>
    <t>JONES UNIT - RIVERSIDE</t>
  </si>
  <si>
    <t>RATJE</t>
  </si>
  <si>
    <t>JULIA ENGWELL (CHS)</t>
  </si>
  <si>
    <t>RATDG</t>
  </si>
  <si>
    <t>KING GEORGES HOSPITAL</t>
  </si>
  <si>
    <t>RATLH</t>
  </si>
  <si>
    <t>LITTLE HIGHWOOD</t>
  </si>
  <si>
    <t>RATLX</t>
  </si>
  <si>
    <t>LOXFORD HALL</t>
  </si>
  <si>
    <t>RATRQ</t>
  </si>
  <si>
    <t>RATMG</t>
  </si>
  <si>
    <t>MARKS GATE (CHS)</t>
  </si>
  <si>
    <t>RATHG</t>
  </si>
  <si>
    <t>MASCALLS OLDER PEOPLE HAV</t>
  </si>
  <si>
    <t>RATAF</t>
  </si>
  <si>
    <t>MAYFIELD CENTRE</t>
  </si>
  <si>
    <t>RATHP</t>
  </si>
  <si>
    <t>NEW DIRECTIONS</t>
  </si>
  <si>
    <t>RATT3</t>
  </si>
  <si>
    <t>OAHTT (BARKING HOSPITAL)</t>
  </si>
  <si>
    <t>RATPH</t>
  </si>
  <si>
    <t>ORSETT HOSPITAL</t>
  </si>
  <si>
    <t>RATQH</t>
  </si>
  <si>
    <t>QUEENS HOSPITAL</t>
  </si>
  <si>
    <t>RATRN</t>
  </si>
  <si>
    <t>REDBRIDGE HTT</t>
  </si>
  <si>
    <t>RATH3</t>
  </si>
  <si>
    <t>ROMFORD CRT</t>
  </si>
  <si>
    <t>RATGK</t>
  </si>
  <si>
    <t>ST GEORGES</t>
  </si>
  <si>
    <t>RATC3</t>
  </si>
  <si>
    <t>ST GEORGES DAY HOSPITAL</t>
  </si>
  <si>
    <t>RATTL</t>
  </si>
  <si>
    <t>STONELEA</t>
  </si>
  <si>
    <t>RATTV</t>
  </si>
  <si>
    <t>THAMES VIEW (CHS)</t>
  </si>
  <si>
    <t>RAT42</t>
  </si>
  <si>
    <t>THE AINSLIE REHAB UNIT</t>
  </si>
  <si>
    <t>RATHN</t>
  </si>
  <si>
    <t>THORNEBURY UNIT</t>
  </si>
  <si>
    <t>RATTH</t>
  </si>
  <si>
    <t>THORPE COOMBE</t>
  </si>
  <si>
    <t>RATH7</t>
  </si>
  <si>
    <t>RATWT</t>
  </si>
  <si>
    <t>TOMSWOOD REHAB. UNIT</t>
  </si>
  <si>
    <t>RATH5</t>
  </si>
  <si>
    <t>UPMINSTER CRT1</t>
  </si>
  <si>
    <t>RATVF</t>
  </si>
  <si>
    <t>VICARAGE FIELDS (CHS)</t>
  </si>
  <si>
    <t>RATWD</t>
  </si>
  <si>
    <t>WOODBURY UNIT</t>
  </si>
  <si>
    <t>RAX01</t>
  </si>
  <si>
    <t>KINGSTON HOSPITAL</t>
  </si>
  <si>
    <t>RAX</t>
  </si>
  <si>
    <t>RBAD1</t>
  </si>
  <si>
    <t>FROME VICTORIA HOSPITAL</t>
  </si>
  <si>
    <t>RBA</t>
  </si>
  <si>
    <t>RBA11</t>
  </si>
  <si>
    <t>MUSGROVE PARK HOSPITAL</t>
  </si>
  <si>
    <t>RBAD2</t>
  </si>
  <si>
    <t>SHEPTON MALLET COMMUNITY HOSPITAL</t>
  </si>
  <si>
    <t>RBBP1</t>
  </si>
  <si>
    <t>CHIPPENHAM HOSPITAL</t>
  </si>
  <si>
    <t>RBB</t>
  </si>
  <si>
    <t>RBBP2</t>
  </si>
  <si>
    <t>DEVIZES HOSPITAL</t>
  </si>
  <si>
    <t>RBBP3</t>
  </si>
  <si>
    <t>FROME COMMUNITY HOSPITAL</t>
  </si>
  <si>
    <t>RBBP4</t>
  </si>
  <si>
    <t>RBBP5</t>
  </si>
  <si>
    <t>WARMINSTER HOSPITAL</t>
  </si>
  <si>
    <t>RBD20</t>
  </si>
  <si>
    <t>BLANDFORD COMMUNITY HOSPITAL</t>
  </si>
  <si>
    <t>RBD</t>
  </si>
  <si>
    <t>RBD42</t>
  </si>
  <si>
    <t>BRIDPORT COMMUNITY HOSPITAL</t>
  </si>
  <si>
    <t>RBD01</t>
  </si>
  <si>
    <t>DORSET COUNTY HOSPITAL</t>
  </si>
  <si>
    <t>RBD08</t>
  </si>
  <si>
    <t>PORTLAND HOSPITAL</t>
  </si>
  <si>
    <t>RBD05</t>
  </si>
  <si>
    <t>WEYMOUTH COMMUNITY HOSPITAL</t>
  </si>
  <si>
    <t>RBD30</t>
  </si>
  <si>
    <t>YEATMAN HOSPITAL</t>
  </si>
  <si>
    <t>RBK03</t>
  </si>
  <si>
    <t>GOSCOTE HOSPITAL</t>
  </si>
  <si>
    <t>RBK</t>
  </si>
  <si>
    <t>RBK02</t>
  </si>
  <si>
    <t>MANOR HOSPITAL</t>
  </si>
  <si>
    <t>RBL14</t>
  </si>
  <si>
    <t>ARROWE PARK HOSPITAL</t>
  </si>
  <si>
    <t>RBL</t>
  </si>
  <si>
    <t>RBL20</t>
  </si>
  <si>
    <t>CLATTERBRIDGE HOSPITAL</t>
  </si>
  <si>
    <t>RBL25</t>
  </si>
  <si>
    <t>OUTPATIENTS DEPARTMENT (ST JOHN'S HOSPICE)</t>
  </si>
  <si>
    <t>RBL01</t>
  </si>
  <si>
    <t>ST. CATHERINES HOSPITAL</t>
  </si>
  <si>
    <t>RBL02</t>
  </si>
  <si>
    <t>VICTORIA CENTRAL HOSPITAL</t>
  </si>
  <si>
    <t>RBN03</t>
  </si>
  <si>
    <t>NEWTON COMMUNITY HOSPITAL</t>
  </si>
  <si>
    <t>RBN</t>
  </si>
  <si>
    <t>RBN02</t>
  </si>
  <si>
    <t>ST HELENS HOSPITAL</t>
  </si>
  <si>
    <t>RBN34</t>
  </si>
  <si>
    <t>WHISTON HEALTH CENTRE</t>
  </si>
  <si>
    <t>RBN01</t>
  </si>
  <si>
    <t>WHISTON HOSPITAL</t>
  </si>
  <si>
    <t>RBQHQ</t>
  </si>
  <si>
    <t>LIVERPOOL HEART AND CHEST HOSPITAL NHS TRUST HQ</t>
  </si>
  <si>
    <t>RBQ</t>
  </si>
  <si>
    <t>RBS25</t>
  </si>
  <si>
    <t>ALDER HEY CHILDREN'S NHS</t>
  </si>
  <si>
    <t>RBS</t>
  </si>
  <si>
    <t>RBS76</t>
  </si>
  <si>
    <t>LIVERPOOL WOMEN'S HOSPITAL</t>
  </si>
  <si>
    <t>RBT20</t>
  </si>
  <si>
    <t>LEIGHTON HOSPITAL</t>
  </si>
  <si>
    <t>RBT</t>
  </si>
  <si>
    <t>RBT22</t>
  </si>
  <si>
    <t>TARPORLEY WAR MEMORIAL HOSPITAL</t>
  </si>
  <si>
    <t>RBT21</t>
  </si>
  <si>
    <t>VICTORIA INFIRMARY (NORTHWICH)</t>
  </si>
  <si>
    <t>RBV01</t>
  </si>
  <si>
    <t>THE CHRISTIE</t>
  </si>
  <si>
    <t>RBV</t>
  </si>
  <si>
    <t>RBZ82</t>
  </si>
  <si>
    <t>AXMINSTER HOSPITAL</t>
  </si>
  <si>
    <t>RBZ</t>
  </si>
  <si>
    <t>RBZ95</t>
  </si>
  <si>
    <t>BIDEFORD HOSPITAL</t>
  </si>
  <si>
    <t>RBZ88</t>
  </si>
  <si>
    <t>CREDITON HOSPITAL</t>
  </si>
  <si>
    <t>RBZ84</t>
  </si>
  <si>
    <t>EXMOUTH HOSPITAL</t>
  </si>
  <si>
    <t>RBZ85</t>
  </si>
  <si>
    <t>RBZ92</t>
  </si>
  <si>
    <t>HOLSWORTHY HOSPITAL</t>
  </si>
  <si>
    <t>RBZ80</t>
  </si>
  <si>
    <t>HONITON HOSPITAL</t>
  </si>
  <si>
    <t>RBZ91</t>
  </si>
  <si>
    <t>ILFRACOMBE</t>
  </si>
  <si>
    <t>RBZ12</t>
  </si>
  <si>
    <t>NORTH DEVON DISTRICT HOSPITAL</t>
  </si>
  <si>
    <t>RBZ87</t>
  </si>
  <si>
    <t>OKEHAMPTON HOSPITAL</t>
  </si>
  <si>
    <t>RBZ81</t>
  </si>
  <si>
    <t>OTTERY ST MARY HOSPITAL</t>
  </si>
  <si>
    <t>RBZ86</t>
  </si>
  <si>
    <t>SEATON HOSPITAL</t>
  </si>
  <si>
    <t>RBZ83</t>
  </si>
  <si>
    <t>SIDMOUTH HOSPITAL</t>
  </si>
  <si>
    <t>RBZ99</t>
  </si>
  <si>
    <t>SOUTH MOLTON HOSPITAL</t>
  </si>
  <si>
    <t>RBZ93</t>
  </si>
  <si>
    <t>TIVERTON AND DISTRICT HOSPITAL</t>
  </si>
  <si>
    <t>RBZ98</t>
  </si>
  <si>
    <t>TORRINGTON HOSPITAL</t>
  </si>
  <si>
    <t>RBZ79</t>
  </si>
  <si>
    <t>WHIPTON HOSPITAL</t>
  </si>
  <si>
    <t>RC111</t>
  </si>
  <si>
    <t>BEDFORD HOSPITAL NORTH WING</t>
  </si>
  <si>
    <t>RC1</t>
  </si>
  <si>
    <t>RC110</t>
  </si>
  <si>
    <t>BEDFORD HOSPITAL SOUTH WING</t>
  </si>
  <si>
    <t>RC321</t>
  </si>
  <si>
    <t>RC3</t>
  </si>
  <si>
    <t>RC368</t>
  </si>
  <si>
    <t>RC3C2</t>
  </si>
  <si>
    <t>RC330</t>
  </si>
  <si>
    <t xml:space="preserve">NEW SPECIALTY-INTERMEDIATE CARE EALING </t>
  </si>
  <si>
    <t>RC328</t>
  </si>
  <si>
    <t>THE MANOR HOUSE</t>
  </si>
  <si>
    <t>RC304</t>
  </si>
  <si>
    <t>WILLESDEN CENTRE FOR HEALTH AND CARE</t>
  </si>
  <si>
    <t>RC971</t>
  </si>
  <si>
    <t>LUTON AND DUNSTABLE HOSPITAL</t>
  </si>
  <si>
    <t>RC9</t>
  </si>
  <si>
    <t>RCBAW</t>
  </si>
  <si>
    <t>ARCHWAYS INTERMEDIATE CARE UNIT</t>
  </si>
  <si>
    <t>RCB</t>
  </si>
  <si>
    <t>RCB16</t>
  </si>
  <si>
    <t>BOOTHAM PARK HOSPITAL</t>
  </si>
  <si>
    <t>RCBNH</t>
  </si>
  <si>
    <t>BRIDLINGTON AND DISTRICT HOSPITAL</t>
  </si>
  <si>
    <t>RCBN1</t>
  </si>
  <si>
    <t>CROSS LANE HOSPITAL</t>
  </si>
  <si>
    <t>RCBL8</t>
  </si>
  <si>
    <t>MALTON COMMUNITY HOSPITAL</t>
  </si>
  <si>
    <t>RCBCA</t>
  </si>
  <si>
    <t>SCARBOROUGH GENERAL HOSPITAL</t>
  </si>
  <si>
    <t>RCB07</t>
  </si>
  <si>
    <t>SELBY AND DISTRICT WAR MEMORIAL HOSPITAL</t>
  </si>
  <si>
    <t>RCBTV</t>
  </si>
  <si>
    <t>ST HELENS REHABILITATION HOSPITAL</t>
  </si>
  <si>
    <t>RCBN2</t>
  </si>
  <si>
    <t>RCB05</t>
  </si>
  <si>
    <t>ST MONICAS HOSPITAL</t>
  </si>
  <si>
    <t>RCBG1</t>
  </si>
  <si>
    <t>WHITBY COMMUNITY HOSPITAL</t>
  </si>
  <si>
    <t>RCBP9</t>
  </si>
  <si>
    <t>WHITE CROSS REHABILITATION HOSPITAL</t>
  </si>
  <si>
    <t>RCB55</t>
  </si>
  <si>
    <t>YORK HOSPITAL</t>
  </si>
  <si>
    <t>RCD01</t>
  </si>
  <si>
    <t>HARROGATE DISTRICT HOSPITAL</t>
  </si>
  <si>
    <t>RCD</t>
  </si>
  <si>
    <t>RCD22</t>
  </si>
  <si>
    <t>LANCASTER PARK ROAD (SITE 2)</t>
  </si>
  <si>
    <t>RCD23</t>
  </si>
  <si>
    <t>LANCASTER PARK ROAD (SITE 3)</t>
  </si>
  <si>
    <t>RCD08</t>
  </si>
  <si>
    <t>LASCELLES YOUNGER DISABLED UNIT</t>
  </si>
  <si>
    <t>RCD02</t>
  </si>
  <si>
    <t>RIPON AND DISTRICT COMMUNITY HOSPITAL</t>
  </si>
  <si>
    <t>RCF22</t>
  </si>
  <si>
    <t>AIREDALE GENERAL HOSPITAL</t>
  </si>
  <si>
    <t>RCF</t>
  </si>
  <si>
    <t>RCF23</t>
  </si>
  <si>
    <t>BINGLEY HOSPITAL</t>
  </si>
  <si>
    <t>RCF30</t>
  </si>
  <si>
    <t>CASTLEBERG HOSPITAL</t>
  </si>
  <si>
    <t>RCF26</t>
  </si>
  <si>
    <t>CORONATION HOSPITAL</t>
  </si>
  <si>
    <t>RCF32</t>
  </si>
  <si>
    <t>GROVE CONVALESCENT HOSPITAL</t>
  </si>
  <si>
    <t>RCF25</t>
  </si>
  <si>
    <t>SCALEBOR PARK HOSPITAL</t>
  </si>
  <si>
    <t>RCF31</t>
  </si>
  <si>
    <t>SKIPTON GENERAL HOSPITAL</t>
  </si>
  <si>
    <t>RCU04</t>
  </si>
  <si>
    <t>CENTRAL HEALTH CLINIC</t>
  </si>
  <si>
    <t>RCU</t>
  </si>
  <si>
    <t>RCU03</t>
  </si>
  <si>
    <t>NORTHERN GENERAL HOSPITAL</t>
  </si>
  <si>
    <t>RCU55</t>
  </si>
  <si>
    <t>OAKWOOD YOUNG PEOPLES CENTRE</t>
  </si>
  <si>
    <t>RCUEF</t>
  </si>
  <si>
    <t>SHEFFIELD CHILDREN'S HOSPITAL</t>
  </si>
  <si>
    <t>RCX66</t>
  </si>
  <si>
    <t>NORTH CAMBRIDGESHIRE HOSPITAL</t>
  </si>
  <si>
    <t>RCX</t>
  </si>
  <si>
    <t>RCX70</t>
  </si>
  <si>
    <t>THE QUEEN ELIZABETH HOSPITAL</t>
  </si>
  <si>
    <t>RD101</t>
  </si>
  <si>
    <t>BRADFORD ON AVON COMMUNITY HOSPITAL</t>
  </si>
  <si>
    <t>RD1</t>
  </si>
  <si>
    <t>RD102</t>
  </si>
  <si>
    <t>RD107</t>
  </si>
  <si>
    <t>RD121</t>
  </si>
  <si>
    <t>RD103</t>
  </si>
  <si>
    <t>MALMESBURY HOSPITAL</t>
  </si>
  <si>
    <t>RD104</t>
  </si>
  <si>
    <t>MELKSHAM HOSPITAL</t>
  </si>
  <si>
    <t>RD129</t>
  </si>
  <si>
    <t>PAULTON HOSPITAL</t>
  </si>
  <si>
    <t>RD119</t>
  </si>
  <si>
    <t>ROUNDWAY HOSPITAL</t>
  </si>
  <si>
    <t>RD115</t>
  </si>
  <si>
    <t>ROYAL NATIONAL HOSPITAL FOR RHEUMATIC DISEASES</t>
  </si>
  <si>
    <t>RD130</t>
  </si>
  <si>
    <t>ROYAL UNITED HOSPITAL</t>
  </si>
  <si>
    <t>RD167</t>
  </si>
  <si>
    <t>RD132</t>
  </si>
  <si>
    <t>ST MARTINS HOSPITAL (BATH)</t>
  </si>
  <si>
    <t>RD108</t>
  </si>
  <si>
    <t>TROWBRIDGE HOSPITAL</t>
  </si>
  <si>
    <t>RD105</t>
  </si>
  <si>
    <t>RD106</t>
  </si>
  <si>
    <t>WESTBURY HOSPITAL</t>
  </si>
  <si>
    <t>RD304</t>
  </si>
  <si>
    <t>POOLE GENERAL HOSPITAL NHS TRUST HQ</t>
  </si>
  <si>
    <t>RD3</t>
  </si>
  <si>
    <t>RD766</t>
  </si>
  <si>
    <t>CHALFONT'S AND GERRARDS CROSS HOSPITAL</t>
  </si>
  <si>
    <t>RD7</t>
  </si>
  <si>
    <t>RD762</t>
  </si>
  <si>
    <t>FARNHAM ROAD</t>
  </si>
  <si>
    <t>RD764</t>
  </si>
  <si>
    <t>GREAT HOLLANDS</t>
  </si>
  <si>
    <t>RD700</t>
  </si>
  <si>
    <t>HEATHERWOOD AND WEXHAM PARK HOSPITALS NHS TRUST</t>
  </si>
  <si>
    <t>RD752</t>
  </si>
  <si>
    <t>HEATHERWOOD HOSPITAL</t>
  </si>
  <si>
    <t>RD765</t>
  </si>
  <si>
    <t>HSH BROADMOOR HOSPITAL</t>
  </si>
  <si>
    <t>RD753</t>
  </si>
  <si>
    <t>KING EDWARD VII HOSPITAL</t>
  </si>
  <si>
    <t>RD763</t>
  </si>
  <si>
    <t>LANGLEY HEALTH CENTRE</t>
  </si>
  <si>
    <t>RD761</t>
  </si>
  <si>
    <t>PAUL BEVAN HOUSE (THAMES HOSPICE CARE)</t>
  </si>
  <si>
    <t>RD760</t>
  </si>
  <si>
    <t>PINE LODGE (THAMES HOSPICE CARE)</t>
  </si>
  <si>
    <t>RD754</t>
  </si>
  <si>
    <t>ST MARK'S HOSPITAL</t>
  </si>
  <si>
    <t>RD755</t>
  </si>
  <si>
    <t>UPTON HOSPITAL</t>
  </si>
  <si>
    <t>RD750</t>
  </si>
  <si>
    <t>WEXHAM PARK HOSPITAL</t>
  </si>
  <si>
    <t>RD816</t>
  </si>
  <si>
    <t>MILTON KEYNES HOSPITAL</t>
  </si>
  <si>
    <t>RD8</t>
  </si>
  <si>
    <t>RDDH0</t>
  </si>
  <si>
    <t>BASILDON UNIVERSITY HOSPITAL</t>
  </si>
  <si>
    <t>RDD</t>
  </si>
  <si>
    <t>RDDH6</t>
  </si>
  <si>
    <t>RDDH1</t>
  </si>
  <si>
    <t>RDDH8</t>
  </si>
  <si>
    <t>THE ESSEX CARDIOTHORACIC CENTRE</t>
  </si>
  <si>
    <t>RDE83</t>
  </si>
  <si>
    <t>ALDEBURGH HOSPITAL</t>
  </si>
  <si>
    <t>RDE</t>
  </si>
  <si>
    <t>RDE78</t>
  </si>
  <si>
    <t>BLUEBIRD LODGE</t>
  </si>
  <si>
    <t>RDEP1</t>
  </si>
  <si>
    <t>CAPIO OAKS HOSPITAL</t>
  </si>
  <si>
    <t>RDEP4</t>
  </si>
  <si>
    <t>CAPIO SPRINGFIELD HOSPITAL</t>
  </si>
  <si>
    <t>RDEE2</t>
  </si>
  <si>
    <t>CLACTON AND DISTRICT HOSPITAL</t>
  </si>
  <si>
    <t>RDEE4</t>
  </si>
  <si>
    <t>RDEEV</t>
  </si>
  <si>
    <t>COLCHESTER PRIMARY CARE TREATMENT CENTRE</t>
  </si>
  <si>
    <t>RDEEB</t>
  </si>
  <si>
    <t>ESSEX COUNTY HOSPITAL</t>
  </si>
  <si>
    <t>RDE05</t>
  </si>
  <si>
    <t>FELIXSTOWE HOSPITAL</t>
  </si>
  <si>
    <t>RDEEK</t>
  </si>
  <si>
    <t>HALSTEAD HOSPITAL</t>
  </si>
  <si>
    <t>RDE03</t>
  </si>
  <si>
    <t>IPSWICH HOSPITAL NHS TRUST</t>
  </si>
  <si>
    <t>Speciality code vlookup</t>
  </si>
  <si>
    <t>RDEEE</t>
  </si>
  <si>
    <t>THE FRYATT HOSPITAL AND MAYFLOWER MEDICAL CENTRE</t>
  </si>
  <si>
    <t>RDR1R</t>
  </si>
  <si>
    <t>ARUNDEL AND DISTRICT HOSPITAL</t>
  </si>
  <si>
    <t>RDR</t>
  </si>
  <si>
    <t>RDR01</t>
  </si>
  <si>
    <t>BATTLE SCA</t>
  </si>
  <si>
    <t>RDR53</t>
  </si>
  <si>
    <t>RDR2V</t>
  </si>
  <si>
    <t>BOGNOR REGIS WAR MEMORIAL HOSPITAL</t>
  </si>
  <si>
    <t>RDRDY</t>
  </si>
  <si>
    <t>BRADBURY UNIT</t>
  </si>
  <si>
    <t>RDR05</t>
  </si>
  <si>
    <t>BRIGHTON GENERAL HOSPITAL</t>
  </si>
  <si>
    <t>RDRCN</t>
  </si>
  <si>
    <t>CHAILEY NEW HERITAGE</t>
  </si>
  <si>
    <t>RDRCC</t>
  </si>
  <si>
    <t>CLERMONT CHILD PROTECTION UNIT</t>
  </si>
  <si>
    <t>RDRCT</t>
  </si>
  <si>
    <t>COUNTY BUILDINGS</t>
  </si>
  <si>
    <t>RDR3E</t>
  </si>
  <si>
    <t>CRAWLEY HOSPITAL</t>
  </si>
  <si>
    <t>RDRCR</t>
  </si>
  <si>
    <t>CROWBOROUGH WAR MEMORIAL HOSPITAL</t>
  </si>
  <si>
    <t>RDRDV</t>
  </si>
  <si>
    <t>DOWNS VIEW</t>
  </si>
  <si>
    <t>RDR1V</t>
  </si>
  <si>
    <t>EASTBOURNE DISTRICT GENERAL HOSPITAL</t>
  </si>
  <si>
    <t>RDRRM</t>
  </si>
  <si>
    <t>FINCHES</t>
  </si>
  <si>
    <t>RDR4R</t>
  </si>
  <si>
    <t>GATWICK HEALTH CONTROL</t>
  </si>
  <si>
    <t>RDRHZ</t>
  </si>
  <si>
    <t>HAZEL COTTAGE</t>
  </si>
  <si>
    <t>RDRHR</t>
  </si>
  <si>
    <t>HORIZON UNIT</t>
  </si>
  <si>
    <t>RDR3L</t>
  </si>
  <si>
    <t>HORSHAM HOSPITAL</t>
  </si>
  <si>
    <t>RDRHM</t>
  </si>
  <si>
    <t>HORSHAM MIU</t>
  </si>
  <si>
    <t>RDRC8</t>
  </si>
  <si>
    <t>ICATS CRAWLEY</t>
  </si>
  <si>
    <t>RDRCV</t>
  </si>
  <si>
    <t>ICS CRAVEN VALE</t>
  </si>
  <si>
    <t>RDRQP</t>
  </si>
  <si>
    <t>ICS QUEENS PARK VILLAS</t>
  </si>
  <si>
    <t>RDRLN</t>
  </si>
  <si>
    <t>LENS EMPLOYMENT REHABILITATION</t>
  </si>
  <si>
    <t>RDRLC</t>
  </si>
  <si>
    <t>LEWES INTERMEDIATE CARE</t>
  </si>
  <si>
    <t>RDR1N</t>
  </si>
  <si>
    <t>LITTLEHAMPTON HOSPITAL</t>
  </si>
  <si>
    <t>RDR2F</t>
  </si>
  <si>
    <t>MIDHURST COMMUNITY HOSPITAL</t>
  </si>
  <si>
    <t>RDRMH</t>
  </si>
  <si>
    <t>MILL VIEW HOSPITAL</t>
  </si>
  <si>
    <t>RDRBM</t>
  </si>
  <si>
    <t>RDRNH</t>
  </si>
  <si>
    <t>NEVILL HOSPITAL</t>
  </si>
  <si>
    <t>RDRXR</t>
  </si>
  <si>
    <t>NEWHAVEN DOWNS</t>
  </si>
  <si>
    <t>RDRNW</t>
  </si>
  <si>
    <t>NEWHAVEN REHAB CENTRE</t>
  </si>
  <si>
    <t>RDR4E</t>
  </si>
  <si>
    <t>RDRHH</t>
  </si>
  <si>
    <t>RDRQD</t>
  </si>
  <si>
    <t>QUADRANT</t>
  </si>
  <si>
    <t>RDR4L</t>
  </si>
  <si>
    <t>QUEEN VICTORIA HOSPITAL</t>
  </si>
  <si>
    <t>RDRWR</t>
  </si>
  <si>
    <t>RHEUMATOLOGY</t>
  </si>
  <si>
    <t>RDRRV</t>
  </si>
  <si>
    <t>RHEUMATOLOGY VALE</t>
  </si>
  <si>
    <t>RDRRA</t>
  </si>
  <si>
    <t>ROYAL ALEXANDRA</t>
  </si>
  <si>
    <t>RDR1H</t>
  </si>
  <si>
    <t>SALVINGTON LODGE</t>
  </si>
  <si>
    <t>RDR1X</t>
  </si>
  <si>
    <t>SOUTHLANDS HOSPITAL</t>
  </si>
  <si>
    <t>RDRSP</t>
  </si>
  <si>
    <t>SOUTHPOINT</t>
  </si>
  <si>
    <t>RDR2M</t>
  </si>
  <si>
    <t>ST RICHARDS HOSPITAL</t>
  </si>
  <si>
    <t>RDR4P</t>
  </si>
  <si>
    <t>THE ASHINGTON VILLAGE SPORTS PAVILION</t>
  </si>
  <si>
    <t>RDR2K</t>
  </si>
  <si>
    <t>THE CHERRIES</t>
  </si>
  <si>
    <t>RDR4C</t>
  </si>
  <si>
    <t>THE KLEINWORT CENTRE</t>
  </si>
  <si>
    <t>RDRMT</t>
  </si>
  <si>
    <t>THE MARTLETS</t>
  </si>
  <si>
    <t>RDR25</t>
  </si>
  <si>
    <t>THE OLD MARKET</t>
  </si>
  <si>
    <t>RDRPE</t>
  </si>
  <si>
    <t>THE PEARSON UNIT</t>
  </si>
  <si>
    <t>RDRRW</t>
  </si>
  <si>
    <t>THE ROWANS</t>
  </si>
  <si>
    <t>RDRHA</t>
  </si>
  <si>
    <t>UCKFIELDS HOSPITAL</t>
  </si>
  <si>
    <t>RDR1D</t>
  </si>
  <si>
    <t>WORTHING HOSPITAL</t>
  </si>
  <si>
    <t>RDR1L</t>
  </si>
  <si>
    <t>ZACHARY MERTON HOSPITAL</t>
  </si>
  <si>
    <t>RDU61</t>
  </si>
  <si>
    <t xml:space="preserve"> GREAT HOLLANDS</t>
  </si>
  <si>
    <t>RDU</t>
  </si>
  <si>
    <t>RDU58</t>
  </si>
  <si>
    <t xml:space="preserve"> PAUL BEVAN HOUSE (THAMES HOSPICE CARE)</t>
  </si>
  <si>
    <t>RDU04</t>
  </si>
  <si>
    <t>ALDERSHOT NHS OUTPATIENTS</t>
  </si>
  <si>
    <t>RDU17</t>
  </si>
  <si>
    <t>BERKSHIRE INDEPENDENT HOSPITAL</t>
  </si>
  <si>
    <t>RDU63</t>
  </si>
  <si>
    <t>CHALFONT'S &amp; GERRARDS CROSS HOSPITAL</t>
  </si>
  <si>
    <t>RDU18</t>
  </si>
  <si>
    <t>DUNEDIN HOSPITAL</t>
  </si>
  <si>
    <t>RDU02</t>
  </si>
  <si>
    <t>FARNHAM HOSPITAL OUTPATIENTS DEPARTMENT</t>
  </si>
  <si>
    <t>RDU59</t>
  </si>
  <si>
    <t>FARNHAM LANE SURGERY</t>
  </si>
  <si>
    <t xml:space="preserve">RDU56 </t>
  </si>
  <si>
    <t>FITZWILLIAM HOUSE OUTPATIENT CENTRE</t>
  </si>
  <si>
    <t>RDU03</t>
  </si>
  <si>
    <t>FLEET HOSPITAL OUTPATIENTS DEPARTMENT</t>
  </si>
  <si>
    <t>RDU14</t>
  </si>
  <si>
    <t>FRIMLEY CHILDREN'S CENTRE</t>
  </si>
  <si>
    <t>RDU01</t>
  </si>
  <si>
    <t>RDU15</t>
  </si>
  <si>
    <t>GUILDFORD NUFFIELD</t>
  </si>
  <si>
    <t>RDU52</t>
  </si>
  <si>
    <t>RDU19</t>
  </si>
  <si>
    <t>RDU60</t>
  </si>
  <si>
    <t>RDU57</t>
  </si>
  <si>
    <t>RDU13</t>
  </si>
  <si>
    <t>THE ROYAL HOSPITAL HASLAR</t>
  </si>
  <si>
    <t>RDU50</t>
  </si>
  <si>
    <t>RDU20</t>
  </si>
  <si>
    <t>WOKING NUFFIELD HOSPITAL</t>
  </si>
  <si>
    <t>RDY17</t>
  </si>
  <si>
    <t>ADDINGTON UNIT</t>
  </si>
  <si>
    <t>RDY</t>
  </si>
  <si>
    <t>RDYHC</t>
  </si>
  <si>
    <t>ADULT MH - FORSTON UNIT AE</t>
  </si>
  <si>
    <t>RDY22</t>
  </si>
  <si>
    <t>ALDERNEY HOSPITAL</t>
  </si>
  <si>
    <t>RDYEP</t>
  </si>
  <si>
    <t>BELLE VUE</t>
  </si>
  <si>
    <t>RDYKM</t>
  </si>
  <si>
    <t>BLANDFORD BETTY HIGHWOOD</t>
  </si>
  <si>
    <t>RDYER</t>
  </si>
  <si>
    <t>RDYHM</t>
  </si>
  <si>
    <t>BLANDFORD DERMATOLOGY</t>
  </si>
  <si>
    <t>RDYJA</t>
  </si>
  <si>
    <t>BLANDFORD ENT</t>
  </si>
  <si>
    <t>RDYFL</t>
  </si>
  <si>
    <t>BLANDFORD HEALTH</t>
  </si>
  <si>
    <t>RDYJH</t>
  </si>
  <si>
    <t>BLANDFORD MIU</t>
  </si>
  <si>
    <t>RDYJC</t>
  </si>
  <si>
    <t>BLANDFORD TARRANT WARD</t>
  </si>
  <si>
    <t>RDYKP</t>
  </si>
  <si>
    <t>BLANDFORD THEATRE</t>
  </si>
  <si>
    <t>RDY01</t>
  </si>
  <si>
    <t>BOSCOMBE COMMUNITY HOSPITAL</t>
  </si>
  <si>
    <t>RDYFV</t>
  </si>
  <si>
    <t>BOURNEMOUTH HOSPITAL</t>
  </si>
  <si>
    <t>RDYEJ</t>
  </si>
  <si>
    <t>RDYHN</t>
  </si>
  <si>
    <t>BRIDPORT DERMATOLOGY</t>
  </si>
  <si>
    <t>RDYKQ</t>
  </si>
  <si>
    <t>BRIDPORT HOSPITAL THEATRE</t>
  </si>
  <si>
    <t>RDYKR</t>
  </si>
  <si>
    <t>BRIDPORT HOSPITAL WARDS</t>
  </si>
  <si>
    <t>RDYKV</t>
  </si>
  <si>
    <t>BRIDPORT HUGHES UNIT</t>
  </si>
  <si>
    <t>RDYJG</t>
  </si>
  <si>
    <t>BRIDPORT MIU</t>
  </si>
  <si>
    <t>RDYJM</t>
  </si>
  <si>
    <t>BRIDPORT RHEUMATOLOGY</t>
  </si>
  <si>
    <t>RDYEN</t>
  </si>
  <si>
    <t>CADAS</t>
  </si>
  <si>
    <t>RDYMG</t>
  </si>
  <si>
    <t>CAFMHS COMMUNITY HUB, WIMBORNE</t>
  </si>
  <si>
    <t>RDYND</t>
  </si>
  <si>
    <t>CHAT</t>
  </si>
  <si>
    <t>RDYEV</t>
  </si>
  <si>
    <t>CONIFERS</t>
  </si>
  <si>
    <t>RDYDK</t>
  </si>
  <si>
    <t>CONNECTIONS</t>
  </si>
  <si>
    <t>RDYHL</t>
  </si>
  <si>
    <t>CONTRACEPTION &amp; SHS</t>
  </si>
  <si>
    <t>RDY99</t>
  </si>
  <si>
    <t>DELPHWOOD</t>
  </si>
  <si>
    <t>RDYHE</t>
  </si>
  <si>
    <t>DORCHESTER MINTERNE WARD</t>
  </si>
  <si>
    <t>RDYGC</t>
  </si>
  <si>
    <t>RDY38</t>
  </si>
  <si>
    <t>FAIRMILE HOUSE (ACUTE MENTAL ILLNESS)</t>
  </si>
  <si>
    <t>RDY46</t>
  </si>
  <si>
    <t>FINIGAN UNIT</t>
  </si>
  <si>
    <t>RDYFY</t>
  </si>
  <si>
    <t>FLAGHEAD UNIT</t>
  </si>
  <si>
    <t>RDYGQ</t>
  </si>
  <si>
    <t>FOREST HOLME (PALLIATIVE CARE)</t>
  </si>
  <si>
    <t>RDYEW</t>
  </si>
  <si>
    <t>FORSTON CLINIC</t>
  </si>
  <si>
    <t>RDY12</t>
  </si>
  <si>
    <t>HERBERT HOSPITAL</t>
  </si>
  <si>
    <t>RDY25</t>
  </si>
  <si>
    <t>HILLCREST</t>
  </si>
  <si>
    <t>RDYAL</t>
  </si>
  <si>
    <t>INPATIENT EMERGENCY - ALDERNEY</t>
  </si>
  <si>
    <t>RDYAK</t>
  </si>
  <si>
    <t>INPATIENT EMERGENCY - KINGS PARK</t>
  </si>
  <si>
    <t>RDYAY</t>
  </si>
  <si>
    <t>INPATIENT EMERGENCY - ST ANNS</t>
  </si>
  <si>
    <t>RDYLW</t>
  </si>
  <si>
    <t>IN-REACH DORCHESTER</t>
  </si>
  <si>
    <t>RDYLX</t>
  </si>
  <si>
    <t>IN-REACH GUYS MARSH</t>
  </si>
  <si>
    <t>RDYMA</t>
  </si>
  <si>
    <t>IN-REACH PORTLAND</t>
  </si>
  <si>
    <t>RDYLY</t>
  </si>
  <si>
    <t>IN-REACH VERNE</t>
  </si>
  <si>
    <t>RDY32</t>
  </si>
  <si>
    <t>KIMMERIDGE COURT</t>
  </si>
  <si>
    <t>RDY02</t>
  </si>
  <si>
    <t>KINGS PARK HOSPITAL</t>
  </si>
  <si>
    <t>RDYGD</t>
  </si>
  <si>
    <t>LADDERS YAC</t>
  </si>
  <si>
    <t>RDYHR</t>
  </si>
  <si>
    <t>LANGDON WARD B'PORT</t>
  </si>
  <si>
    <t>RDYCC</t>
  </si>
  <si>
    <t>LD WEST DORSET</t>
  </si>
  <si>
    <t>RDYFT</t>
  </si>
  <si>
    <t>MAIDEN CASTLE HOUSE</t>
  </si>
  <si>
    <t>RDYDF</t>
  </si>
  <si>
    <t>MUNICIPAL BUILDING</t>
  </si>
  <si>
    <t>RDYFX</t>
  </si>
  <si>
    <t>NIGHTINGALE HOUSE</t>
  </si>
  <si>
    <t>RDYCV</t>
  </si>
  <si>
    <t>OAKCROFT</t>
  </si>
  <si>
    <t>RDYCA</t>
  </si>
  <si>
    <t>PACT</t>
  </si>
  <si>
    <t>RDYMR</t>
  </si>
  <si>
    <t>PEBBLE LODGE</t>
  </si>
  <si>
    <t>RDYDX</t>
  </si>
  <si>
    <t>PORTFIELD HALL</t>
  </si>
  <si>
    <t>RDYHK</t>
  </si>
  <si>
    <t>PORTLAND CASTLETOWN WARD</t>
  </si>
  <si>
    <t>RDYEH</t>
  </si>
  <si>
    <t>RDYJF</t>
  </si>
  <si>
    <t>PORTLAND MIU</t>
  </si>
  <si>
    <t>RDYKD</t>
  </si>
  <si>
    <t>PSYCHOLOGICAL THERAPIES HAMBLE</t>
  </si>
  <si>
    <t>RDYHT</t>
  </si>
  <si>
    <t>S'BURY ELDERLY CARE CONS</t>
  </si>
  <si>
    <t>RDY48</t>
  </si>
  <si>
    <t>SEDMAN UNIT</t>
  </si>
  <si>
    <t>RDYCJ</t>
  </si>
  <si>
    <t>RDYJJ</t>
  </si>
  <si>
    <t>SHAFTESBURY MIU</t>
  </si>
  <si>
    <t>RDYJD</t>
  </si>
  <si>
    <t>SHAFTESBURY SHASTON WARD</t>
  </si>
  <si>
    <t>RDYHV</t>
  </si>
  <si>
    <t>SHERBORNE COM HOSPITAL</t>
  </si>
  <si>
    <t>RDYHP</t>
  </si>
  <si>
    <t>SHERBORNE DERMATOLOGY</t>
  </si>
  <si>
    <t>RDYJK</t>
  </si>
  <si>
    <t>SHERBORNE MIU</t>
  </si>
  <si>
    <t>RDYJE</t>
  </si>
  <si>
    <t>SHERBORNE WILLOWS UNIT</t>
  </si>
  <si>
    <t>RDY10</t>
  </si>
  <si>
    <t>RDY30</t>
  </si>
  <si>
    <t>ST GABRIELS</t>
  </si>
  <si>
    <t>RDYFG</t>
  </si>
  <si>
    <t>ST LEONARDS COMMUNITY HOSPITAL</t>
  </si>
  <si>
    <t>RDYJT</t>
  </si>
  <si>
    <t>ST LEONARD'S FAYREWOOD</t>
  </si>
  <si>
    <t>RDYGG</t>
  </si>
  <si>
    <t>SUSSED</t>
  </si>
  <si>
    <t>RDYFF</t>
  </si>
  <si>
    <t>SWANAGE COMMUNTIY HOSPITAL</t>
  </si>
  <si>
    <t>RDYLE</t>
  </si>
  <si>
    <t>SWANAGE HOSPITAL MIU</t>
  </si>
  <si>
    <t>RDYLF</t>
  </si>
  <si>
    <t>SWANAGE HOSPITAL THEATRE</t>
  </si>
  <si>
    <t>RDYJV</t>
  </si>
  <si>
    <t>SWANAGE STANLEY PURSER</t>
  </si>
  <si>
    <t>RDY27</t>
  </si>
  <si>
    <t>THE CEDARS (POOLE)</t>
  </si>
  <si>
    <t>RDYMY</t>
  </si>
  <si>
    <t>THE EXCHANGE STURMINSTER NEWTON</t>
  </si>
  <si>
    <t>RDYPC</t>
  </si>
  <si>
    <t>THE GLENDENNING UNIT</t>
  </si>
  <si>
    <t>RDYGE</t>
  </si>
  <si>
    <t>THE JUNCTION</t>
  </si>
  <si>
    <t>RDY23</t>
  </si>
  <si>
    <t>THE OAKS</t>
  </si>
  <si>
    <t>RDYLS</t>
  </si>
  <si>
    <t>TREADS</t>
  </si>
  <si>
    <t>RDYGX</t>
  </si>
  <si>
    <t>UNIT 4 PARK PLACE</t>
  </si>
  <si>
    <t>RDYJW</t>
  </si>
  <si>
    <t>UPAC</t>
  </si>
  <si>
    <t>RDYFE</t>
  </si>
  <si>
    <t>VICTORIA HOSPITAL W'BORNE</t>
  </si>
  <si>
    <t>RDYFD</t>
  </si>
  <si>
    <t>WAREHAM COMMUNITY HOSPITAL</t>
  </si>
  <si>
    <t>RDYNJ</t>
  </si>
  <si>
    <t>WESSEX HEALTH</t>
  </si>
  <si>
    <t>RDY73</t>
  </si>
  <si>
    <t>WEST DORSET ISCR</t>
  </si>
  <si>
    <t>RDYEG</t>
  </si>
  <si>
    <t>WESTHAVEN HOSPITAL</t>
  </si>
  <si>
    <t>RDYJL</t>
  </si>
  <si>
    <t>WESTHAVEN RADIPOLE WARD</t>
  </si>
  <si>
    <t>RDYEY</t>
  </si>
  <si>
    <t>WESTMINSTER MEMORIAL HOSPITAL</t>
  </si>
  <si>
    <t>RDYHW</t>
  </si>
  <si>
    <t>WEYMOUTH CHALBURY ELDERLY</t>
  </si>
  <si>
    <t>RDYEF</t>
  </si>
  <si>
    <t>RDYKW</t>
  </si>
  <si>
    <t>WEYMOUTH LINDEN UNIT</t>
  </si>
  <si>
    <t>RDYFQ</t>
  </si>
  <si>
    <t>WEYMOUTH MIU</t>
  </si>
  <si>
    <t>RDYLH</t>
  </si>
  <si>
    <t>WIMBORNE HANHAM WARD</t>
  </si>
  <si>
    <t>RDYLG</t>
  </si>
  <si>
    <t>WIMBORNE HOSPITAL THEATRE</t>
  </si>
  <si>
    <t>RDYCK</t>
  </si>
  <si>
    <t>YADAS</t>
  </si>
  <si>
    <t>RDYFC</t>
  </si>
  <si>
    <t>RDZ05</t>
  </si>
  <si>
    <t>CHRISTCHURCH HOSPITAL</t>
  </si>
  <si>
    <t>RDZ</t>
  </si>
  <si>
    <t>RDZ01</t>
  </si>
  <si>
    <t>MACMILLAN UNIT</t>
  </si>
  <si>
    <t>RDZ20</t>
  </si>
  <si>
    <t>ROYAL BOURNEMOUTH GENERAL HOSPITAL</t>
  </si>
  <si>
    <t>RE901</t>
  </si>
  <si>
    <t>BOKER LANE HEALTH CENTRE</t>
  </si>
  <si>
    <t>RE9</t>
  </si>
  <si>
    <t>RE902</t>
  </si>
  <si>
    <t>BOLDON LANE CLINIC</t>
  </si>
  <si>
    <t>RE909</t>
  </si>
  <si>
    <t>CLEVELAND VOCATIONAL TRAINING SCHEME</t>
  </si>
  <si>
    <t>RE912</t>
  </si>
  <si>
    <t>GLASGOW ROAD CLINIC</t>
  </si>
  <si>
    <t>RE903</t>
  </si>
  <si>
    <t>HEBBURN HEALTH CENTRE</t>
  </si>
  <si>
    <t>RE905</t>
  </si>
  <si>
    <t>MARSDEN ROAD HEALTH CENTRE</t>
  </si>
  <si>
    <t>RE906</t>
  </si>
  <si>
    <t>MONKTON HALL HOSPITAL</t>
  </si>
  <si>
    <t>RE9GF</t>
  </si>
  <si>
    <t>PALMER COMMUNITY HOSPITAL</t>
  </si>
  <si>
    <t>RE910</t>
  </si>
  <si>
    <t>POST GRADUATE INSTITUTE FOR MEDICINE AND DENTISTRY</t>
  </si>
  <si>
    <t>RE9GC</t>
  </si>
  <si>
    <t>PRIMROSE HILL HOSPITAL</t>
  </si>
  <si>
    <t>RE9GA</t>
  </si>
  <si>
    <t>SOUTH TYNESIDE DISTRICT HOSPITAL</t>
  </si>
  <si>
    <t>RE913</t>
  </si>
  <si>
    <t>SOUTH TYNESIDE PCT HQ</t>
  </si>
  <si>
    <t>RE922</t>
  </si>
  <si>
    <t>ST BENEDICT'S HOSPICE</t>
  </si>
  <si>
    <t>RE907</t>
  </si>
  <si>
    <t>ST CLAIR'S HOSPICE</t>
  </si>
  <si>
    <t>RE914</t>
  </si>
  <si>
    <t>ST NICHOLAS HOSPITAL</t>
  </si>
  <si>
    <t>RE908</t>
  </si>
  <si>
    <t>STANHOPE PARADE HEALTH CENTRE</t>
  </si>
  <si>
    <t>RE911</t>
  </si>
  <si>
    <t>WESTOE ROAD</t>
  </si>
  <si>
    <t>REF12</t>
  </si>
  <si>
    <t>ROYAL CORNWALL HOSPITAL (TRELISKE)</t>
  </si>
  <si>
    <t>REF</t>
  </si>
  <si>
    <t>REF02</t>
  </si>
  <si>
    <t>REF90</t>
  </si>
  <si>
    <t>STRATTON HOSPITAL</t>
  </si>
  <si>
    <t>REF01</t>
  </si>
  <si>
    <t>WEST CORNWALL HOSPITAL (PENZANCE)</t>
  </si>
  <si>
    <t>REM34</t>
  </si>
  <si>
    <t>ST. CATHERINE'S HOSPITAL</t>
  </si>
  <si>
    <t>REM</t>
  </si>
  <si>
    <t>REM21</t>
  </si>
  <si>
    <t>UNIVERSITY HOSPITAL AINTREE</t>
  </si>
  <si>
    <t>REM35</t>
  </si>
  <si>
    <t>REM20</t>
  </si>
  <si>
    <t>WALTON HOSPITAL</t>
  </si>
  <si>
    <t>REN21</t>
  </si>
  <si>
    <t>CLATTERBRIDGE CANCER CENTRE LIVERPOOL</t>
  </si>
  <si>
    <t>REN</t>
  </si>
  <si>
    <t>REN22</t>
  </si>
  <si>
    <t>HAEMATO-ONCOLOGY</t>
  </si>
  <si>
    <t>REN20</t>
  </si>
  <si>
    <t>THE CLATTERBRIDGE CANCER CENTRE</t>
  </si>
  <si>
    <t>REP21</t>
  </si>
  <si>
    <t>AINTREE CENTRE FOR WOMENS HEALTH</t>
  </si>
  <si>
    <t>REP</t>
  </si>
  <si>
    <t>REP01</t>
  </si>
  <si>
    <t>LIVERPOOL WOMENS HOSPITAL</t>
  </si>
  <si>
    <t>RET20</t>
  </si>
  <si>
    <t>THE WALTON CENTRE FOR NEUROLOGY AND NEUROSURGERY NHS TRUST</t>
  </si>
  <si>
    <t>RET</t>
  </si>
  <si>
    <t>RF4HA</t>
  </si>
  <si>
    <t>HAROLD WOOD HOSPITAL</t>
  </si>
  <si>
    <t>RF4</t>
  </si>
  <si>
    <t>RF4DG</t>
  </si>
  <si>
    <t>KING GEORGE HOSPITAL</t>
  </si>
  <si>
    <t>RF4OC</t>
  </si>
  <si>
    <t>OLDCHURCH HOSPITAL</t>
  </si>
  <si>
    <t>RF4QH</t>
  </si>
  <si>
    <t>QUEEN'S HOSPITAL</t>
  </si>
  <si>
    <t>RFFAA</t>
  </si>
  <si>
    <t>BARNSLEY HOSPITAL NHS FOUNDATION TRUST HQ</t>
  </si>
  <si>
    <t>RFF</t>
  </si>
  <si>
    <t>RFRAA</t>
  </si>
  <si>
    <t>BARNSLEY HOSPITALS</t>
  </si>
  <si>
    <t>RFR</t>
  </si>
  <si>
    <t>RFRDR</t>
  </si>
  <si>
    <t>DONCASTER &amp; BASSETLAW HOSPITALS</t>
  </si>
  <si>
    <t>RFRPA</t>
  </si>
  <si>
    <t>ROTHERHAM DISTRICT GENERAL HOSPITAL</t>
  </si>
  <si>
    <t>RFSAC</t>
  </si>
  <si>
    <t>BUXTON HOSPITAL</t>
  </si>
  <si>
    <t>RFS</t>
  </si>
  <si>
    <t>RFSDA</t>
  </si>
  <si>
    <t>CHESTERFIELD ROYAL HOSPITAL</t>
  </si>
  <si>
    <t>RFSDL</t>
  </si>
  <si>
    <t>FOLJAMBE ROAD</t>
  </si>
  <si>
    <t>RFSAD</t>
  </si>
  <si>
    <t>SCARSDALE HOSPITAL</t>
  </si>
  <si>
    <t>RFSAB</t>
  </si>
  <si>
    <t>WHITWORTH HOSPITAL</t>
  </si>
  <si>
    <t>RGDT1</t>
  </si>
  <si>
    <t>ACOMB GARTH</t>
  </si>
  <si>
    <t>RGD</t>
  </si>
  <si>
    <t>RGDAH</t>
  </si>
  <si>
    <t>ALPHA HOSPITAL BURY</t>
  </si>
  <si>
    <t>RGDA0</t>
  </si>
  <si>
    <t>ARMLEY GRANGE</t>
  </si>
  <si>
    <t>RGD10</t>
  </si>
  <si>
    <t>ASKET CROFT</t>
  </si>
  <si>
    <t>RGDAP</t>
  </si>
  <si>
    <t>ASKET HOUSE</t>
  </si>
  <si>
    <t>RGDBL</t>
  </si>
  <si>
    <t>BECKLIN CENTRE</t>
  </si>
  <si>
    <t>RGDT3</t>
  </si>
  <si>
    <t>RGDVX</t>
  </si>
  <si>
    <t>CATTERICK GARRISON</t>
  </si>
  <si>
    <t>RGD21</t>
  </si>
  <si>
    <t>CHAPEL ALLERTON HOSPITAL</t>
  </si>
  <si>
    <t>RGD48</t>
  </si>
  <si>
    <t>CHILD AND FAMILY PSYCHIATRIC UNIT</t>
  </si>
  <si>
    <t>RGDT5</t>
  </si>
  <si>
    <t>CLIFTON HOUSE</t>
  </si>
  <si>
    <t>RGD24</t>
  </si>
  <si>
    <t>CROOKED ACRES</t>
  </si>
  <si>
    <t>RGDTL</t>
  </si>
  <si>
    <t>CYGNET HOSPITAL BECKTON</t>
  </si>
  <si>
    <t>RGDCY</t>
  </si>
  <si>
    <t>CYGNET HOSPITAL BIERLEY</t>
  </si>
  <si>
    <t>RGDCW</t>
  </si>
  <si>
    <t>CYGNET HOSPITAL WYKE</t>
  </si>
  <si>
    <t>RGDGF</t>
  </si>
  <si>
    <t>FARSLEY</t>
  </si>
  <si>
    <t>RGDT8</t>
  </si>
  <si>
    <t>FIELD VIEW</t>
  </si>
  <si>
    <t>RGDE3</t>
  </si>
  <si>
    <t>JOSEPH'S WELL</t>
  </si>
  <si>
    <t>RGD52</t>
  </si>
  <si>
    <t>LABURNUM COTTAGE</t>
  </si>
  <si>
    <t>RGD03</t>
  </si>
  <si>
    <t>LEEDS GENERAL INFIRMARY</t>
  </si>
  <si>
    <t>RGDT9</t>
  </si>
  <si>
    <t>LIME TREES</t>
  </si>
  <si>
    <t>RGD0A</t>
  </si>
  <si>
    <t>LYNFIELD MOUNT HOSPITAL</t>
  </si>
  <si>
    <t>RGDDD</t>
  </si>
  <si>
    <t>MAWCROFT GRANGE</t>
  </si>
  <si>
    <t>RGDVC</t>
  </si>
  <si>
    <t>MEADOWFIELDS CUE</t>
  </si>
  <si>
    <t>RGDV1</t>
  </si>
  <si>
    <t>MH IN-REACH (ASKHAM)</t>
  </si>
  <si>
    <t>RGDV2</t>
  </si>
  <si>
    <t>MH IN-REACH (NORTHALLERTON)</t>
  </si>
  <si>
    <t>RGDVE</t>
  </si>
  <si>
    <t>MILL LODGE COMMUNITY UNIT</t>
  </si>
  <si>
    <t>RGD76</t>
  </si>
  <si>
    <t>MILLSIDE CUE</t>
  </si>
  <si>
    <t>RGDAB</t>
  </si>
  <si>
    <t>NEWSAM CENTRE</t>
  </si>
  <si>
    <t>RGDED</t>
  </si>
  <si>
    <t>NEWTON LODGE SECURE UNIT</t>
  </si>
  <si>
    <t>RGDSR</t>
  </si>
  <si>
    <t>NSCAP</t>
  </si>
  <si>
    <t>RGDT2</t>
  </si>
  <si>
    <t>OAK RISE</t>
  </si>
  <si>
    <t>RGDSC</t>
  </si>
  <si>
    <t>PARKSIDE GREEN</t>
  </si>
  <si>
    <t>RGDPL</t>
  </si>
  <si>
    <t>PARKSIDE LODGE</t>
  </si>
  <si>
    <t>RGDVG</t>
  </si>
  <si>
    <t>PEPPERMILL COURT</t>
  </si>
  <si>
    <t>RGDD0</t>
  </si>
  <si>
    <t>PERSONALITY DISORDERS UNIT</t>
  </si>
  <si>
    <t>RGD08</t>
  </si>
  <si>
    <t>PONTEFRACT GENERAL INFIRMARY</t>
  </si>
  <si>
    <t>RGDVH</t>
  </si>
  <si>
    <t>RED ROOFS</t>
  </si>
  <si>
    <t>RGDM0</t>
  </si>
  <si>
    <t>RIPON COMMUNITY HOSPITAL</t>
  </si>
  <si>
    <t>RGDVV</t>
  </si>
  <si>
    <t>RUTSON HOSPITAL</t>
  </si>
  <si>
    <t>RGDV4</t>
  </si>
  <si>
    <t>RYEDALE COUNSELLING</t>
  </si>
  <si>
    <t>RGDE7</t>
  </si>
  <si>
    <t>SEACROFT HOSPTIAL WARD J</t>
  </si>
  <si>
    <t>RGDHB</t>
  </si>
  <si>
    <t>SEACROFT ONE STOP SHOP</t>
  </si>
  <si>
    <t>RGDVP</t>
  </si>
  <si>
    <t>SELBY WAR MEMORIAL HOSPITAL</t>
  </si>
  <si>
    <t>RGD96</t>
  </si>
  <si>
    <t>ST GEORGE'S CRYPT</t>
  </si>
  <si>
    <t>RGD12</t>
  </si>
  <si>
    <t>ST JAMES'S UNIVERSITY HOSPITAL</t>
  </si>
  <si>
    <t>RGD17</t>
  </si>
  <si>
    <t>RGDVJ</t>
  </si>
  <si>
    <t>ST. ANDREW'S COUNSELLING &amp; PSYCHOTHERAPY UNIT</t>
  </si>
  <si>
    <t>RGDE5</t>
  </si>
  <si>
    <t>TEMPLARS CROFT</t>
  </si>
  <si>
    <t>RGD64</t>
  </si>
  <si>
    <t>THE BEECHES</t>
  </si>
  <si>
    <t>RGD05</t>
  </si>
  <si>
    <t>RGD44</t>
  </si>
  <si>
    <t>THE OVAL</t>
  </si>
  <si>
    <t>RGD75</t>
  </si>
  <si>
    <t>TOWNGATE HOUSE</t>
  </si>
  <si>
    <t>RGD07</t>
  </si>
  <si>
    <t>WHARFEDALE GENERAL HOSPITAL</t>
  </si>
  <si>
    <t>RGDVW</t>
  </si>
  <si>
    <t>WHITBY HOSPITAL</t>
  </si>
  <si>
    <t>RGDVA</t>
  </si>
  <si>
    <t>WHITE HORSE VIEW</t>
  </si>
  <si>
    <t>RGDVM</t>
  </si>
  <si>
    <t>WORSLEY COURT</t>
  </si>
  <si>
    <t>RGDVQ</t>
  </si>
  <si>
    <t>YORK DISTRICT HOSPITAL</t>
  </si>
  <si>
    <t>RGD72</t>
  </si>
  <si>
    <t>YORK TOWERS</t>
  </si>
  <si>
    <t>RGM21</t>
  </si>
  <si>
    <t>PAPWORTH HOSPITAL</t>
  </si>
  <si>
    <t>RGM</t>
  </si>
  <si>
    <t>RGN90</t>
  </si>
  <si>
    <t>HINCHINGBROOKE HOSPITAL</t>
  </si>
  <si>
    <t>RGN</t>
  </si>
  <si>
    <t>RGN80</t>
  </si>
  <si>
    <t>PETERBOROUGH CITY HOSPITAL</t>
  </si>
  <si>
    <t>RGN49</t>
  </si>
  <si>
    <t>STAMFORD AND RUTLAND HOSPITAL</t>
  </si>
  <si>
    <t>RGN95</t>
  </si>
  <si>
    <t>THE HUNTINGDON NHS TREATMENT CENTRE</t>
  </si>
  <si>
    <t>RGP73</t>
  </si>
  <si>
    <t>BECCLES AND DISTRICT HOSPITAL</t>
  </si>
  <si>
    <t>RGP</t>
  </si>
  <si>
    <t>RGP75</t>
  </si>
  <si>
    <t>JAMES PAGET UNIVERSITY HOSPITAL</t>
  </si>
  <si>
    <t>RGP72</t>
  </si>
  <si>
    <t>LOWESTOFT HOSPITAL</t>
  </si>
  <si>
    <t>RGP77</t>
  </si>
  <si>
    <t>NORTHGATE HOSPITAL</t>
  </si>
  <si>
    <t>RGP82</t>
  </si>
  <si>
    <t>PATRICK STEAD HOSPITAL</t>
  </si>
  <si>
    <t>RGP83</t>
  </si>
  <si>
    <t>SOUTHWOLD HOSPITAL</t>
  </si>
  <si>
    <t>RGQ03</t>
  </si>
  <si>
    <t>RGQ</t>
  </si>
  <si>
    <t>RGQ78</t>
  </si>
  <si>
    <t>RGQ05</t>
  </si>
  <si>
    <t>RGQ02</t>
  </si>
  <si>
    <t>THE IPSWICH HOSPITAL NHS TRUST</t>
  </si>
  <si>
    <t>RGR62</t>
  </si>
  <si>
    <t>GROVE LANE SURGERY</t>
  </si>
  <si>
    <t>RGR</t>
  </si>
  <si>
    <t>RGR99</t>
  </si>
  <si>
    <t>THINGOE HOUSE</t>
  </si>
  <si>
    <t>RGR50</t>
  </si>
  <si>
    <t>WEST SUFFOLK HOSPITAL</t>
  </si>
  <si>
    <t>RGT01</t>
  </si>
  <si>
    <t>ADDENBROOKE'S HOSPITAL</t>
  </si>
  <si>
    <t>RGT</t>
  </si>
  <si>
    <t>RGT48</t>
  </si>
  <si>
    <t>NEWMARKET HOSPITAL</t>
  </si>
  <si>
    <t>RGT32</t>
  </si>
  <si>
    <t>ROSIE HOSPITAL</t>
  </si>
  <si>
    <t>RGT49</t>
  </si>
  <si>
    <t>ROYSTON HOSPITAL</t>
  </si>
  <si>
    <t>RGT50</t>
  </si>
  <si>
    <t>RH5E6</t>
  </si>
  <si>
    <t>BARNFIELD UNIT (MINEHEAD DAY HOSPITAL)</t>
  </si>
  <si>
    <t>RH5</t>
  </si>
  <si>
    <t>RH590</t>
  </si>
  <si>
    <t>BLACK SWAN</t>
  </si>
  <si>
    <t>RH5K6</t>
  </si>
  <si>
    <t>BRIDGWATER COMMUNITY HOSPITAL</t>
  </si>
  <si>
    <t>RH5F3</t>
  </si>
  <si>
    <t>BRIDGWATER HOSPITAL</t>
  </si>
  <si>
    <t>RH5E1</t>
  </si>
  <si>
    <t>BROADWAY REHABILITATION SERVICE (ASH WARD)</t>
  </si>
  <si>
    <t>RH5D1</t>
  </si>
  <si>
    <t>BROADWAY REHABILITATION SERVICE (WILLOW WARD)</t>
  </si>
  <si>
    <t>RH5F4</t>
  </si>
  <si>
    <t>BURNHAM ON SEA WAR MEMORIAL HOSPITAL</t>
  </si>
  <si>
    <t>RH5C7</t>
  </si>
  <si>
    <t>BURTONS ORCHARD</t>
  </si>
  <si>
    <t>RH595</t>
  </si>
  <si>
    <t>CEDAR LODGE</t>
  </si>
  <si>
    <t>RH5F2</t>
  </si>
  <si>
    <t>CHARD HOSPITAL</t>
  </si>
  <si>
    <t>RH596</t>
  </si>
  <si>
    <t>CHEDDON LODGE</t>
  </si>
  <si>
    <t>RH5F9</t>
  </si>
  <si>
    <t>CREWKERNE HOSPITAL</t>
  </si>
  <si>
    <t>RH5G3</t>
  </si>
  <si>
    <t>DENE BARTON COMMUNITY UNIT</t>
  </si>
  <si>
    <t>RH5G5</t>
  </si>
  <si>
    <t>RH5H3</t>
  </si>
  <si>
    <t>GLASTONBURY PCDS</t>
  </si>
  <si>
    <t>RH576</t>
  </si>
  <si>
    <t>HOLFORD</t>
  </si>
  <si>
    <t>RH5A4</t>
  </si>
  <si>
    <t>INTERSTEP CYBERCAFE</t>
  </si>
  <si>
    <t>RH508</t>
  </si>
  <si>
    <t>MAGNOLIA</t>
  </si>
  <si>
    <t>RH5F5</t>
  </si>
  <si>
    <t>MINEHEAD COMMUNITY HOSPITAL</t>
  </si>
  <si>
    <t>RH5D3</t>
  </si>
  <si>
    <t>OLDER PERSONS (CRANLEIGH)</t>
  </si>
  <si>
    <t>RH563</t>
  </si>
  <si>
    <t>PYRLAND</t>
  </si>
  <si>
    <t>RH589</t>
  </si>
  <si>
    <t>RIDLEY DAY HOSPITAL</t>
  </si>
  <si>
    <t>RH572</t>
  </si>
  <si>
    <t>ROWAN</t>
  </si>
  <si>
    <t>RH536</t>
  </si>
  <si>
    <t>RYDON</t>
  </si>
  <si>
    <t>RH5F7</t>
  </si>
  <si>
    <t>RH5G1</t>
  </si>
  <si>
    <t>SOUTH PETHERTON HOSPITAL</t>
  </si>
  <si>
    <t>RH5H5</t>
  </si>
  <si>
    <t>ST ANDREWS</t>
  </si>
  <si>
    <t>RH5D2</t>
  </si>
  <si>
    <t>TAUNTON ADULT</t>
  </si>
  <si>
    <t>RH581</t>
  </si>
  <si>
    <t>THE BRIDGE</t>
  </si>
  <si>
    <t>RH5H2</t>
  </si>
  <si>
    <t>THE LODGE (EVERGREEN)</t>
  </si>
  <si>
    <t>RH526</t>
  </si>
  <si>
    <t>THE TOWER BISHOPS LYDEARD</t>
  </si>
  <si>
    <t>RH551</t>
  </si>
  <si>
    <t>THE TOWER WIVELISCOMBE</t>
  </si>
  <si>
    <t>RH5F1</t>
  </si>
  <si>
    <t>WELLINGTON &amp; DISTRICT COTTAGE HOSPITAL</t>
  </si>
  <si>
    <t>RH5D8</t>
  </si>
  <si>
    <t>WESSEX HOUSE</t>
  </si>
  <si>
    <t>RH5F8</t>
  </si>
  <si>
    <t>WEST MENDIP COMMUNITY HOSPITAL</t>
  </si>
  <si>
    <t>RH5F6</t>
  </si>
  <si>
    <t>WILLITON HOSPITAL</t>
  </si>
  <si>
    <t>RH5C4</t>
  </si>
  <si>
    <t>WILLOWBANK DAY HOSPITAL</t>
  </si>
  <si>
    <t>RH5G2</t>
  </si>
  <si>
    <t>WINCANTON COMMUNITY HOSPITAL</t>
  </si>
  <si>
    <t>RH5K7</t>
  </si>
  <si>
    <t>WOODLANDS</t>
  </si>
  <si>
    <t>RH591</t>
  </si>
  <si>
    <t>WYVERN LINK</t>
  </si>
  <si>
    <t>RH857</t>
  </si>
  <si>
    <t>RH8</t>
  </si>
  <si>
    <t>RH884</t>
  </si>
  <si>
    <t>EXETER NUFFIELD HOSPITAL</t>
  </si>
  <si>
    <t>RH858</t>
  </si>
  <si>
    <t>RH802</t>
  </si>
  <si>
    <t>HEAVITREE HOSPITAL</t>
  </si>
  <si>
    <t>RH880</t>
  </si>
  <si>
    <t>RH801</t>
  </si>
  <si>
    <t>ROYAL DEVON AND EXETER HOSPITAL (WONFORD)</t>
  </si>
  <si>
    <t>RH809</t>
  </si>
  <si>
    <t>SCOTT HOSPITAL</t>
  </si>
  <si>
    <t>RH853</t>
  </si>
  <si>
    <t>RH878</t>
  </si>
  <si>
    <t>TORBAY DISTRICT GENERAL HOSPITAL</t>
  </si>
  <si>
    <t>RH859</t>
  </si>
  <si>
    <t>VICTORIA HOSPITAL (SIDMOUTH)</t>
  </si>
  <si>
    <t>RHAE4</t>
  </si>
  <si>
    <t>APAS</t>
  </si>
  <si>
    <t>RHA</t>
  </si>
  <si>
    <t>RHAAR</t>
  </si>
  <si>
    <t>ARNOLD LODGE REGIONAL SECURE UNIT</t>
  </si>
  <si>
    <t>RHAFJ</t>
  </si>
  <si>
    <t>ASHFIELD COMMUNITY HOSPITAL</t>
  </si>
  <si>
    <t>RHAFP</t>
  </si>
  <si>
    <t>ASHFIELD HEALTH VILLAGE</t>
  </si>
  <si>
    <t>RHACX</t>
  </si>
  <si>
    <t>ASHFIELD/MANSFIELD CLDT</t>
  </si>
  <si>
    <t>RHAD2</t>
  </si>
  <si>
    <t>BARNBY GATE</t>
  </si>
  <si>
    <t xml:space="preserve">RHAA0 </t>
  </si>
  <si>
    <t>BASSETLAW HOSPICE</t>
  </si>
  <si>
    <t>RHAAA</t>
  </si>
  <si>
    <t>BASSETLAW HOSPITAL</t>
  </si>
  <si>
    <t>RHAW6</t>
  </si>
  <si>
    <t>BASSETLAW MHSOP (RHAW6) - RX</t>
  </si>
  <si>
    <t>RHAYL</t>
  </si>
  <si>
    <t>BASSETLAW MHSOP-RX</t>
  </si>
  <si>
    <t>RHAC7</t>
  </si>
  <si>
    <t>BRIDEWELL CUSTODY SUITE</t>
  </si>
  <si>
    <t>RHAPK</t>
  </si>
  <si>
    <t>BROOMHILL HOUSE</t>
  </si>
  <si>
    <t>RHALT</t>
  </si>
  <si>
    <t>BULWELL RIVERSIDE</t>
  </si>
  <si>
    <t>RHAJ1</t>
  </si>
  <si>
    <t>BURDEN CRESCENT</t>
  </si>
  <si>
    <t>RHAFL</t>
  </si>
  <si>
    <t>CEDARS REHABILITATION UNIT</t>
  </si>
  <si>
    <t>RHAMD</t>
  </si>
  <si>
    <t>CENTRAL NOTTINGHAMSHIRE MIND</t>
  </si>
  <si>
    <t>RHAAT</t>
  </si>
  <si>
    <t>CHILD &amp; FAMILY THERAPY UNIT (NEWARK &amp; SHERWOOD)</t>
  </si>
  <si>
    <t>RHAYD</t>
  </si>
  <si>
    <t>CITY PROBATION SMT - RX</t>
  </si>
  <si>
    <t>RHAPL</t>
  </si>
  <si>
    <t>COAL AUTHORITY BUILDING</t>
  </si>
  <si>
    <t>RHAAQ</t>
  </si>
  <si>
    <t>COMMUNITY IN-REACH</t>
  </si>
  <si>
    <t>RHA20</t>
  </si>
  <si>
    <t>COUNTY HEALTH PARTNERSHIPS</t>
  </si>
  <si>
    <t>RHAYM</t>
  </si>
  <si>
    <t>COUNTY SOUTH PROBABION SMT - RX</t>
  </si>
  <si>
    <t>RHAER</t>
  </si>
  <si>
    <t>DERWENT UNIT</t>
  </si>
  <si>
    <t>RHAG1</t>
  </si>
  <si>
    <t>FOUR SEASONS - ARNOLD</t>
  </si>
  <si>
    <t>RHACL</t>
  </si>
  <si>
    <t>GEDLING COMM LRNG DISAB SERV</t>
  </si>
  <si>
    <t>RHATX</t>
  </si>
  <si>
    <t>GREENWOOD AND SNEINTON FMC</t>
  </si>
  <si>
    <t>RHA7Q</t>
  </si>
  <si>
    <t>HARWORTH &amp; BIRCOTES</t>
  </si>
  <si>
    <t>RHAG0</t>
  </si>
  <si>
    <t>HEALTH POINT</t>
  </si>
  <si>
    <t>RHAFQ</t>
  </si>
  <si>
    <t>HEATHCOAT BUILDINGS</t>
  </si>
  <si>
    <t>RHABZ</t>
  </si>
  <si>
    <t>HEATHERDENE</t>
  </si>
  <si>
    <t>RHANM</t>
  </si>
  <si>
    <t>HIGHBURY HOSPITAL</t>
  </si>
  <si>
    <t>HOPEWOOD</t>
  </si>
  <si>
    <t>RHAG4</t>
  </si>
  <si>
    <t>JOHN EASTWOOD HOSPICE</t>
  </si>
  <si>
    <t>RHAGX</t>
  </si>
  <si>
    <t>KINGS MILL HOSPITAL</t>
  </si>
  <si>
    <t>RHANN</t>
  </si>
  <si>
    <t>LINGS BAR HOSPITAL</t>
  </si>
  <si>
    <t>RHABL</t>
  </si>
  <si>
    <t>MANSFIELD COMMUNITY HOSPITAL</t>
  </si>
  <si>
    <t>RHANJ</t>
  </si>
  <si>
    <t>MEADOWBANK DAY HOSPITAL</t>
  </si>
  <si>
    <t>RHAEJ</t>
  </si>
  <si>
    <t>MEDENBANKS</t>
  </si>
  <si>
    <t>RHABW</t>
  </si>
  <si>
    <t>MILLBROOK MENTAL HEALTH UNIT</t>
  </si>
  <si>
    <t>RHAGL</t>
  </si>
  <si>
    <t>MIND</t>
  </si>
  <si>
    <t>RHADD</t>
  </si>
  <si>
    <t>MINERS WELFARE ANNEXE</t>
  </si>
  <si>
    <t>RHAHP</t>
  </si>
  <si>
    <t>NEWARK HOSPITAL</t>
  </si>
  <si>
    <t>RHAA1</t>
  </si>
  <si>
    <t>NOOK &amp; CRANNY</t>
  </si>
  <si>
    <t>RHAD4</t>
  </si>
  <si>
    <t>NORTH GATE</t>
  </si>
  <si>
    <t>RHAYG</t>
  </si>
  <si>
    <t>NORTH NOTTS D.A.-ASH - RX</t>
  </si>
  <si>
    <t>RHAYH</t>
  </si>
  <si>
    <t>NORTH NOTTS D.A.-MANS - RX</t>
  </si>
  <si>
    <t>RHAYJ</t>
  </si>
  <si>
    <t>NORTH NOTTS D.A.-N/S - RX</t>
  </si>
  <si>
    <t>RHAYA</t>
  </si>
  <si>
    <t>NORTH NOTTS FACE-IT-RX</t>
  </si>
  <si>
    <t>RHAYK</t>
  </si>
  <si>
    <t>NORTH NOTTS FORENSIC - RX</t>
  </si>
  <si>
    <t>RHAW9</t>
  </si>
  <si>
    <t>NORTH NOTTS LD W9 - RX</t>
  </si>
  <si>
    <t>RHAYP</t>
  </si>
  <si>
    <t>NORTH NOTTS LD YP - RX</t>
  </si>
  <si>
    <t>RHAYW</t>
  </si>
  <si>
    <t>NORTH NOTTS LD YW - RX</t>
  </si>
  <si>
    <t>RHAYX</t>
  </si>
  <si>
    <t>NORTH NOTTS LD YX - RX</t>
  </si>
  <si>
    <t>RHAW0</t>
  </si>
  <si>
    <t>NORTH NOTTS MHSOP W0-RX</t>
  </si>
  <si>
    <t>RHAW1</t>
  </si>
  <si>
    <t>NORTH NOTTS MHSOP W1-RX</t>
  </si>
  <si>
    <t>RHAW2</t>
  </si>
  <si>
    <t>NORTH NOTTS MHSOP W2-RX</t>
  </si>
  <si>
    <t>RHAXN</t>
  </si>
  <si>
    <t>NORTH NOTTS MHSOP XN-RX</t>
  </si>
  <si>
    <t>RHAXP</t>
  </si>
  <si>
    <t>NORTH NOTTS MHSOP XP-RX</t>
  </si>
  <si>
    <t>RHAXQ</t>
  </si>
  <si>
    <t>NORTH NOTTS MHSOP XQ-RX</t>
  </si>
  <si>
    <t>RHAW8</t>
  </si>
  <si>
    <t>NORTH NOTTS MILLBROOK W8-RX</t>
  </si>
  <si>
    <t>RHAXL</t>
  </si>
  <si>
    <t>NORTH NOTTS MILLBROOK XL-RX</t>
  </si>
  <si>
    <t>RHAXR</t>
  </si>
  <si>
    <t>NORTH NOTTS MILLBROOK XR-RX</t>
  </si>
  <si>
    <t>RHAXT</t>
  </si>
  <si>
    <t>NORTH NOTTS MILLBROOK XT-RX</t>
  </si>
  <si>
    <t>RHAXV</t>
  </si>
  <si>
    <t>NORTH NOTTS MILLBROOK XW-RX</t>
  </si>
  <si>
    <t>RHAXW</t>
  </si>
  <si>
    <t>RHAXX</t>
  </si>
  <si>
    <t>NORTH NOTTS MILLBROOK XX-RX</t>
  </si>
  <si>
    <t>RHAXY</t>
  </si>
  <si>
    <t>NORTH NOTTS MILLBROOK XY-RX</t>
  </si>
  <si>
    <t>RHAYT</t>
  </si>
  <si>
    <t>NORTH NOTTS MILLBROOK YT - RX</t>
  </si>
  <si>
    <t>RHAW3</t>
  </si>
  <si>
    <t>NORTH NOTTS NEWARK W3-RX</t>
  </si>
  <si>
    <t>RHAW4</t>
  </si>
  <si>
    <t>NORTH NOTTS NEWARK W4-RX</t>
  </si>
  <si>
    <t>RHAXH</t>
  </si>
  <si>
    <t>NORTH NOTTS NEWARK-RX</t>
  </si>
  <si>
    <t>RHALB</t>
  </si>
  <si>
    <t>NOTTINGHAM CITY HOSPITAL</t>
  </si>
  <si>
    <t>RHADH</t>
  </si>
  <si>
    <t>OPEN DOOR</t>
  </si>
  <si>
    <t>RHAVE</t>
  </si>
  <si>
    <t>OXFORD CORNER</t>
  </si>
  <si>
    <t>RHAYQ</t>
  </si>
  <si>
    <t>OXFORD CORNER - RX</t>
  </si>
  <si>
    <t>RHAE8</t>
  </si>
  <si>
    <t>PLATFORM ONE</t>
  </si>
  <si>
    <t>RHAG8</t>
  </si>
  <si>
    <t>POW!</t>
  </si>
  <si>
    <t>RHA04</t>
  </si>
  <si>
    <t>RAMPTON HOSPITAL</t>
  </si>
  <si>
    <t>RHAW7</t>
  </si>
  <si>
    <t>RECOVERY IN NOTTINGHAM-RX</t>
  </si>
  <si>
    <t>RHADM</t>
  </si>
  <si>
    <t>RED ART CAFE</t>
  </si>
  <si>
    <t>RHAJ9</t>
  </si>
  <si>
    <t>REES ROW</t>
  </si>
  <si>
    <t>RHA7Y</t>
  </si>
  <si>
    <t>RETFORD CENTRAL</t>
  </si>
  <si>
    <t>RHAAC</t>
  </si>
  <si>
    <t>RETFORD HOSPITAL</t>
  </si>
  <si>
    <t>RHA9L</t>
  </si>
  <si>
    <t>SHERWOOD WEST (RAINWORTH)</t>
  </si>
  <si>
    <t>RHALC</t>
  </si>
  <si>
    <t>ST. FRANCIS UNIT</t>
  </si>
  <si>
    <t>RHAGA</t>
  </si>
  <si>
    <t>ST. MICHAELS VIEW RH</t>
  </si>
  <si>
    <t>RHAGT</t>
  </si>
  <si>
    <t>STAUNTON LODGE</t>
  </si>
  <si>
    <t>RHAD0</t>
  </si>
  <si>
    <t>THE FOREST</t>
  </si>
  <si>
    <t>RHACR</t>
  </si>
  <si>
    <t>THE JOINT</t>
  </si>
  <si>
    <t>RHARJ</t>
  </si>
  <si>
    <t>THE LEYLANDS</t>
  </si>
  <si>
    <t>RHARX</t>
  </si>
  <si>
    <t>THE LODGES (WATHWOOD HOSPITAL)</t>
  </si>
  <si>
    <t>RHAE2</t>
  </si>
  <si>
    <t>THE MALTINGS</t>
  </si>
  <si>
    <t>RHAGW</t>
  </si>
  <si>
    <t>THE NEWLANDS</t>
  </si>
  <si>
    <t>RHAFR</t>
  </si>
  <si>
    <t>THE OLD HALL</t>
  </si>
  <si>
    <t>RHAJD</t>
  </si>
  <si>
    <t>THE PASTURES</t>
  </si>
  <si>
    <t>RHAGH</t>
  </si>
  <si>
    <t>THE STABLES</t>
  </si>
  <si>
    <t>RHANA</t>
  </si>
  <si>
    <t>THE WELLS ROAD CENTRE</t>
  </si>
  <si>
    <t>RHAN6</t>
  </si>
  <si>
    <t>THORNEYWOOD MOUNT</t>
  </si>
  <si>
    <t>RHANP</t>
  </si>
  <si>
    <t>THORNEYWOOD MOUNT SITE 2</t>
  </si>
  <si>
    <t>RHAPB</t>
  </si>
  <si>
    <t>THORNEYWOOD UNIT</t>
  </si>
  <si>
    <t>RHAPQ</t>
  </si>
  <si>
    <t>UNIT 2</t>
  </si>
  <si>
    <t>RHARA</t>
  </si>
  <si>
    <t>UNIVERSITY HOSPITAL</t>
  </si>
  <si>
    <t>RHARY</t>
  </si>
  <si>
    <t>WATHWOOD HOSPITAL</t>
  </si>
  <si>
    <t>RHADE</t>
  </si>
  <si>
    <t>WAX CAFE</t>
  </si>
  <si>
    <t>RHM04</t>
  </si>
  <si>
    <t>COUNTESS MOUNTBATTEN HOUSE</t>
  </si>
  <si>
    <t>RHM</t>
  </si>
  <si>
    <t>RHM03</t>
  </si>
  <si>
    <t>NEW FOREST BIRTH CENTRE HEALTH AUTHORITY</t>
  </si>
  <si>
    <t>RHM12</t>
  </si>
  <si>
    <t>RHM02</t>
  </si>
  <si>
    <t>ROYAL SOUTH HANTS HOSPITAL</t>
  </si>
  <si>
    <t>RHM01</t>
  </si>
  <si>
    <t>RHQBN</t>
  </si>
  <si>
    <t>BARNSLEY DISTRICT GENERAL HOSPITAL</t>
  </si>
  <si>
    <t>RHQ</t>
  </si>
  <si>
    <t>RHQNN</t>
  </si>
  <si>
    <t>RHQNP</t>
  </si>
  <si>
    <t>BEECH HILL INTERMEDIATE CARE UNIT</t>
  </si>
  <si>
    <t>RHQCC</t>
  </si>
  <si>
    <t>CHARLES CLIFFORD DENTAL HOSPITAL</t>
  </si>
  <si>
    <t>RHQCH</t>
  </si>
  <si>
    <t>CHESTERFIELD AND NORTH DERBYSHIRE ROYAL HOSPITAL</t>
  </si>
  <si>
    <t>RHQDR</t>
  </si>
  <si>
    <t>DONCASTER ROYAL INFIRMARY</t>
  </si>
  <si>
    <t>RHQNG</t>
  </si>
  <si>
    <t>RHQRT</t>
  </si>
  <si>
    <t>RHQHH</t>
  </si>
  <si>
    <t>ROYAL HALLAMSHIRE HOSPITAL</t>
  </si>
  <si>
    <t>RHQWP</t>
  </si>
  <si>
    <t>WESTON PARK HOSPITAL</t>
  </si>
  <si>
    <t>RHU10</t>
  </si>
  <si>
    <t>RHU</t>
  </si>
  <si>
    <t>RHU04</t>
  </si>
  <si>
    <t>PETERSFIELD COMMUNITY HOSPITAL</t>
  </si>
  <si>
    <t>RHU03</t>
  </si>
  <si>
    <t>RHU59</t>
  </si>
  <si>
    <t>ROYAL HOSPITAL HASLAR</t>
  </si>
  <si>
    <t>RHU26</t>
  </si>
  <si>
    <t>SALISBURY DISTRICT HOSPITAL</t>
  </si>
  <si>
    <t>RHU02</t>
  </si>
  <si>
    <t>RHU28</t>
  </si>
  <si>
    <t>RHW15</t>
  </si>
  <si>
    <t>ADDINGTON SCHOOL</t>
  </si>
  <si>
    <t>RHW</t>
  </si>
  <si>
    <t>RHW17</t>
  </si>
  <si>
    <t>BROOKFIELDS SCHOOL</t>
  </si>
  <si>
    <t>RHW25</t>
  </si>
  <si>
    <t>BUPA DUNEDIN HOSPITAL</t>
  </si>
  <si>
    <t>RHW24</t>
  </si>
  <si>
    <t>CAPIO READING HOSPITAL</t>
  </si>
  <si>
    <t>RHW26</t>
  </si>
  <si>
    <t>DELLWOOD HOSPITAL</t>
  </si>
  <si>
    <t>RHW27</t>
  </si>
  <si>
    <t>DUCHESS OF KENT HOUSE</t>
  </si>
  <si>
    <t>RHW19</t>
  </si>
  <si>
    <t>HANOVER HOUSE</t>
  </si>
  <si>
    <t>RHW30</t>
  </si>
  <si>
    <t>RHW28</t>
  </si>
  <si>
    <t>HORTON HOSPITAL</t>
  </si>
  <si>
    <t>RHW12</t>
  </si>
  <si>
    <t>JOHN RADCLIFFE HOSPITAL</t>
  </si>
  <si>
    <t>RHW03</t>
  </si>
  <si>
    <t>RHW21</t>
  </si>
  <si>
    <t>MARY HARE GRAMMER SCHOOL</t>
  </si>
  <si>
    <t>RHW29</t>
  </si>
  <si>
    <t>PROSPECT PARK HOSPITAL</t>
  </si>
  <si>
    <t>RHW01</t>
  </si>
  <si>
    <t>ROYAL BERKSHIRE HOSPITAL</t>
  </si>
  <si>
    <t>RHW09</t>
  </si>
  <si>
    <t>SKIMPED HILL SURGERY</t>
  </si>
  <si>
    <t>RHW23</t>
  </si>
  <si>
    <t>ST MARKS HOSPITAL</t>
  </si>
  <si>
    <t>RHW16</t>
  </si>
  <si>
    <t>THE AVENUE SCHOOL</t>
  </si>
  <si>
    <t>RHW18</t>
  </si>
  <si>
    <t>THE CASTLE SCHOOL</t>
  </si>
  <si>
    <t>RHW13</t>
  </si>
  <si>
    <t>THE WHITLEY HEALTH AND SERVICES CENTRE</t>
  </si>
  <si>
    <t>RHW04</t>
  </si>
  <si>
    <t>TOWNLANDS HOSPITAL</t>
  </si>
  <si>
    <t>RHW06</t>
  </si>
  <si>
    <t>WALLINGFORD COMMUNITY HOSPITAL</t>
  </si>
  <si>
    <t>RHW07</t>
  </si>
  <si>
    <t>WANTAGE COMMUNITY HOSPITAL</t>
  </si>
  <si>
    <t>RHW05</t>
  </si>
  <si>
    <t>WEST BERKSHIRE COMMUNITY HOSPITAL</t>
  </si>
  <si>
    <t>RHW11</t>
  </si>
  <si>
    <t>RHW14</t>
  </si>
  <si>
    <t>WHITLEY PARK INFANT SCHOOL</t>
  </si>
  <si>
    <t>RHW22</t>
  </si>
  <si>
    <t>WINDSOR DIALYSIS CENTRE</t>
  </si>
  <si>
    <t>RHW10</t>
  </si>
  <si>
    <t>WOKINGHAM HOSPITAL</t>
  </si>
  <si>
    <t>RJ100</t>
  </si>
  <si>
    <t>GUY'S AND ST THOMAS' NHS TRUST</t>
  </si>
  <si>
    <t>RJ1</t>
  </si>
  <si>
    <t>RJ121</t>
  </si>
  <si>
    <t>GUY'S HOSPITAL</t>
  </si>
  <si>
    <t>RJ128</t>
  </si>
  <si>
    <t>KING'S COLLEGE HOSPITAL (DENMARK HILL)</t>
  </si>
  <si>
    <t>RJ122</t>
  </si>
  <si>
    <t>ST THOMAS' HOSPITAL</t>
  </si>
  <si>
    <t>RJ231</t>
  </si>
  <si>
    <t>RJ2</t>
  </si>
  <si>
    <t>RJ230</t>
  </si>
  <si>
    <t>QUEEN MARYS HOSPITAL</t>
  </si>
  <si>
    <t>RJ224</t>
  </si>
  <si>
    <t>UNIVERSITY HOSPITAL LEWISHAM</t>
  </si>
  <si>
    <t>RJ611</t>
  </si>
  <si>
    <t>CROYDON UNIVERSITY HOSPITAL</t>
  </si>
  <si>
    <t>RJ6</t>
  </si>
  <si>
    <t>RJ613</t>
  </si>
  <si>
    <t>PURLEY WAR MEMORIAL HOSPITAL</t>
  </si>
  <si>
    <t>RJ706</t>
  </si>
  <si>
    <t>BOLINGBROKE HOSPITAL</t>
  </si>
  <si>
    <t>RJ7</t>
  </si>
  <si>
    <t>RJ723</t>
  </si>
  <si>
    <t>DAWES HOUSE</t>
  </si>
  <si>
    <t>RJ731</t>
  </si>
  <si>
    <t>QUEEN MARYS HOSPITAL (ROEHAMPTON)</t>
  </si>
  <si>
    <t>RJ760</t>
  </si>
  <si>
    <t>ST GEORGE'S AT ST JOHN'S THERAPY CENTRE</t>
  </si>
  <si>
    <t>RJ701</t>
  </si>
  <si>
    <t>ST GEORGE'S HOSPITAL (TOOTING)</t>
  </si>
  <si>
    <t>RJ874</t>
  </si>
  <si>
    <t>ADDACTION</t>
  </si>
  <si>
    <t>RJ8</t>
  </si>
  <si>
    <t>RJ8CK</t>
  </si>
  <si>
    <t>ANDY MAR</t>
  </si>
  <si>
    <t>RJ86A</t>
  </si>
  <si>
    <t>AOS ASSOCIATE SPECIALIST ONE</t>
  </si>
  <si>
    <t>RJ86B</t>
  </si>
  <si>
    <t>AOS ASSOCIATE SPECIALIST TWO</t>
  </si>
  <si>
    <t>RJ86E</t>
  </si>
  <si>
    <t>AOS NMP ONE</t>
  </si>
  <si>
    <t>RJ86G</t>
  </si>
  <si>
    <t>AOS NMP THREE</t>
  </si>
  <si>
    <t>RJ86F</t>
  </si>
  <si>
    <t>AOS NMP TWO</t>
  </si>
  <si>
    <t>RJ8CL</t>
  </si>
  <si>
    <t>BETHANY</t>
  </si>
  <si>
    <t>RJ866</t>
  </si>
  <si>
    <t>BODMIN HOSPITAL</t>
  </si>
  <si>
    <t>RJ815</t>
  </si>
  <si>
    <t>BOLITHO HOSPITAL</t>
  </si>
  <si>
    <t>RJ8DP</t>
  </si>
  <si>
    <t>BOUNDERVEAN</t>
  </si>
  <si>
    <t>RJ8DK</t>
  </si>
  <si>
    <t>RJ817</t>
  </si>
  <si>
    <t>CAMBORNE REDRUTH COMMUNITY HOSPITAL</t>
  </si>
  <si>
    <t>RJ8EE</t>
  </si>
  <si>
    <t>COBBLESTONES</t>
  </si>
  <si>
    <t>RJ803</t>
  </si>
  <si>
    <t>EDWARD HAIN HOSPITAL</t>
  </si>
  <si>
    <t>RJ8CN</t>
  </si>
  <si>
    <t>FAIR VIEW</t>
  </si>
  <si>
    <t>RJ842</t>
  </si>
  <si>
    <t>FALMOUTH HOSPITAL</t>
  </si>
  <si>
    <t>RJ8A5</t>
  </si>
  <si>
    <t>FOWEY HOSPITAL</t>
  </si>
  <si>
    <t>RJ84J</t>
  </si>
  <si>
    <t>GARNER INPATIENTS</t>
  </si>
  <si>
    <t>RJ8CP</t>
  </si>
  <si>
    <t>GWYN DOWR</t>
  </si>
  <si>
    <t>RJ8H2</t>
  </si>
  <si>
    <t>HEATHLANDS</t>
  </si>
  <si>
    <t>RJ805</t>
  </si>
  <si>
    <t>HELSTON HOSPITAL</t>
  </si>
  <si>
    <t>RJ85A</t>
  </si>
  <si>
    <t>INPATIENTS BODMIN</t>
  </si>
  <si>
    <t>RJ85B</t>
  </si>
  <si>
    <t>INPATIENTS LONGREACH</t>
  </si>
  <si>
    <t>RJ870</t>
  </si>
  <si>
    <t>LAUNCESTON HOSPITAL</t>
  </si>
  <si>
    <t>RJ8CQ</t>
  </si>
  <si>
    <t>LAYLAND</t>
  </si>
  <si>
    <t>RJ83K</t>
  </si>
  <si>
    <t>LD NMP ONE</t>
  </si>
  <si>
    <t>RJ83L</t>
  </si>
  <si>
    <t>LD NMP TWO</t>
  </si>
  <si>
    <t>RJ8A3</t>
  </si>
  <si>
    <t>LISKEARD COMMUNITY HOSPITAL</t>
  </si>
  <si>
    <t>RJ8EF</t>
  </si>
  <si>
    <t>LYNDHURST</t>
  </si>
  <si>
    <t>RJ8AW</t>
  </si>
  <si>
    <t>MANOR VILLAS</t>
  </si>
  <si>
    <t>RJ8CD</t>
  </si>
  <si>
    <t>MEADOW HEAD</t>
  </si>
  <si>
    <t>RJ8CR</t>
  </si>
  <si>
    <t>MORRAB COTTAGE</t>
  </si>
  <si>
    <t>RJ807</t>
  </si>
  <si>
    <t>NEWQUAY HOSPITAL</t>
  </si>
  <si>
    <t>RJ8DM</t>
  </si>
  <si>
    <t>PARCSIDE</t>
  </si>
  <si>
    <t>RJ8CE</t>
  </si>
  <si>
    <t>PRAZE MEADOW</t>
  </si>
  <si>
    <t>RJ8CX</t>
  </si>
  <si>
    <t>ROSTON</t>
  </si>
  <si>
    <t>RJ8DT</t>
  </si>
  <si>
    <t>ROSWYTH</t>
  </si>
  <si>
    <t>RJ845</t>
  </si>
  <si>
    <t>RJ8CY</t>
  </si>
  <si>
    <t>SOMERSET VILLA</t>
  </si>
  <si>
    <t>RJ801</t>
  </si>
  <si>
    <t>ST AUSTELL COMMUNITY HOSPITAL</t>
  </si>
  <si>
    <t>RJ8A4</t>
  </si>
  <si>
    <t>ST BARNABAS HOSPITAL</t>
  </si>
  <si>
    <t>RJ809</t>
  </si>
  <si>
    <t>RJ8J3</t>
  </si>
  <si>
    <t>STEPPING STONES</t>
  </si>
  <si>
    <t>RJ867</t>
  </si>
  <si>
    <t>RJ8DA</t>
  </si>
  <si>
    <t>TAMARISK</t>
  </si>
  <si>
    <t>RJ8AG</t>
  </si>
  <si>
    <t>THE WILLOWS</t>
  </si>
  <si>
    <t>RJ8DC</t>
  </si>
  <si>
    <t>TREGARLAND</t>
  </si>
  <si>
    <t>RJ8DD</t>
  </si>
  <si>
    <t>TREMOOR</t>
  </si>
  <si>
    <t>RJ827</t>
  </si>
  <si>
    <t>TRENGWEATH</t>
  </si>
  <si>
    <t>RJ838</t>
  </si>
  <si>
    <t>TRESILLIAN BUILDING</t>
  </si>
  <si>
    <t>RJ8DE</t>
  </si>
  <si>
    <t>TREVENTON RISE</t>
  </si>
  <si>
    <t>RJ8DF</t>
  </si>
  <si>
    <t>VICTORIA COTTAGE</t>
  </si>
  <si>
    <t>RJ8AA</t>
  </si>
  <si>
    <t>WALSINGHAM PLACE</t>
  </si>
  <si>
    <t>RJ840</t>
  </si>
  <si>
    <t>RJC04</t>
  </si>
  <si>
    <t>ELLEN BADGER HOSPITAL</t>
  </si>
  <si>
    <t>RJC</t>
  </si>
  <si>
    <t>RJC46</t>
  </si>
  <si>
    <t>ROYAL LEAMINGTON SPA REHABILITATION HOSPITAL</t>
  </si>
  <si>
    <t>RJC03</t>
  </si>
  <si>
    <t>STRATFORD HOSPITAL</t>
  </si>
  <si>
    <t>RJC02</t>
  </si>
  <si>
    <t>WARWICK HOSPITAL</t>
  </si>
  <si>
    <t>RJD13</t>
  </si>
  <si>
    <t>RJD</t>
  </si>
  <si>
    <t>RJDTC</t>
  </si>
  <si>
    <t>CANNOCK CHASE TREATMENT CENTRE</t>
  </si>
  <si>
    <t>RJD01</t>
  </si>
  <si>
    <t>STAFFORD HOSPITAL</t>
  </si>
  <si>
    <t>RJE08</t>
  </si>
  <si>
    <t>BRADWELL HOSPITAL - RJE08</t>
  </si>
  <si>
    <t>RJE</t>
  </si>
  <si>
    <t>RJE51</t>
  </si>
  <si>
    <t>CHEADLE HOSPITAL - RJE51</t>
  </si>
  <si>
    <t>RJE02</t>
  </si>
  <si>
    <t>CITY GENERAL HOSPITAL</t>
  </si>
  <si>
    <t>RJE09</t>
  </si>
  <si>
    <t>COUNTY HOSPITAL</t>
  </si>
  <si>
    <t>RJE03</t>
  </si>
  <si>
    <t>NORTH STAFFS MATERNITY HOSPITAL</t>
  </si>
  <si>
    <t>RJE01</t>
  </si>
  <si>
    <t>ROYAL STOKE UNIVERSITY HOSPITAL</t>
  </si>
  <si>
    <t>RJEHQ</t>
  </si>
  <si>
    <t>UNIVERSITY HOSPITAL OF NORTH STAFFORDSHIRE</t>
  </si>
  <si>
    <t>RJF02</t>
  </si>
  <si>
    <t>QUEEN'S HOSPITAL, BURTON UPON TRENT</t>
  </si>
  <si>
    <t>RJF</t>
  </si>
  <si>
    <t>RJF04</t>
  </si>
  <si>
    <t>SAMUEL JOHNSON</t>
  </si>
  <si>
    <t>RJF05</t>
  </si>
  <si>
    <t>SIR ROBERT PEEL</t>
  </si>
  <si>
    <t>RJL30</t>
  </si>
  <si>
    <t>DIANA, PRINCESS OF WALES HOSPITAL</t>
  </si>
  <si>
    <t>RJL</t>
  </si>
  <si>
    <t>RJL31</t>
  </si>
  <si>
    <t>GOOLE AND DISTRICT HOSPITAL (ACUTE)</t>
  </si>
  <si>
    <t>RJLT1</t>
  </si>
  <si>
    <t>GOOLE TREATMENT CENTRE</t>
  </si>
  <si>
    <t>RJL32</t>
  </si>
  <si>
    <t>SCUNTHORPE GENERAL HOSPITAL</t>
  </si>
  <si>
    <t>RJN63</t>
  </si>
  <si>
    <t>CONGLETON WAR MEMORIAL HOSPITAL</t>
  </si>
  <si>
    <t>RJN</t>
  </si>
  <si>
    <t>RJN68</t>
  </si>
  <si>
    <t>KNUTSFORD AND DISTRICT COMMUNITY HOSPITAL</t>
  </si>
  <si>
    <t>RJN71</t>
  </si>
  <si>
    <t>MACCLESFIELD DISTRICT GENERAL HOSPITAL</t>
  </si>
  <si>
    <t>RJN67</t>
  </si>
  <si>
    <t>PARKSIDE HOSPITAL</t>
  </si>
  <si>
    <t>RJN72</t>
  </si>
  <si>
    <t>SOSS MOSS</t>
  </si>
  <si>
    <t>RJN03</t>
  </si>
  <si>
    <t>SPIRE REGENCY HOSPITAL</t>
  </si>
  <si>
    <t>RJR05</t>
  </si>
  <si>
    <t>COUNTESS OF CHESTER HOSPITAL</t>
  </si>
  <si>
    <t>RJR</t>
  </si>
  <si>
    <t>RJR60</t>
  </si>
  <si>
    <t>ELLESMERE PORT HOSPITAL</t>
  </si>
  <si>
    <t>RJX04</t>
  </si>
  <si>
    <t>CALDERSTONES HOSPITAL</t>
  </si>
  <si>
    <t>RJX</t>
  </si>
  <si>
    <t>RJX00</t>
  </si>
  <si>
    <t>CALDERSTONES NHS TRUST</t>
  </si>
  <si>
    <t>RJX43</t>
  </si>
  <si>
    <t>CARLTON CRESCENT</t>
  </si>
  <si>
    <t>RJX12</t>
  </si>
  <si>
    <t>FECITT BROW</t>
  </si>
  <si>
    <t>RJX07</t>
  </si>
  <si>
    <t>PENDLE VIEW</t>
  </si>
  <si>
    <t>RJX08</t>
  </si>
  <si>
    <t>PLANTATION COTTAGE</t>
  </si>
  <si>
    <t>RJX48</t>
  </si>
  <si>
    <t>THE GABLES</t>
  </si>
  <si>
    <t>RJX06</t>
  </si>
  <si>
    <t>THE VICARAGE</t>
  </si>
  <si>
    <t>RJX35</t>
  </si>
  <si>
    <t>WESTGATE</t>
  </si>
  <si>
    <t>RJZ10</t>
  </si>
  <si>
    <t>KINGS @ QUEEN MARY'S HOSPITAL SIDCUP</t>
  </si>
  <si>
    <t>RJZ</t>
  </si>
  <si>
    <t>RJZ33</t>
  </si>
  <si>
    <t>KINGS COLLEGE DENTAL HOSPITAL</t>
  </si>
  <si>
    <t>RJZ01</t>
  </si>
  <si>
    <t>RJZ03</t>
  </si>
  <si>
    <t>KING'S COLLEGE HOSPITAL (DULWICH)</t>
  </si>
  <si>
    <t>RJZ12</t>
  </si>
  <si>
    <t>MAPOTHER HOUSE</t>
  </si>
  <si>
    <t>RJZ70</t>
  </si>
  <si>
    <t>ORPINGTON HOSPITAL</t>
  </si>
  <si>
    <t>RJZ30</t>
  </si>
  <si>
    <t>PRINCESS ROYAL UNIVERSITY HOSPITAL</t>
  </si>
  <si>
    <t>RK5FJ</t>
  </si>
  <si>
    <t>RK5</t>
  </si>
  <si>
    <t>RK5BC</t>
  </si>
  <si>
    <t>KING'S MILL HOSPITAL</t>
  </si>
  <si>
    <t>RK5BL</t>
  </si>
  <si>
    <t>RK5HP</t>
  </si>
  <si>
    <t>RK950</t>
  </si>
  <si>
    <t>DERRIFORD HOSPITAL</t>
  </si>
  <si>
    <t>RK9</t>
  </si>
  <si>
    <t>RK901</t>
  </si>
  <si>
    <t>MOUNT GOULD HOSPITAL</t>
  </si>
  <si>
    <t>RK953</t>
  </si>
  <si>
    <t>ROYAL EYE INFIRMARY</t>
  </si>
  <si>
    <t>RK925</t>
  </si>
  <si>
    <t>RK904</t>
  </si>
  <si>
    <t>TOTNES COMMUNITY HOSPITAL</t>
  </si>
  <si>
    <t>RKB02</t>
  </si>
  <si>
    <t>COVENTRY AND WARWICKSHIRE HOSPITAL</t>
  </si>
  <si>
    <t>RKB</t>
  </si>
  <si>
    <t>RKB03</t>
  </si>
  <si>
    <t>HOSPITAL OF ST CROSS</t>
  </si>
  <si>
    <t>RKB01</t>
  </si>
  <si>
    <t>UNIVERSITY HOSPITAL (COVENTRY)</t>
  </si>
  <si>
    <t>RKB04</t>
  </si>
  <si>
    <t>RKEQ4</t>
  </si>
  <si>
    <t>THE WHITTINGTON HOSPITAL</t>
  </si>
  <si>
    <t>RKE</t>
  </si>
  <si>
    <t>RKEHC</t>
  </si>
  <si>
    <t>THE WHITTINGTON HOSPITAL AT HORNSEY CENTRAL</t>
  </si>
  <si>
    <t>RKL1V</t>
  </si>
  <si>
    <t>ADTS EALING</t>
  </si>
  <si>
    <t>RKL</t>
  </si>
  <si>
    <t>RKL1A</t>
  </si>
  <si>
    <t>ALZHEIMERS DRUG T/MENT</t>
  </si>
  <si>
    <t>RKL3G</t>
  </si>
  <si>
    <t>AOT LAKESIDE MHU</t>
  </si>
  <si>
    <t>RKL82</t>
  </si>
  <si>
    <t>BARB MEWS</t>
  </si>
  <si>
    <t>RKL51</t>
  </si>
  <si>
    <t>BROADMOOR HOSPITAL</t>
  </si>
  <si>
    <t>RKL2L</t>
  </si>
  <si>
    <t>CASSEL</t>
  </si>
  <si>
    <t>RKL48</t>
  </si>
  <si>
    <t>CASSEL HOSPITAL</t>
  </si>
  <si>
    <t>RKL18</t>
  </si>
  <si>
    <t xml:space="preserve">CLAYPONDS REHABILITATION HOSPITAL </t>
  </si>
  <si>
    <t>RKL2J</t>
  </si>
  <si>
    <t>CRT H &amp; F (NORTH)</t>
  </si>
  <si>
    <t>RKL2K</t>
  </si>
  <si>
    <t>CRT H &amp; F (SOUTH)</t>
  </si>
  <si>
    <t>RKL25</t>
  </si>
  <si>
    <t>DOVE WARD</t>
  </si>
  <si>
    <t>RKL2M</t>
  </si>
  <si>
    <t>DR C ROBERTS</t>
  </si>
  <si>
    <t>RKL2N</t>
  </si>
  <si>
    <t>DR M SOHANI</t>
  </si>
  <si>
    <t>RKL91</t>
  </si>
  <si>
    <t>EALING WOMENS MENTAL HEALTH FORUM</t>
  </si>
  <si>
    <t>RKL3H</t>
  </si>
  <si>
    <t>EIS</t>
  </si>
  <si>
    <t>RKL2Q</t>
  </si>
  <si>
    <t>EPS</t>
  </si>
  <si>
    <t>RKL35</t>
  </si>
  <si>
    <t>GUNNERSBURY DAY HOSPITAL</t>
  </si>
  <si>
    <t>RKL1C</t>
  </si>
  <si>
    <t>GUNNESBURY</t>
  </si>
  <si>
    <t>RKL79</t>
  </si>
  <si>
    <t>HAMMERSMITH &amp; FULHAM MENTAL HEALTH UNIT</t>
  </si>
  <si>
    <t>RKL98</t>
  </si>
  <si>
    <t>HAMMERSMITH AND FULHAM MH UNIT</t>
  </si>
  <si>
    <t>RKL3F</t>
  </si>
  <si>
    <t>HTT LAKESIDE MENTAL HEALTH</t>
  </si>
  <si>
    <t>RKL2R</t>
  </si>
  <si>
    <t>IMPACT</t>
  </si>
  <si>
    <t>RKL01</t>
  </si>
  <si>
    <t>JOHN CONOLLY WING</t>
  </si>
  <si>
    <t>RKL14</t>
  </si>
  <si>
    <t>LAKESIDE UNIT</t>
  </si>
  <si>
    <t>RKL1H</t>
  </si>
  <si>
    <t>LIMES</t>
  </si>
  <si>
    <t>RKL1Q</t>
  </si>
  <si>
    <t>LOCAL SECURE UNIT</t>
  </si>
  <si>
    <t>RKL1K</t>
  </si>
  <si>
    <t>MANOR GATE</t>
  </si>
  <si>
    <t>RKL2C</t>
  </si>
  <si>
    <t>OLDER PEOPLES DAY HOSPITAL</t>
  </si>
  <si>
    <t>RKL34</t>
  </si>
  <si>
    <t>PENNY SANGHAM DAY HOSPITAL</t>
  </si>
  <si>
    <t>RKL06</t>
  </si>
  <si>
    <t>RICHFORD GATE</t>
  </si>
  <si>
    <t>RKL1M</t>
  </si>
  <si>
    <t>RISE AOT EALING</t>
  </si>
  <si>
    <t>RKL1G</t>
  </si>
  <si>
    <t>SOUTHALL-NORWOOD MHRC</t>
  </si>
  <si>
    <t>RKL67</t>
  </si>
  <si>
    <t>ST BERNARD'S WING</t>
  </si>
  <si>
    <t>RKL84</t>
  </si>
  <si>
    <t>ST VINCENTS</t>
  </si>
  <si>
    <t>RKL19</t>
  </si>
  <si>
    <t>THAMES LODGE</t>
  </si>
  <si>
    <t>RKL62</t>
  </si>
  <si>
    <t>THE LIMES</t>
  </si>
  <si>
    <t>RKL72</t>
  </si>
  <si>
    <t>THREE BRIDGES REGIONAL SECURE UNIT</t>
  </si>
  <si>
    <t>RL131</t>
  </si>
  <si>
    <t>ROBERT JONES AND AGNES HUNT ORTHOPAEDIC HOSPITAL</t>
  </si>
  <si>
    <t>RL1</t>
  </si>
  <si>
    <t>RL404</t>
  </si>
  <si>
    <t>BLAKENALL VILLAGE CENTRE</t>
  </si>
  <si>
    <t>RL4</t>
  </si>
  <si>
    <t>RL4TC</t>
  </si>
  <si>
    <t>RL405</t>
  </si>
  <si>
    <t>HOLLY HALL CLINIC</t>
  </si>
  <si>
    <t>RL403</t>
  </si>
  <si>
    <t>RL4TA</t>
  </si>
  <si>
    <t>RL402</t>
  </si>
  <si>
    <t>THE PHOENIX HEALTH CENTRE</t>
  </si>
  <si>
    <t>RL401</t>
  </si>
  <si>
    <t>THE ROYAL HOSPITAL (WOLVERHAMPTON)</t>
  </si>
  <si>
    <t>RL406</t>
  </si>
  <si>
    <t>WOLVERHAMPTON AND MIDLAND EYE INFIRMARY</t>
  </si>
  <si>
    <t>RL4CD</t>
  </si>
  <si>
    <t>WEST PARK HOSPITAL</t>
  </si>
  <si>
    <t>RL407</t>
  </si>
  <si>
    <t>RLNGP</t>
  </si>
  <si>
    <t>RYHOPE GENERAL HOSPITAL</t>
  </si>
  <si>
    <t>RLN</t>
  </si>
  <si>
    <t>RLNGT</t>
  </si>
  <si>
    <t>RLNGM</t>
  </si>
  <si>
    <t>SUNDERLAND EYE INFIRMARY</t>
  </si>
  <si>
    <t>RLNGL</t>
  </si>
  <si>
    <t>SUNDERLAND ROYAL HOSPITAL</t>
  </si>
  <si>
    <t>RLNDU</t>
  </si>
  <si>
    <t>UNIVERSITY HOSPITAL OF NORTH DURHAM</t>
  </si>
  <si>
    <t>RLQ01</t>
  </si>
  <si>
    <t>HEREFORD COUNTY HOSPITAL</t>
  </si>
  <si>
    <t>RLQ</t>
  </si>
  <si>
    <t>RLT14</t>
  </si>
  <si>
    <t>COVENTRY AND WARWICKS HOSPITAL FACILITIES</t>
  </si>
  <si>
    <t>RLT</t>
  </si>
  <si>
    <t>RLT01</t>
  </si>
  <si>
    <t>GEORGE ELIOT HOSPITAL - ACUTE SERVICES</t>
  </si>
  <si>
    <t>RLT50</t>
  </si>
  <si>
    <t>HINCKLEY AND DISTRICT HOSPITAL</t>
  </si>
  <si>
    <t>RLU01</t>
  </si>
  <si>
    <t>BIRMINGHAM WOMEN'S HOSPITAL</t>
  </si>
  <si>
    <t>RLU</t>
  </si>
  <si>
    <t>RLY15</t>
  </si>
  <si>
    <t>BRADWELL HOSPITAL- MENTAL HEALTH</t>
  </si>
  <si>
    <t>RLY</t>
  </si>
  <si>
    <t>RLY10</t>
  </si>
  <si>
    <t>RLY14</t>
  </si>
  <si>
    <t>CHEADLE HOSPITAL- NORTH STAFFS COMBINED HEALTHCARE</t>
  </si>
  <si>
    <t>RLY82</t>
  </si>
  <si>
    <t>CHEBSEY CLOSE</t>
  </si>
  <si>
    <t>RLY93</t>
  </si>
  <si>
    <t>CHILD PROTECTION</t>
  </si>
  <si>
    <t>RLY02</t>
  </si>
  <si>
    <t>CITY GENERAL HOSPITAL- NORTH STAFFS COMBINED HEALTHCARE</t>
  </si>
  <si>
    <t>RLY86</t>
  </si>
  <si>
    <t>DARWIN CENTRE</t>
  </si>
  <si>
    <t>RLY36</t>
  </si>
  <si>
    <t>DRAGON SQUARE COMMUNITY UNIT</t>
  </si>
  <si>
    <t>RLY78</t>
  </si>
  <si>
    <t>ELVDON</t>
  </si>
  <si>
    <t>RLY3W</t>
  </si>
  <si>
    <t>ESTATES DEPARTMENT</t>
  </si>
  <si>
    <t>RLY39</t>
  </si>
  <si>
    <t>FLORENCE HOUSE</t>
  </si>
  <si>
    <t>RLY21</t>
  </si>
  <si>
    <t>FOX HOLLOW &amp; MEADOW VIEW</t>
  </si>
  <si>
    <t>RLY88</t>
  </si>
  <si>
    <t>HARPLANDS HOSPITAL</t>
  </si>
  <si>
    <t>RLY2W</t>
  </si>
  <si>
    <t>HEALTH RECORDS DEPARTMENT</t>
  </si>
  <si>
    <t>RLY4W</t>
  </si>
  <si>
    <t>I.T. DEPARTMENT</t>
  </si>
  <si>
    <t>RLYC1</t>
  </si>
  <si>
    <t>KNIVEDON HALL</t>
  </si>
  <si>
    <t>RLY05</t>
  </si>
  <si>
    <t>LONGTON HOSPITAL- MENTAL HEALTH</t>
  </si>
  <si>
    <t>RLYC3</t>
  </si>
  <si>
    <t>MEDICAL INSTITUTE</t>
  </si>
  <si>
    <t>RLY1W</t>
  </si>
  <si>
    <t>NEUROPSYCHIATRY</t>
  </si>
  <si>
    <t>RLYD9</t>
  </si>
  <si>
    <t>PARENT &amp; BABY UNIT</t>
  </si>
  <si>
    <t>RLY87</t>
  </si>
  <si>
    <t>SUMMERS VIEW</t>
  </si>
  <si>
    <t>RLYA6</t>
  </si>
  <si>
    <t>THE HOLBORN</t>
  </si>
  <si>
    <t>RLYC5</t>
  </si>
  <si>
    <t>RM131</t>
  </si>
  <si>
    <t>CROMER HOSPITAL</t>
  </si>
  <si>
    <t>RM1</t>
  </si>
  <si>
    <t>RM102</t>
  </si>
  <si>
    <t>NORFOLK AND NORWICH UNIVERSITY HOSPITAL</t>
  </si>
  <si>
    <t>RM301</t>
  </si>
  <si>
    <t>SALFORD ROYAL</t>
  </si>
  <si>
    <t>RM3</t>
  </si>
  <si>
    <t>RMC01</t>
  </si>
  <si>
    <t>ROYAL BOLTON HOSPITAL</t>
  </si>
  <si>
    <t>RMC</t>
  </si>
  <si>
    <t>RMP01</t>
  </si>
  <si>
    <t>TAMESIDE GENERAL HOSPITAL</t>
  </si>
  <si>
    <t>RMP</t>
  </si>
  <si>
    <t>RMYNP</t>
  </si>
  <si>
    <t>AIREY CLOSE</t>
  </si>
  <si>
    <t>RMY</t>
  </si>
  <si>
    <t>RMYC5</t>
  </si>
  <si>
    <t>AIREY CLOSE - TIER 4 ADOLESCENT IN PATIENT UNIT</t>
  </si>
  <si>
    <t>RMY71</t>
  </si>
  <si>
    <t>RMY09</t>
  </si>
  <si>
    <t>BICKLEY DAY HOSPITAL</t>
  </si>
  <si>
    <t>RMY13</t>
  </si>
  <si>
    <t>CARLTON COURT</t>
  </si>
  <si>
    <t>RMY25</t>
  </si>
  <si>
    <t>CARROBRECK</t>
  </si>
  <si>
    <t>RMYPX</t>
  </si>
  <si>
    <t>CHILTON HOUSES</t>
  </si>
  <si>
    <t>RMY52</t>
  </si>
  <si>
    <t>COLEGATE</t>
  </si>
  <si>
    <t>RMY77</t>
  </si>
  <si>
    <t>RMY84</t>
  </si>
  <si>
    <t>ELIZABETH FRY BUILDING</t>
  </si>
  <si>
    <t>RMYMR</t>
  </si>
  <si>
    <t>HARTISMERE HOSPITAL</t>
  </si>
  <si>
    <t>RMY01</t>
  </si>
  <si>
    <t>HELLESDON HOSPITAL</t>
  </si>
  <si>
    <t>RMY27</t>
  </si>
  <si>
    <t>HIGHLANDS</t>
  </si>
  <si>
    <t>RMYPC</t>
  </si>
  <si>
    <t>HOLYWELLS</t>
  </si>
  <si>
    <t>RMYMW</t>
  </si>
  <si>
    <t>IP3 8LY</t>
  </si>
  <si>
    <t>RMY83</t>
  </si>
  <si>
    <t>JAMES PAGET HOSPITAL</t>
  </si>
  <si>
    <t>RMY02</t>
  </si>
  <si>
    <t>JULIAN HOSPITAL</t>
  </si>
  <si>
    <t>RMYME</t>
  </si>
  <si>
    <t>KEEBLES YARD</t>
  </si>
  <si>
    <t>RMY56</t>
  </si>
  <si>
    <t>KINGS JUBILEE</t>
  </si>
  <si>
    <t>RMY14</t>
  </si>
  <si>
    <t>MEADOWLANDS</t>
  </si>
  <si>
    <t>RMY85</t>
  </si>
  <si>
    <t>MERIDEAN EAST</t>
  </si>
  <si>
    <t>RMYMA</t>
  </si>
  <si>
    <t>RMY89</t>
  </si>
  <si>
    <t>NOR CAS LOWESTOFT AND WAVENEY</t>
  </si>
  <si>
    <t>RMY60</t>
  </si>
  <si>
    <t>RMY61</t>
  </si>
  <si>
    <t>NORTH WALSHAM COTTAGE HOSPITAL</t>
  </si>
  <si>
    <t>RMY03</t>
  </si>
  <si>
    <t>RMY04</t>
  </si>
  <si>
    <t>NORVIC CLINIC</t>
  </si>
  <si>
    <t>RMY70</t>
  </si>
  <si>
    <t>RMYWA</t>
  </si>
  <si>
    <t>RMY72</t>
  </si>
  <si>
    <t>RMY51</t>
  </si>
  <si>
    <t>SPRINGWELL</t>
  </si>
  <si>
    <t>RMYMV</t>
  </si>
  <si>
    <t>ST CLEMENTS HOSPITAL</t>
  </si>
  <si>
    <t>RMYNX</t>
  </si>
  <si>
    <t>RMY21</t>
  </si>
  <si>
    <t>ST STEPHENS</t>
  </si>
  <si>
    <t>RMYMF</t>
  </si>
  <si>
    <t>ST. LEONARDS HOSPITAL</t>
  </si>
  <si>
    <t>RMY55</t>
  </si>
  <si>
    <t>STEPPING OUT</t>
  </si>
  <si>
    <t>RMY34</t>
  </si>
  <si>
    <t>TWO NINE EIGHT</t>
  </si>
  <si>
    <t>RMY33</t>
  </si>
  <si>
    <t>TWO NINE SIX</t>
  </si>
  <si>
    <t>RMYMP</t>
  </si>
  <si>
    <t>VIOLET HILL DAY HOSPITAL</t>
  </si>
  <si>
    <t>RMYNR</t>
  </si>
  <si>
    <t>WEDGEWOOD HOUSE, WEST SUFFOLK HOSPITAL</t>
  </si>
  <si>
    <t>RMYNG</t>
  </si>
  <si>
    <t>WOODLANDS, IPSWICH HOSPITAL</t>
  </si>
  <si>
    <t>RN333</t>
  </si>
  <si>
    <t>RN3</t>
  </si>
  <si>
    <t>RN336</t>
  </si>
  <si>
    <t>RN3C3</t>
  </si>
  <si>
    <t>RN3C1</t>
  </si>
  <si>
    <t xml:space="preserve">PRINCESS ANNE WING </t>
  </si>
  <si>
    <t>RN313</t>
  </si>
  <si>
    <t>SAVERNAKE HOSPITAL</t>
  </si>
  <si>
    <t>RN3C4</t>
  </si>
  <si>
    <t>RN3TC</t>
  </si>
  <si>
    <t>THE BRUNEL NHS TREATMENT CENTRE</t>
  </si>
  <si>
    <t>RN325</t>
  </si>
  <si>
    <t>THE GREAT WESTERN HOSPITAL</t>
  </si>
  <si>
    <t>RN334</t>
  </si>
  <si>
    <t>RN3C5</t>
  </si>
  <si>
    <t xml:space="preserve">WARMINSTER COMMUNITY HOSPITAL </t>
  </si>
  <si>
    <t>RN542</t>
  </si>
  <si>
    <t>ANDOVER WAR MEMORIAL HOSPITAL</t>
  </si>
  <si>
    <t>RN5</t>
  </si>
  <si>
    <t>RN506</t>
  </si>
  <si>
    <t>BASINGSTOKE AND NORTH HAMPSHIRE HOSPITAL</t>
  </si>
  <si>
    <t>RN501</t>
  </si>
  <si>
    <t>NORTH HAMPSHIRE HOSPITAL (PARKLANDS) PAEDIATRIC OUTPATIENTS</t>
  </si>
  <si>
    <t>RN541</t>
  </si>
  <si>
    <t>ROYAL HAMPSHIRE COUNTY HOSPITAL</t>
  </si>
  <si>
    <t>RN707</t>
  </si>
  <si>
    <t>DARENT VALLEY HOSPITAL</t>
  </si>
  <si>
    <t>RN7</t>
  </si>
  <si>
    <t>RN701</t>
  </si>
  <si>
    <t>GRAVESHAM COMMUNITY HOSPITAL</t>
  </si>
  <si>
    <t>RN708</t>
  </si>
  <si>
    <t>WOODLAND NHS TREATMENT CENTRE</t>
  </si>
  <si>
    <t>RNA04</t>
  </si>
  <si>
    <t>CORBETT HOSPITAL</t>
  </si>
  <si>
    <t>RNA</t>
  </si>
  <si>
    <t>RNA02</t>
  </si>
  <si>
    <t>GUEST HOSPITAL</t>
  </si>
  <si>
    <t>RNA01</t>
  </si>
  <si>
    <t>RNL01</t>
  </si>
  <si>
    <t>BRAMPTON WAR MEMORIAL HOSPITAL</t>
  </si>
  <si>
    <t>RNL</t>
  </si>
  <si>
    <t>RNL07</t>
  </si>
  <si>
    <t>COCKERMOUTH COMMUNITY HOSPITAL</t>
  </si>
  <si>
    <t>RNLAY</t>
  </si>
  <si>
    <t>CUMBERLAND INFIRMARY</t>
  </si>
  <si>
    <t>RNL05</t>
  </si>
  <si>
    <t>HALTWHISTLE WAR MEMORIAL HOSPITAL</t>
  </si>
  <si>
    <t>RNL02</t>
  </si>
  <si>
    <t>MARY HEWETSON COTTAGE HOSPITAL (KESWICK)</t>
  </si>
  <si>
    <t>RNL08</t>
  </si>
  <si>
    <t>MILLOM HOSPITAL</t>
  </si>
  <si>
    <t>RNLBE</t>
  </si>
  <si>
    <t>PENRITH HOSPITAL</t>
  </si>
  <si>
    <t>RNLBG</t>
  </si>
  <si>
    <t>RUTH LANCASTER JAMES HOSPITAL (ALSTON MATERNITY)</t>
  </si>
  <si>
    <t>RNLBX</t>
  </si>
  <si>
    <t>WEST CUMBERLAND HOSPITAL</t>
  </si>
  <si>
    <t>RNL03</t>
  </si>
  <si>
    <t>WIGTON HOSPITAL</t>
  </si>
  <si>
    <t>RNL06</t>
  </si>
  <si>
    <t>WORKINGTON COMMUNITY HOSPITAL</t>
  </si>
  <si>
    <t>RNNAH</t>
  </si>
  <si>
    <t>ABBEY VIEW</t>
  </si>
  <si>
    <t>RNN</t>
  </si>
  <si>
    <t>RNNAM</t>
  </si>
  <si>
    <t>ALSTON MINOR INJURY UNIT</t>
  </si>
  <si>
    <t>RNNRL</t>
  </si>
  <si>
    <t>RNNPY</t>
  </si>
  <si>
    <t>BIRNHAM WOOD</t>
  </si>
  <si>
    <t>RNN55</t>
  </si>
  <si>
    <t>BRAM LONGSTAFFE NURSERY HEALTH VISITORS</t>
  </si>
  <si>
    <t>RNNBF</t>
  </si>
  <si>
    <t>BRAMPTON HOSPITAL</t>
  </si>
  <si>
    <t>RNNCP</t>
  </si>
  <si>
    <t>RNNPR</t>
  </si>
  <si>
    <t>CALDEW ENTERPRISES</t>
  </si>
  <si>
    <t>RNNBJ</t>
  </si>
  <si>
    <t>CARLETON CLINIC</t>
  </si>
  <si>
    <t>RNNCK</t>
  </si>
  <si>
    <t>COCKERMOUTH COTTAGE HOSPITAL</t>
  </si>
  <si>
    <t>RNNCB</t>
  </si>
  <si>
    <t>COCKERMOUTH HOSPITAL</t>
  </si>
  <si>
    <t>RNNPD</t>
  </si>
  <si>
    <t>COMMUNITY PAEDIATRIC DEPARTMENT</t>
  </si>
  <si>
    <t>RNNHT</t>
  </si>
  <si>
    <t>COMMUNITY PAEDIATRICS</t>
  </si>
  <si>
    <t>RNNDG</t>
  </si>
  <si>
    <t>CONDITION MANAGEMENT PROGRAMME</t>
  </si>
  <si>
    <t>RNN61</t>
  </si>
  <si>
    <t>CONISTON INSTITUTE</t>
  </si>
  <si>
    <t>RNNCL</t>
  </si>
  <si>
    <t>COPELAND UNIT</t>
  </si>
  <si>
    <t>RNN62</t>
  </si>
  <si>
    <t>RNNA4</t>
  </si>
  <si>
    <t>CUMBRIA DIABETES</t>
  </si>
  <si>
    <t>RNNDH</t>
  </si>
  <si>
    <t>FIRST FLOOR (WEST)</t>
  </si>
  <si>
    <t>RNNUT</t>
  </si>
  <si>
    <t>FLATT WALKS</t>
  </si>
  <si>
    <t>RNN68</t>
  </si>
  <si>
    <t>FRIZINGTON NURSERY</t>
  </si>
  <si>
    <t>RNNFH</t>
  </si>
  <si>
    <t>FURNESS GENERAL HOSPITAL (MENTAL HEALTH)</t>
  </si>
  <si>
    <t>RNNA1</t>
  </si>
  <si>
    <t>GILL RISE</t>
  </si>
  <si>
    <t>RNN70</t>
  </si>
  <si>
    <t>GREENGATE SURESTART</t>
  </si>
  <si>
    <t>RNN71</t>
  </si>
  <si>
    <t>HINDPOOL NURSERY</t>
  </si>
  <si>
    <t>RNN72</t>
  </si>
  <si>
    <t>HOOPS COMMUNITY GYM</t>
  </si>
  <si>
    <t>RNNBD</t>
  </si>
  <si>
    <t>KESWICK HOSPITAL</t>
  </si>
  <si>
    <t>RNNCN</t>
  </si>
  <si>
    <t>KESWICK MINOR INJURY UNIT</t>
  </si>
  <si>
    <t>RNNKM</t>
  </si>
  <si>
    <t>RNNKR</t>
  </si>
  <si>
    <t>KIRKBY STEPHEN</t>
  </si>
  <si>
    <t>RNNLG</t>
  </si>
  <si>
    <t>LANGDALE UNIT</t>
  </si>
  <si>
    <t>RNN24</t>
  </si>
  <si>
    <t>LOCUM, OLDER AGE MH</t>
  </si>
  <si>
    <t>RNNCJ</t>
  </si>
  <si>
    <t>MARY HEWETSON COTTAGE HOSPITAL</t>
  </si>
  <si>
    <t>RNNMA</t>
  </si>
  <si>
    <t>MARYPORT COTTAGE HOSPITAL</t>
  </si>
  <si>
    <t>RNNCA</t>
  </si>
  <si>
    <t>MARYPORT HOSPITAL</t>
  </si>
  <si>
    <t>RNNMM</t>
  </si>
  <si>
    <t>MARYPORT MINOR INJURY UNIT</t>
  </si>
  <si>
    <t>RNNMT</t>
  </si>
  <si>
    <t>RNN76</t>
  </si>
  <si>
    <t>MEADOWBANK</t>
  </si>
  <si>
    <t>RNNCC</t>
  </si>
  <si>
    <t>RNNML</t>
  </si>
  <si>
    <t>RNNAN</t>
  </si>
  <si>
    <t>ORTON LEA</t>
  </si>
  <si>
    <t>RNNBG</t>
  </si>
  <si>
    <t>RNN82</t>
  </si>
  <si>
    <t>ORTON LEA (ORTON RD)</t>
  </si>
  <si>
    <t>RNNBE</t>
  </si>
  <si>
    <t>RNNKV</t>
  </si>
  <si>
    <t>RNNPJ</t>
  </si>
  <si>
    <t>PENRITH MINOR INJURY UNIT</t>
  </si>
  <si>
    <t>RNN85</t>
  </si>
  <si>
    <t>PUBLIC HEALTH DEVELOPMENT UNIT</t>
  </si>
  <si>
    <t>RNN02</t>
  </si>
  <si>
    <t>ROSEHILL BUILDING</t>
  </si>
  <si>
    <t>RNNRJ</t>
  </si>
  <si>
    <t>RUTH LANCASTER JAMES HOSPITAL</t>
  </si>
  <si>
    <t>RNNCG</t>
  </si>
  <si>
    <t>SEACROFT</t>
  </si>
  <si>
    <t>RNNEL</t>
  </si>
  <si>
    <t>RNNUS</t>
  </si>
  <si>
    <t>SEASCALE</t>
  </si>
  <si>
    <t>RNN91</t>
  </si>
  <si>
    <t>TENTERFIELD</t>
  </si>
  <si>
    <t>RNNLK</t>
  </si>
  <si>
    <t>THE LAKELANDS UNIT</t>
  </si>
  <si>
    <t>RNNTT</t>
  </si>
  <si>
    <t>THIRLMERE SUITE</t>
  </si>
  <si>
    <t>RNNBX</t>
  </si>
  <si>
    <t>RNNWG</t>
  </si>
  <si>
    <t>WESTMORLAND GENERAL HOSPITAL</t>
  </si>
  <si>
    <t>RNNBH</t>
  </si>
  <si>
    <t>RNNWT</t>
  </si>
  <si>
    <t>RNN42</t>
  </si>
  <si>
    <t>RNQ51</t>
  </si>
  <si>
    <t>KETTERING GENERAL HOSPITAL</t>
  </si>
  <si>
    <t>RNQ</t>
  </si>
  <si>
    <t>RNQ97</t>
  </si>
  <si>
    <t>NUFFIELD DIAGNOSTIC CENTRE</t>
  </si>
  <si>
    <t>RNS04</t>
  </si>
  <si>
    <t>DANETRE HOSPITAL (OUT-PATIENTS)</t>
  </si>
  <si>
    <t>RNS</t>
  </si>
  <si>
    <t>RNS94</t>
  </si>
  <si>
    <t>DAVENTRY HEALTH CENTRE (ACUTE)</t>
  </si>
  <si>
    <t>RNS01</t>
  </si>
  <si>
    <t>NORTHAMPTON GENERAL HOSPITAL (ACUTE)</t>
  </si>
  <si>
    <t>RNS02</t>
  </si>
  <si>
    <t>ST EDMUND'S HOSPITAL</t>
  </si>
  <si>
    <t>RNUDQ</t>
  </si>
  <si>
    <t>ABINGDON COMMUNITY HOSPITAL</t>
  </si>
  <si>
    <t>RNU</t>
  </si>
  <si>
    <t>RNUCE</t>
  </si>
  <si>
    <t>BICESTER COMMUNITY HOSPITAL</t>
  </si>
  <si>
    <t>RNUCJ</t>
  </si>
  <si>
    <t>CHIPPING NORTON COMMUNITY HOSPITAL</t>
  </si>
  <si>
    <t>RNU11</t>
  </si>
  <si>
    <t>CLEMENTS MEWS</t>
  </si>
  <si>
    <t>RNUAA</t>
  </si>
  <si>
    <t>CPSU</t>
  </si>
  <si>
    <t>RNUCK</t>
  </si>
  <si>
    <t>DIDCOT COMMUNITY HOSPITAL</t>
  </si>
  <si>
    <t>RNUPD</t>
  </si>
  <si>
    <t>EMERGENCY MEDICAL TREATMENT UNIT</t>
  </si>
  <si>
    <t>RNUCM</t>
  </si>
  <si>
    <t>FARINGDON DAY HOSPITAL</t>
  </si>
  <si>
    <t>RNU97</t>
  </si>
  <si>
    <t>HALEACRE UNIT</t>
  </si>
  <si>
    <t>RNUDV</t>
  </si>
  <si>
    <t>HEALTHY MINDS</t>
  </si>
  <si>
    <t>RNU26</t>
  </si>
  <si>
    <t>HIGHFIELD ADOLESCENT UNIT</t>
  </si>
  <si>
    <t>RNUEL</t>
  </si>
  <si>
    <t>HORTON GENERAL HOSPITAL</t>
  </si>
  <si>
    <t>RNU93</t>
  </si>
  <si>
    <t>JOHN HAMPDEN UNIT</t>
  </si>
  <si>
    <t>RNU30</t>
  </si>
  <si>
    <t>LITTLEMORE MENTAL HEALTH CENTRE</t>
  </si>
  <si>
    <t>RNUPA</t>
  </si>
  <si>
    <t>MARLBOROUGH COMMUNITY CAMHS</t>
  </si>
  <si>
    <t>RNU92</t>
  </si>
  <si>
    <t>MARLBOROUGH HOUSE</t>
  </si>
  <si>
    <t>RNUMH</t>
  </si>
  <si>
    <t>MENTAL HEALTH</t>
  </si>
  <si>
    <t>RNU65</t>
  </si>
  <si>
    <t>MOORVIEW</t>
  </si>
  <si>
    <t>RNUDC</t>
  </si>
  <si>
    <t>NHS OXFORDSHIRE</t>
  </si>
  <si>
    <t>RNUFA</t>
  </si>
  <si>
    <t>OCHPS</t>
  </si>
  <si>
    <t>RNUCY</t>
  </si>
  <si>
    <t>OXFORD CITY COMMUNITY HOSPITAL</t>
  </si>
  <si>
    <t>RNUDA</t>
  </si>
  <si>
    <t>OXFORDSHIRE C&amp;B MSK HUB</t>
  </si>
  <si>
    <t>RNU13</t>
  </si>
  <si>
    <t>RIVERSDALE</t>
  </si>
  <si>
    <t>RNUAN</t>
  </si>
  <si>
    <t>RNUAM</t>
  </si>
  <si>
    <t>RNU16</t>
  </si>
  <si>
    <t>SHRUBLANDS</t>
  </si>
  <si>
    <t>RNUFM</t>
  </si>
  <si>
    <t>STATION POINT</t>
  </si>
  <si>
    <t>RNUAL</t>
  </si>
  <si>
    <t>SWINDON COMMUNITY &amp; INPATIENT CHILD &amp; ADOLESCENT MENTAL HEALTH</t>
  </si>
  <si>
    <t>RNUDT</t>
  </si>
  <si>
    <t>TALKINGSPACE</t>
  </si>
  <si>
    <t>RNU75</t>
  </si>
  <si>
    <t>THE FULBROOK CENTRE</t>
  </si>
  <si>
    <t>RNUDR</t>
  </si>
  <si>
    <t>TOWNLANDS COMMUNITY HOSPITAL</t>
  </si>
  <si>
    <t>RNUDJ</t>
  </si>
  <si>
    <t>RNUDK</t>
  </si>
  <si>
    <t>RNU33</t>
  </si>
  <si>
    <t>WARNEFORD HOSPITAL</t>
  </si>
  <si>
    <t>RNUDM</t>
  </si>
  <si>
    <t>WITNEY COMMUNITY HOSPITAL</t>
  </si>
  <si>
    <t>RNUGR</t>
  </si>
  <si>
    <t>WITNEY EMU</t>
  </si>
  <si>
    <t>RNU44</t>
  </si>
  <si>
    <t>WYKEHAM PARK DAY HOSPITAL</t>
  </si>
  <si>
    <t>RNZ59</t>
  </si>
  <si>
    <t>RNZ</t>
  </si>
  <si>
    <t>RNZ67</t>
  </si>
  <si>
    <t>RNZ04</t>
  </si>
  <si>
    <t>FORDINGBRIDGE HOSPITAL</t>
  </si>
  <si>
    <t>RNZ13</t>
  </si>
  <si>
    <t>HILLCOTE</t>
  </si>
  <si>
    <t>RNZ02</t>
  </si>
  <si>
    <t>RNZ00</t>
  </si>
  <si>
    <t>SALISBURY HEALTH CARE NHS TRUST</t>
  </si>
  <si>
    <t>RNZ63</t>
  </si>
  <si>
    <t>THE RIDGEWAY HOSPITAL</t>
  </si>
  <si>
    <t>RP1Q9</t>
  </si>
  <si>
    <t>1 WILLOW CLOSE</t>
  </si>
  <si>
    <t>RP1</t>
  </si>
  <si>
    <t>RP1R1</t>
  </si>
  <si>
    <t>2 WILLOW CLOSE</t>
  </si>
  <si>
    <t>RP1J2</t>
  </si>
  <si>
    <t>ADAMS DAY HOSPITAL</t>
  </si>
  <si>
    <t>RP1L1</t>
  </si>
  <si>
    <t>ADDINGTON WARD</t>
  </si>
  <si>
    <t>RP1T2</t>
  </si>
  <si>
    <t>BARTON HALL</t>
  </si>
  <si>
    <t>RP126</t>
  </si>
  <si>
    <t>BEECHWOOD WARD</t>
  </si>
  <si>
    <t>RP1V4</t>
  </si>
  <si>
    <t>BERRYWOOD HOSPITAL</t>
  </si>
  <si>
    <t>RP1M2</t>
  </si>
  <si>
    <t>BRACKLEY COTTAGE HOSPITAL</t>
  </si>
  <si>
    <t>RP1L3</t>
  </si>
  <si>
    <t>CHURCHILL HOSPITAL</t>
  </si>
  <si>
    <t>RP1F6</t>
  </si>
  <si>
    <t>COMMUNITY CHILDRENS UNIT</t>
  </si>
  <si>
    <t>RP1N8</t>
  </si>
  <si>
    <t>CORBY COMMUNITY HOSPITAL</t>
  </si>
  <si>
    <t>RP1J6</t>
  </si>
  <si>
    <t>DANETRE HOSPITAL</t>
  </si>
  <si>
    <t>RP131</t>
  </si>
  <si>
    <t>DRUG AND ALCOHOL (DUNSTABLE)</t>
  </si>
  <si>
    <t>RP1V2</t>
  </si>
  <si>
    <t>DRUG AND ALCOHOL DEPENDENCY UNIT</t>
  </si>
  <si>
    <t>RP1L8</t>
  </si>
  <si>
    <t>EXETER PLACE SITE</t>
  </si>
  <si>
    <t>RP1T4</t>
  </si>
  <si>
    <t>GU DEPARTMENT (KETTERING)</t>
  </si>
  <si>
    <t>RP1T5</t>
  </si>
  <si>
    <t>GU DEPARTMENT (NORTHAMPTON)</t>
  </si>
  <si>
    <t>RP1D1</t>
  </si>
  <si>
    <t>HEADLANDS</t>
  </si>
  <si>
    <t>RP1D6</t>
  </si>
  <si>
    <t>HEATHERS</t>
  </si>
  <si>
    <t>RP1F2</t>
  </si>
  <si>
    <t>ISEBROOK HOSPITAL</t>
  </si>
  <si>
    <t>RP1L2</t>
  </si>
  <si>
    <t>RP1Q8</t>
  </si>
  <si>
    <t>KENT ROAD</t>
  </si>
  <si>
    <t>RP1F1</t>
  </si>
  <si>
    <t>RP1M1</t>
  </si>
  <si>
    <t>KINGSTHORPE GRANGE</t>
  </si>
  <si>
    <t>RP1A2</t>
  </si>
  <si>
    <t>MANFIELD HEALTH CAMPUS</t>
  </si>
  <si>
    <t>RP1E9</t>
  </si>
  <si>
    <t>MAYFAIR DAY HOSPITAL</t>
  </si>
  <si>
    <t>RP1L4</t>
  </si>
  <si>
    <t>MEADHURST</t>
  </si>
  <si>
    <t>RP1P2</t>
  </si>
  <si>
    <t>MEDICAL LOANS</t>
  </si>
  <si>
    <t>RP1D3</t>
  </si>
  <si>
    <t>MENCAP (CORBY)</t>
  </si>
  <si>
    <t>RP1D2</t>
  </si>
  <si>
    <t>MENCAP (ROTHWELL)</t>
  </si>
  <si>
    <t>RP1D4</t>
  </si>
  <si>
    <t>MENCAP (WELLINGBOROUGH)</t>
  </si>
  <si>
    <t>RP1N3</t>
  </si>
  <si>
    <t>MENTAL AFTER CARE ASSOCIATION WELLINGBOROUGH</t>
  </si>
  <si>
    <t>RP1V3</t>
  </si>
  <si>
    <t>MENTAL HEALTH ACCOMODATION &amp; COMMISSIONING</t>
  </si>
  <si>
    <t>RP1M4</t>
  </si>
  <si>
    <t>NORTHAMPTON GENERAL HOSPITAL</t>
  </si>
  <si>
    <t>RP130</t>
  </si>
  <si>
    <t>OLDER ADULTS (SOUTH)</t>
  </si>
  <si>
    <t>RP1F7</t>
  </si>
  <si>
    <t>OUNDLE COMMUNITY CARE UNIT</t>
  </si>
  <si>
    <t>RP1H1</t>
  </si>
  <si>
    <t>PRINCESS MARINA HOSPITAL</t>
  </si>
  <si>
    <t>RP1F9</t>
  </si>
  <si>
    <t>REDCLIFFE DAY HOSPITAL</t>
  </si>
  <si>
    <t>RP1F4</t>
  </si>
  <si>
    <t>RUSHDEN HOSPITAL</t>
  </si>
  <si>
    <t>RP1NR</t>
  </si>
  <si>
    <t>SHORT BREAKS UNIT</t>
  </si>
  <si>
    <t>RP1H3</t>
  </si>
  <si>
    <t>SKIDDAW WALK UNIT</t>
  </si>
  <si>
    <t>RP1A1</t>
  </si>
  <si>
    <t>RP1N6</t>
  </si>
  <si>
    <t>SUNNYSIDE</t>
  </si>
  <si>
    <t>RP1E1</t>
  </si>
  <si>
    <t>SWANS HILL</t>
  </si>
  <si>
    <t>RP1N9</t>
  </si>
  <si>
    <t>THE ACORNS</t>
  </si>
  <si>
    <t>RP1D9</t>
  </si>
  <si>
    <t>RP1E6</t>
  </si>
  <si>
    <t>THE HEADLANDS</t>
  </si>
  <si>
    <t>RP1D8</t>
  </si>
  <si>
    <t>THE MARTENS</t>
  </si>
  <si>
    <t>RP1V6</t>
  </si>
  <si>
    <t>THE SETT</t>
  </si>
  <si>
    <t>RP1D7</t>
  </si>
  <si>
    <t>THE SQUIRRELS</t>
  </si>
  <si>
    <t>RP101</t>
  </si>
  <si>
    <t>TOWCESTER MILL</t>
  </si>
  <si>
    <t>RP401</t>
  </si>
  <si>
    <t>GREAT ORMOND STREET HOSPITAL CENTRAL LONDON SITE</t>
  </si>
  <si>
    <t>RP4</t>
  </si>
  <si>
    <t>RP5BA</t>
  </si>
  <si>
    <t>RP5</t>
  </si>
  <si>
    <t>RP5DR</t>
  </si>
  <si>
    <t>RP5MM</t>
  </si>
  <si>
    <t>MONTAGU HOSPITAL</t>
  </si>
  <si>
    <t>RP5RE</t>
  </si>
  <si>
    <t>RP5RH</t>
  </si>
  <si>
    <t>ROTHERHAM DISTRICT HOSPITAL</t>
  </si>
  <si>
    <t>RP5LT</t>
  </si>
  <si>
    <t>THE VERMUYDEN CENTRE</t>
  </si>
  <si>
    <t>RP5TR</t>
  </si>
  <si>
    <t>TICKHILL ROAD HOSPITAL</t>
  </si>
  <si>
    <t>RP613</t>
  </si>
  <si>
    <t>EBENEZER STREET - RP613</t>
  </si>
  <si>
    <t>RP6</t>
  </si>
  <si>
    <t>RP616</t>
  </si>
  <si>
    <t>MOORFIELDS AT BEDFORD HOSPITAL - RP616</t>
  </si>
  <si>
    <t>RP610</t>
  </si>
  <si>
    <t>MOORFIELDS AT EALING HOSPITAL - RP610</t>
  </si>
  <si>
    <t>RP609</t>
  </si>
  <si>
    <t>MOORFIELDS AT HOMERTON HOSPITAL - RP609</t>
  </si>
  <si>
    <t>RP608</t>
  </si>
  <si>
    <t>MOORFIELDS AT MAYDAY UNIVERSITY HOSPITAL - RP608</t>
  </si>
  <si>
    <t>RP607</t>
  </si>
  <si>
    <t>MOORFIELDS AT MILE END HOSPITAL - RP607</t>
  </si>
  <si>
    <t>RP606</t>
  </si>
  <si>
    <t>MOORFIELDS AT NORTHWICK PARK HOSPITAL - RP606</t>
  </si>
  <si>
    <t>RP605</t>
  </si>
  <si>
    <t>MOORFIELDS AT POTTERS BAR HOSPITAL - RP605</t>
  </si>
  <si>
    <t>RP603</t>
  </si>
  <si>
    <t>MOORFIELDS AT ST ANN'S HOSPITAL - RP603</t>
  </si>
  <si>
    <t>RP604</t>
  </si>
  <si>
    <t>MOORFIELDS AT ST GEORGE'S HOSPITAL - RP604</t>
  </si>
  <si>
    <t>RP611</t>
  </si>
  <si>
    <t>MOORFIELDS AT UPNEY LANE - RP611</t>
  </si>
  <si>
    <t>RP602</t>
  </si>
  <si>
    <t>MOORFIELDS AT WATFORD GENERAL HOSPITAL - RP602</t>
  </si>
  <si>
    <t>RP601</t>
  </si>
  <si>
    <t>MOORFIELDS EYE HOSPITAL (CITY ROAD) - RP601</t>
  </si>
  <si>
    <t>RP615</t>
  </si>
  <si>
    <t>UPPER WIMPOLE STREET - RP615</t>
  </si>
  <si>
    <t>RP7MA</t>
  </si>
  <si>
    <t>274 SC1AA C&amp;FS ASH VILLA IN PATIENT  L21252</t>
  </si>
  <si>
    <t>RP7</t>
  </si>
  <si>
    <t>RP7CG</t>
  </si>
  <si>
    <t>274 SSDEAC2 BRANT / LANGWORTH</t>
  </si>
  <si>
    <t>RP705</t>
  </si>
  <si>
    <t>274 SSLDL2 LLC ASSESSMENT &amp; TREATMENT &amp; REHAB</t>
  </si>
  <si>
    <t>RP7DC</t>
  </si>
  <si>
    <t>274 SSRH1 MAPLE LODGE REHAB L21525</t>
  </si>
  <si>
    <t>RP706</t>
  </si>
  <si>
    <t>274 SSRH2 ASHLEY HOUSE REHAB L21540</t>
  </si>
  <si>
    <t>RP7EV</t>
  </si>
  <si>
    <t>ACUTE MENTAL HEALTH UNIT &amp; DAY HOSPITAL</t>
  </si>
  <si>
    <t>RP762</t>
  </si>
  <si>
    <t>RP7YP</t>
  </si>
  <si>
    <t>RP723</t>
  </si>
  <si>
    <t>CARHOLME COURT</t>
  </si>
  <si>
    <t>RP7P2</t>
  </si>
  <si>
    <t>CONS 13 PHC</t>
  </si>
  <si>
    <t>RP7JG</t>
  </si>
  <si>
    <t>CONS 8 DOP</t>
  </si>
  <si>
    <t>RP7HA</t>
  </si>
  <si>
    <t>CONS 9 DOP</t>
  </si>
  <si>
    <t>RP712</t>
  </si>
  <si>
    <t>CORKTREE CRESCENT</t>
  </si>
  <si>
    <t>RP7LA</t>
  </si>
  <si>
    <t>DEPARTMENT OF PSYCHIATRY</t>
  </si>
  <si>
    <t>RP777</t>
  </si>
  <si>
    <t>DIANA PRINCESS OF WALES HOSPITAL</t>
  </si>
  <si>
    <t>RP719</t>
  </si>
  <si>
    <t>EMSI UNIT - PILGRIM HOSPITAL SITE</t>
  </si>
  <si>
    <t>RP7G3</t>
  </si>
  <si>
    <t>GRIMSBY CAFS (A)</t>
  </si>
  <si>
    <t>RP7G4</t>
  </si>
  <si>
    <t>GRIMSBY CAFS (B)</t>
  </si>
  <si>
    <t>RP7WT</t>
  </si>
  <si>
    <t>JOHNSON COMMUNITY HOSPITAL</t>
  </si>
  <si>
    <t>RP7LM</t>
  </si>
  <si>
    <t>LOUTH OLDER ADULT</t>
  </si>
  <si>
    <t>RP7FK</t>
  </si>
  <si>
    <t>LOW SECURE MENTAL HEALTH UNIT</t>
  </si>
  <si>
    <t>RP7VT</t>
  </si>
  <si>
    <t>MANTHORPE C2</t>
  </si>
  <si>
    <t>RP7K1</t>
  </si>
  <si>
    <t>MANTHORPE C3</t>
  </si>
  <si>
    <t>RP7FQ</t>
  </si>
  <si>
    <t>MENTAL HEALTH LONG TERM REHABILITATION &amp; DAY HOSPITAL</t>
  </si>
  <si>
    <t>RP7MB</t>
  </si>
  <si>
    <t>MENTAL HEALTH UNIT - BEACONFIELD</t>
  </si>
  <si>
    <t>RP7LP</t>
  </si>
  <si>
    <t>MENTAL HEALTH UNIT - GRANTHAM</t>
  </si>
  <si>
    <t>RP7WC</t>
  </si>
  <si>
    <t>MENTAL HEALTH UNIT - SLEAFORD</t>
  </si>
  <si>
    <t>RP7WK</t>
  </si>
  <si>
    <t>MENTAL HEALTH UNIT - STAMFORD</t>
  </si>
  <si>
    <t>RP7WH</t>
  </si>
  <si>
    <t>MENTAL HEALTH UNIT - SYCAMORE</t>
  </si>
  <si>
    <t>RP701</t>
  </si>
  <si>
    <t>MENTAL HEALTH UNIT FOR OLDER PEOPLE - ROCHFORD UNIT</t>
  </si>
  <si>
    <t>RP7NC</t>
  </si>
  <si>
    <t>NE LINCS ADHD</t>
  </si>
  <si>
    <t>RP7NR</t>
  </si>
  <si>
    <t>NORTH SEA CAMP</t>
  </si>
  <si>
    <t>RP713</t>
  </si>
  <si>
    <t>NORTON LEA</t>
  </si>
  <si>
    <t>RP764</t>
  </si>
  <si>
    <t>PHC PORTACABIN</t>
  </si>
  <si>
    <t>RP721</t>
  </si>
  <si>
    <t>PHOENIX UNIT</t>
  </si>
  <si>
    <t>RP7EK</t>
  </si>
  <si>
    <t>PSYCHOLOGY UNIT</t>
  </si>
  <si>
    <t>RP7NN</t>
  </si>
  <si>
    <t>SECURE COMMUNITY ESTABLISHMENT</t>
  </si>
  <si>
    <t>RP7VJ</t>
  </si>
  <si>
    <t>SPALDING COMM C1</t>
  </si>
  <si>
    <t>RP7YQ</t>
  </si>
  <si>
    <t>SPIRE WALK</t>
  </si>
  <si>
    <t>RP782</t>
  </si>
  <si>
    <t>THE KEEP</t>
  </si>
  <si>
    <t>RP7YT</t>
  </si>
  <si>
    <t>THE WILLOWS- UNIT 5</t>
  </si>
  <si>
    <t>RP7YW</t>
  </si>
  <si>
    <t>THE WILLOWS- UNITS 1 AND 2</t>
  </si>
  <si>
    <t>RPA28</t>
  </si>
  <si>
    <t>DARENT VALLEY HOSPITAL - RPA28</t>
  </si>
  <si>
    <t>RPA</t>
  </si>
  <si>
    <t>RPA68</t>
  </si>
  <si>
    <t>GRAVESHAM COMMUNITY HOSPITAL - RPA68</t>
  </si>
  <si>
    <t>RPA27</t>
  </si>
  <si>
    <t>MAIDSTONE HOSPITAL - RPA27</t>
  </si>
  <si>
    <t>RPA02</t>
  </si>
  <si>
    <t>MEDWAY MARITIME HOSPITAL - RPA02</t>
  </si>
  <si>
    <t>RPA17</t>
  </si>
  <si>
    <t>SHEPPEY COMMUNITY HOSPITAL - RPA17</t>
  </si>
  <si>
    <t>RPA29</t>
  </si>
  <si>
    <t>SITTINGBOURNE HOSPITAL - RPA29</t>
  </si>
  <si>
    <t>RPA44</t>
  </si>
  <si>
    <t>SPIRE ALEXANDRA HOSPITAL - RPA44</t>
  </si>
  <si>
    <t>RPC40</t>
  </si>
  <si>
    <t>ASHFORD HOSPITAL - RPC40</t>
  </si>
  <si>
    <t>RPC</t>
  </si>
  <si>
    <t>RPC20</t>
  </si>
  <si>
    <t>BUCKLAND HOSPITAL - RPC20</t>
  </si>
  <si>
    <t>RPC12</t>
  </si>
  <si>
    <t>DARENT VALLEY HOSPITAL - RPC12</t>
  </si>
  <si>
    <t>RPC30</t>
  </si>
  <si>
    <t>HORSHAM HOSPITAL - RPC30</t>
  </si>
  <si>
    <t>RPC18</t>
  </si>
  <si>
    <t>KENT AND CANTERBURY HOSPITAL - RPC18</t>
  </si>
  <si>
    <t>RPC13</t>
  </si>
  <si>
    <t>KENT AND SUSSEX HOSPITAL - RPC13</t>
  </si>
  <si>
    <t>RPC15</t>
  </si>
  <si>
    <t>MAIDSTONE DISTRICT GENERAL HOSPITAL - RPC15</t>
  </si>
  <si>
    <t>RPC11</t>
  </si>
  <si>
    <t>MEDWAY MARITIME HOSPITAL - RPC11</t>
  </si>
  <si>
    <t>RPC04</t>
  </si>
  <si>
    <t>QUEEN VICTORIA HOSPITAL (EAST GRINSTEAD) - RPC04</t>
  </si>
  <si>
    <t>RPC16</t>
  </si>
  <si>
    <t>SEVENOAKS HOSPITAL - RPC16</t>
  </si>
  <si>
    <t>RPC31</t>
  </si>
  <si>
    <t>UCKFIELD HOSPITAL - RPC31</t>
  </si>
  <si>
    <t>RPC17</t>
  </si>
  <si>
    <t>WILLIAM HARVEY HOSPITAL - RPC17</t>
  </si>
  <si>
    <t>RPGGP</t>
  </si>
  <si>
    <t>1 WENSLEY CLOSE</t>
  </si>
  <si>
    <t>RPG</t>
  </si>
  <si>
    <t>RPGCP</t>
  </si>
  <si>
    <t>ALDT</t>
  </si>
  <si>
    <t>RPGER</t>
  </si>
  <si>
    <t>ATLAS HOUSE</t>
  </si>
  <si>
    <t xml:space="preserve">RPGAP </t>
  </si>
  <si>
    <t>BAREFOOT LODGE</t>
  </si>
  <si>
    <t>RPGHR</t>
  </si>
  <si>
    <t>BELMARSH</t>
  </si>
  <si>
    <t>RPGFV</t>
  </si>
  <si>
    <t>BEVAN INTERMEDIATE CARE UNIT</t>
  </si>
  <si>
    <t xml:space="preserve">RPGAB </t>
  </si>
  <si>
    <t>BRACTON</t>
  </si>
  <si>
    <t>RPGCR</t>
  </si>
  <si>
    <t>BRIDGEWAYS DAY HOSPITAL</t>
  </si>
  <si>
    <t>RPGAF</t>
  </si>
  <si>
    <t>CARLTON PARADE</t>
  </si>
  <si>
    <t>RPGHD</t>
  </si>
  <si>
    <t>CHILDREN'S COMMUNITY NURSING</t>
  </si>
  <si>
    <t>RPGFA</t>
  </si>
  <si>
    <t>CPU DIRECTORATE</t>
  </si>
  <si>
    <t>RPGHA</t>
  </si>
  <si>
    <t>DR DESAI &amp; PARTNERS</t>
  </si>
  <si>
    <t>RPGDC</t>
  </si>
  <si>
    <t>EDGE HILL</t>
  </si>
  <si>
    <t>RPGGH</t>
  </si>
  <si>
    <t>FAIRFIELD HC</t>
  </si>
  <si>
    <t>RPGGG</t>
  </si>
  <si>
    <t>GALLIONS REACH</t>
  </si>
  <si>
    <t>RPGAN</t>
  </si>
  <si>
    <t>GOLDIE LEIGH</t>
  </si>
  <si>
    <t xml:space="preserve">RPGAD </t>
  </si>
  <si>
    <t>GREEN PARK'S HOUSE</t>
  </si>
  <si>
    <t>RPGGY</t>
  </si>
  <si>
    <t>GREENWICH PENNISULAR HC</t>
  </si>
  <si>
    <t>RPGEP</t>
  </si>
  <si>
    <t>GREENWOOD</t>
  </si>
  <si>
    <t>RPGEQ</t>
  </si>
  <si>
    <t>HAZELWOOD</t>
  </si>
  <si>
    <t>RPGDX</t>
  </si>
  <si>
    <t>HILLTOPS NURSERY</t>
  </si>
  <si>
    <t>RPGHV</t>
  </si>
  <si>
    <t>ISIS</t>
  </si>
  <si>
    <t>RPGED</t>
  </si>
  <si>
    <t>IVY WILLIS</t>
  </si>
  <si>
    <t>RPGGN</t>
  </si>
  <si>
    <t>JAMES WOLFE</t>
  </si>
  <si>
    <t>RPGDQ</t>
  </si>
  <si>
    <t>JOYDENS &amp; BIRCHWOOD</t>
  </si>
  <si>
    <t>RPGGR</t>
  </si>
  <si>
    <t>LAKESIDE HC</t>
  </si>
  <si>
    <t>RPGGL</t>
  </si>
  <si>
    <t>MANORBROOK HC</t>
  </si>
  <si>
    <t>RPGAG</t>
  </si>
  <si>
    <t>MEMORIAL HOSPITAL</t>
  </si>
  <si>
    <t>RPGAK</t>
  </si>
  <si>
    <t>NORTH HOUSE</t>
  </si>
  <si>
    <t>RPGCF</t>
  </si>
  <si>
    <t>OAKHURST</t>
  </si>
  <si>
    <t>RPGAL</t>
  </si>
  <si>
    <t>OAKWOOD HOUSE</t>
  </si>
  <si>
    <t>RPGAE</t>
  </si>
  <si>
    <t>OXLEAS HOUSE</t>
  </si>
  <si>
    <t>RPGHF</t>
  </si>
  <si>
    <t>RPGEL</t>
  </si>
  <si>
    <t>SECTOR IT SOLUTIONS</t>
  </si>
  <si>
    <t>RPGAQ</t>
  </si>
  <si>
    <t>RPGGM</t>
  </si>
  <si>
    <t>SOURCE</t>
  </si>
  <si>
    <t>RPGGE</t>
  </si>
  <si>
    <t>ST MARKS HC</t>
  </si>
  <si>
    <t>RPGFD</t>
  </si>
  <si>
    <t>STEP UP, STEP DOWN</t>
  </si>
  <si>
    <t>RPGDH</t>
  </si>
  <si>
    <t>RPGHT</t>
  </si>
  <si>
    <t>THAMESIDE</t>
  </si>
  <si>
    <t>RPGCQ</t>
  </si>
  <si>
    <t>THE COTTAGE</t>
  </si>
  <si>
    <t>RPGCK</t>
  </si>
  <si>
    <t>THE HEIGHTS</t>
  </si>
  <si>
    <t>RPGCG</t>
  </si>
  <si>
    <t>THE WALNUTS</t>
  </si>
  <si>
    <t>RPGEM</t>
  </si>
  <si>
    <t>TUGMUTTON</t>
  </si>
  <si>
    <t>RPGDJ</t>
  </si>
  <si>
    <t>UPTON DAY HOSPITAL</t>
  </si>
  <si>
    <t>RPGGJ</t>
  </si>
  <si>
    <t>VANBURGH HC</t>
  </si>
  <si>
    <t>RPGGK</t>
  </si>
  <si>
    <t>WALLACE HC</t>
  </si>
  <si>
    <t>RPGEE</t>
  </si>
  <si>
    <t>WEST PARK</t>
  </si>
  <si>
    <t>RPGAH</t>
  </si>
  <si>
    <t>RPY10</t>
  </si>
  <si>
    <t>SMCS AT CEDAR LODGE</t>
  </si>
  <si>
    <t>RPY</t>
  </si>
  <si>
    <t>RPY01</t>
  </si>
  <si>
    <t>THE ROYAL MARSDEN HOSPITAL (LONDON) - RPY01</t>
  </si>
  <si>
    <t>RPY02</t>
  </si>
  <si>
    <t>THE ROYAL MARSDEN HOSPITAL (SURREY) - RPY02</t>
  </si>
  <si>
    <t>RQ301</t>
  </si>
  <si>
    <t>RQ3</t>
  </si>
  <si>
    <t>RQ311</t>
  </si>
  <si>
    <t>BIRMINGHAM CHILDREN'S HOSPITAL - ACCIDENT &amp; EMERGENCY</t>
  </si>
  <si>
    <t>RQ314</t>
  </si>
  <si>
    <t>BIRMINGHAM CHILDREN'S HOSPITAL - CARDIAC</t>
  </si>
  <si>
    <t>RQ307</t>
  </si>
  <si>
    <t>BIRMINGHAM CHILDREN'S HOSPITAL - COMMUNITY TRUST</t>
  </si>
  <si>
    <t>RQ342</t>
  </si>
  <si>
    <t>BIRMINGHAM CHILDREN'S HOSPITAL - DIABETICS</t>
  </si>
  <si>
    <t>RQ324</t>
  </si>
  <si>
    <t>BIRMINGHAM CHILDREN'S HOSPITAL - METABOLIC DISEASES INHERITED</t>
  </si>
  <si>
    <t>RQ318</t>
  </si>
  <si>
    <t>BIRMINGHAM CHILDREN'S HOSPITAL - NON-GH ENDOCRINE</t>
  </si>
  <si>
    <t>RQ339</t>
  </si>
  <si>
    <t>BIRMINGHAM CHILDRENS HOSPITAL - NTBC PAEDIATRIC</t>
  </si>
  <si>
    <t>BIRMINGHAM CHILDREN'S HOSPITAL - RQ301</t>
  </si>
  <si>
    <t>RQ370</t>
  </si>
  <si>
    <t>RQ346</t>
  </si>
  <si>
    <t>CHILD PSYCHOLOGY DEPARTMENT</t>
  </si>
  <si>
    <t>RQ305</t>
  </si>
  <si>
    <t>GOOD HOPE HOSPITAL</t>
  </si>
  <si>
    <t>RQ330</t>
  </si>
  <si>
    <t>PARK VIEW CLINIC</t>
  </si>
  <si>
    <t>RQ601</t>
  </si>
  <si>
    <t>BROADGREEN HOSPITAL - RQ601</t>
  </si>
  <si>
    <t>RQ6</t>
  </si>
  <si>
    <t>RQ614</t>
  </si>
  <si>
    <t>ROYAL LIVERPOOL UNIVERSITY DENTAL HOSPITAL - RQ614</t>
  </si>
  <si>
    <t>RQ607</t>
  </si>
  <si>
    <t>SIR ALFRED JONES MEMORIAL HOSPITAL (ACUTE) - RQ607</t>
  </si>
  <si>
    <t>RQ617</t>
  </si>
  <si>
    <t>THE ROYAL LIVERPOOL UNIVERSITY HOSPITAL - RQ617</t>
  </si>
  <si>
    <t>RQ620</t>
  </si>
  <si>
    <t>WARRINGTON HOSPITAL - RQ620</t>
  </si>
  <si>
    <t>RQ8L0</t>
  </si>
  <si>
    <t>BROOMFIELD HOSPITAL - RQ8L0</t>
  </si>
  <si>
    <t>RQ8</t>
  </si>
  <si>
    <t>RQ8LL</t>
  </si>
  <si>
    <t>CHELMSFORD AND ESSEX HOSPITAL - RQ8LL</t>
  </si>
  <si>
    <t>RQ8ML</t>
  </si>
  <si>
    <t>QUEEN'S HOSPITAL - RQ8ML</t>
  </si>
  <si>
    <t>RQ8LH</t>
  </si>
  <si>
    <t>ST JOHN'S HOSPITAL - RQ8LH</t>
  </si>
  <si>
    <t>RQ8LF</t>
  </si>
  <si>
    <t>ST MICHAEL'S HOSPITAL - RQ8LF</t>
  </si>
  <si>
    <t>RQ8LJ</t>
  </si>
  <si>
    <t>ST PETER'S HOSPITAL - RQ8LJ</t>
  </si>
  <si>
    <t>RQ8LK</t>
  </si>
  <si>
    <t>WILLIAM JULIEN COURTAULD HOSPITAL - RQ8LK</t>
  </si>
  <si>
    <t>RQM01</t>
  </si>
  <si>
    <t>CHELSEA AND WESTMINSTER HOSPITAL - RQM01</t>
  </si>
  <si>
    <t>RQM</t>
  </si>
  <si>
    <t>RQM24</t>
  </si>
  <si>
    <t>TEDDINGTON MEMORIAL HOSPITAL</t>
  </si>
  <si>
    <t>RQM93</t>
  </si>
  <si>
    <t>THE HILLINGDON HOSPITAL</t>
  </si>
  <si>
    <t>RQM91</t>
  </si>
  <si>
    <t>WEST MIDDLESEX UNIVERSITY HOSPITAL</t>
  </si>
  <si>
    <t>RQQ31</t>
  </si>
  <si>
    <t>HINCHINGBROOKE HOSPITAL - RQQ31</t>
  </si>
  <si>
    <t>RQQ</t>
  </si>
  <si>
    <t>RQQTC</t>
  </si>
  <si>
    <t>THE HUNTINGDON NHS TREATMENT CENTRE - RQQTC</t>
  </si>
  <si>
    <t>RQWG5</t>
  </si>
  <si>
    <t>GALEN HOUSE - RQWG5</t>
  </si>
  <si>
    <t>RQW</t>
  </si>
  <si>
    <t>RQWG2</t>
  </si>
  <si>
    <t>HERTS AND ESSEX COMMUNITY HOSPITAL - RQWG2</t>
  </si>
  <si>
    <t>RQWG6</t>
  </si>
  <si>
    <t>HODDESDON TOWER CLINIC - RQWG6</t>
  </si>
  <si>
    <t>RQWG8</t>
  </si>
  <si>
    <t>KEATS HOUSE CLINIC - RQWG8</t>
  </si>
  <si>
    <t>RQWG0</t>
  </si>
  <si>
    <t>PRINCESS ALEXANDRA HOSPITAL - RQWG0</t>
  </si>
  <si>
    <t>RQWG4</t>
  </si>
  <si>
    <t>PRINCESS ALEXANDRA PRIVATE HOSPITAL</t>
  </si>
  <si>
    <t>RQWG9</t>
  </si>
  <si>
    <t>RECTORY LANE CLINIC - RQWG9</t>
  </si>
  <si>
    <t>RQWG3</t>
  </si>
  <si>
    <t>SAFFRON WALDEN COMMUNITY HOSPITAL - RQWG3</t>
  </si>
  <si>
    <t>RQWG1</t>
  </si>
  <si>
    <t>ST. MARGARET'S HOSPITAL - RQWG1</t>
  </si>
  <si>
    <t>RQXM1</t>
  </si>
  <si>
    <t>HOMERTON UNIVERSITY HOSPITAL - RQXM1</t>
  </si>
  <si>
    <t>RQX</t>
  </si>
  <si>
    <t>RQX01</t>
  </si>
  <si>
    <t>ROYAL LONDON HOSPITAL - RQX01</t>
  </si>
  <si>
    <t>RQYDE</t>
  </si>
  <si>
    <t>ATC QUEEN MARY'S</t>
  </si>
  <si>
    <t>RQY</t>
  </si>
  <si>
    <t>RQY05</t>
  </si>
  <si>
    <t>BARNES HOSPITAL</t>
  </si>
  <si>
    <t>RQY52</t>
  </si>
  <si>
    <t>BRIGHTWELL CRESCENT</t>
  </si>
  <si>
    <t>RQY09</t>
  </si>
  <si>
    <t>CARSHALTON WAR MEMORIAL HOSPITAL</t>
  </si>
  <si>
    <t>RQYCD</t>
  </si>
  <si>
    <t>CHILD AND ADOLESCENT</t>
  </si>
  <si>
    <t>RQY48</t>
  </si>
  <si>
    <t>COMMUNITY STORE</t>
  </si>
  <si>
    <t>RQYCK</t>
  </si>
  <si>
    <t>EATING DISORDERS</t>
  </si>
  <si>
    <t>RQY31</t>
  </si>
  <si>
    <t>GUILDHALL</t>
  </si>
  <si>
    <t>RQY06</t>
  </si>
  <si>
    <t>HENDERSON HOSPITAL</t>
  </si>
  <si>
    <t>RQY66</t>
  </si>
  <si>
    <t>JUSTIN PLAZA 3</t>
  </si>
  <si>
    <t>RQYDF</t>
  </si>
  <si>
    <t>KINGSTON C.A.D.T</t>
  </si>
  <si>
    <t>RQY57</t>
  </si>
  <si>
    <t>RQYLA</t>
  </si>
  <si>
    <t>MER &amp; SUT MHT FOR PLD</t>
  </si>
  <si>
    <t>RQYA3</t>
  </si>
  <si>
    <t>MERTON AND SUTTON AORT</t>
  </si>
  <si>
    <t>RQYDH</t>
  </si>
  <si>
    <t>MERTON C.D.T</t>
  </si>
  <si>
    <t>RQY42</t>
  </si>
  <si>
    <t>NELSON HOSPITAL</t>
  </si>
  <si>
    <t>RQYPC</t>
  </si>
  <si>
    <t>RQYEF</t>
  </si>
  <si>
    <t>OPS PUTNEY AND ROEHAMPTON</t>
  </si>
  <si>
    <t>RQYEG</t>
  </si>
  <si>
    <t>OPS SUTTON</t>
  </si>
  <si>
    <t>RQYPA</t>
  </si>
  <si>
    <t>P.A.D.S</t>
  </si>
  <si>
    <t>RQY62</t>
  </si>
  <si>
    <t>PUTNEY HILL</t>
  </si>
  <si>
    <t>RQY07</t>
  </si>
  <si>
    <t>QUEEN MARY'S HOSPITAL</t>
  </si>
  <si>
    <t>RQYF1</t>
  </si>
  <si>
    <t>R.F.S</t>
  </si>
  <si>
    <t>RQYDG</t>
  </si>
  <si>
    <t>RICHMOND C.A.D.T</t>
  </si>
  <si>
    <t>RQY67</t>
  </si>
  <si>
    <t>RICHMOND PSYCHOTHERAPIES</t>
  </si>
  <si>
    <t>RQY10</t>
  </si>
  <si>
    <t>RICHMOND ROYAL</t>
  </si>
  <si>
    <t>RQY01</t>
  </si>
  <si>
    <t>SPRINGFIELD UNIVERSITY HOSPITAL</t>
  </si>
  <si>
    <t>RQY33</t>
  </si>
  <si>
    <t>ST. HELIER HOSPITAL</t>
  </si>
  <si>
    <t>RQYDD</t>
  </si>
  <si>
    <t>SUTTON C.D.T</t>
  </si>
  <si>
    <t>RQY03</t>
  </si>
  <si>
    <t>SUTTON HOSPITAL</t>
  </si>
  <si>
    <t>RQYPD</t>
  </si>
  <si>
    <t>SUTTON MHT FOR PLD</t>
  </si>
  <si>
    <t>RQY36</t>
  </si>
  <si>
    <t>THE WILSON</t>
  </si>
  <si>
    <t>RQY08</t>
  </si>
  <si>
    <t>TOLWORTH HOSPITAL</t>
  </si>
  <si>
    <t>RQY75</t>
  </si>
  <si>
    <t>WALLINGTON LCC</t>
  </si>
  <si>
    <t>RQYA1</t>
  </si>
  <si>
    <t>WANDSWORTH AORT</t>
  </si>
  <si>
    <t>RQYDA</t>
  </si>
  <si>
    <t>WANDSWORTH C.A.T</t>
  </si>
  <si>
    <t>RQYDC</t>
  </si>
  <si>
    <t>WANDSWORTH C.D.T</t>
  </si>
  <si>
    <t>RQYL1</t>
  </si>
  <si>
    <t>WANDSWORTH MHT FOR PLD</t>
  </si>
  <si>
    <t>RR7EM</t>
  </si>
  <si>
    <t>BENSHAM HOSPITAL - RR7EM</t>
  </si>
  <si>
    <t>RR7</t>
  </si>
  <si>
    <t>RR7CH</t>
  </si>
  <si>
    <t>CITY HOSPITALS SUNDERLAND - RR7CH</t>
  </si>
  <si>
    <t>RR7ER</t>
  </si>
  <si>
    <t>DUNSTON HILL HOSPITAL - RR7ER</t>
  </si>
  <si>
    <t>RR7EN</t>
  </si>
  <si>
    <t>QUEEN ELIZABETH HOSPITAL - RR7EN</t>
  </si>
  <si>
    <t>RR7DH</t>
  </si>
  <si>
    <t>SOUTH TYNESIDE DISTRICT HOSPITAL - RR7DH</t>
  </si>
  <si>
    <t>RR819</t>
  </si>
  <si>
    <t>CHAPEL ALLERTON HOSPITAL - RR819</t>
  </si>
  <si>
    <t>RR8</t>
  </si>
  <si>
    <t>RR830</t>
  </si>
  <si>
    <t>CLARENDON WING, LEEDS GENERAL INFIRMARY - RR830</t>
  </si>
  <si>
    <t>RR803</t>
  </si>
  <si>
    <t>COOKRIDGE HOSPITAL - RR803</t>
  </si>
  <si>
    <t>RR866</t>
  </si>
  <si>
    <t>GARFORTH MEDICAL CENTRE - RR866</t>
  </si>
  <si>
    <t>RR815</t>
  </si>
  <si>
    <t>KILLINGBECK HOSPITAL - RR815</t>
  </si>
  <si>
    <t>RR802</t>
  </si>
  <si>
    <t>LEEDS DENTAL HOSPITAL - RR802</t>
  </si>
  <si>
    <t>RR801</t>
  </si>
  <si>
    <t>LEEDS GENERAL INFIRMARY - RR801</t>
  </si>
  <si>
    <t>RR865</t>
  </si>
  <si>
    <t>NEW HALL SURGERY - RR865</t>
  </si>
  <si>
    <t>RR867</t>
  </si>
  <si>
    <t>SAVILE TOWN MEDICAL CENTRE - RR867</t>
  </si>
  <si>
    <t>RR814</t>
  </si>
  <si>
    <t>SEACROFT HOSPITAL - RR814</t>
  </si>
  <si>
    <t>RR813</t>
  </si>
  <si>
    <t>ST JAMES'S UNIVERSITY HOSPITAL - RR813</t>
  </si>
  <si>
    <t>RR807</t>
  </si>
  <si>
    <t>WHARFEDALE HOSPITAL - RR807</t>
  </si>
  <si>
    <t>RRDD4</t>
  </si>
  <si>
    <t>RRD</t>
  </si>
  <si>
    <t>RRDAY</t>
  </si>
  <si>
    <t>CHELMSFORD - PITFIELDS</t>
  </si>
  <si>
    <t>RRDPP</t>
  </si>
  <si>
    <t>CHELMSFORD - SOUTH WOODHAM FERRERS CLINCS</t>
  </si>
  <si>
    <t>RRDGL</t>
  </si>
  <si>
    <t>CHELMSFORD - ST GILES COTTAGE</t>
  </si>
  <si>
    <t xml:space="preserve">RRDAH     </t>
  </si>
  <si>
    <t>RRDAC</t>
  </si>
  <si>
    <t>CHELMSFORD - THE ROWANS</t>
  </si>
  <si>
    <t>RRDAE</t>
  </si>
  <si>
    <t>CHELMSFORD - UNITS 4 &amp; 5A, CORNELL ESTATE</t>
  </si>
  <si>
    <t>RRDA2</t>
  </si>
  <si>
    <t>CLACTON - EAGLEHURST</t>
  </si>
  <si>
    <t xml:space="preserve">RRDE2     </t>
  </si>
  <si>
    <t>RRDE0</t>
  </si>
  <si>
    <t>COLCHESTER - BIRCHWOOD</t>
  </si>
  <si>
    <t xml:space="preserve">RRDD7     </t>
  </si>
  <si>
    <t>RRDE3</t>
  </si>
  <si>
    <t>COLCHESTER - LONGVIEW</t>
  </si>
  <si>
    <t>RRDA1</t>
  </si>
  <si>
    <t>RRDE1</t>
  </si>
  <si>
    <t>RRDCG</t>
  </si>
  <si>
    <t>RRDDP</t>
  </si>
  <si>
    <t>DUKES PRIORY HOSPITAL</t>
  </si>
  <si>
    <t>RRDHD</t>
  </si>
  <si>
    <t>EPPING - ST MARGARETS HOSPITAL</t>
  </si>
  <si>
    <t xml:space="preserve">RRDPA     </t>
  </si>
  <si>
    <t xml:space="preserve">RRDHF     </t>
  </si>
  <si>
    <t>RRDEE</t>
  </si>
  <si>
    <t>HARWICH &amp; DISTRICT HOSPITAL</t>
  </si>
  <si>
    <t>RRDAG</t>
  </si>
  <si>
    <t>MALDON - ST PETERS HOSPITAL</t>
  </si>
  <si>
    <t>RRD02</t>
  </si>
  <si>
    <t>NORTH ESSEX PARTNERSHIP NHS FOUNDATION TRUST HEADQUARTERS</t>
  </si>
  <si>
    <t xml:space="preserve">RRD16     </t>
  </si>
  <si>
    <t>RRDAF</t>
  </si>
  <si>
    <t>WITHAM - NEW IVY CHIMNEYS</t>
  </si>
  <si>
    <t>RRDDL</t>
  </si>
  <si>
    <t>WITHAM - OLD IVY CHIMNEYS</t>
  </si>
  <si>
    <t>RRE3M</t>
  </si>
  <si>
    <t>RRE</t>
  </si>
  <si>
    <t>RREDR</t>
  </si>
  <si>
    <t>RRE14</t>
  </si>
  <si>
    <t>RREF1</t>
  </si>
  <si>
    <t>RREP0</t>
  </si>
  <si>
    <t>CHILD DEVELOPMENT 2</t>
  </si>
  <si>
    <t>RRER4</t>
  </si>
  <si>
    <t>CHILDRENS</t>
  </si>
  <si>
    <t>RREM9</t>
  </si>
  <si>
    <t>CHILDRENS 2</t>
  </si>
  <si>
    <t>RREP1</t>
  </si>
  <si>
    <t>CHILDRENS 4</t>
  </si>
  <si>
    <t>RREP2</t>
  </si>
  <si>
    <t>CHILDRENS 5</t>
  </si>
  <si>
    <t>RREP3</t>
  </si>
  <si>
    <t>CHILDRENS 6</t>
  </si>
  <si>
    <t>RRE8C</t>
  </si>
  <si>
    <t>CHILDRENS 7</t>
  </si>
  <si>
    <t>RREF2</t>
  </si>
  <si>
    <t>GLENVIEW, LUDLOW</t>
  </si>
  <si>
    <t>RREFJ</t>
  </si>
  <si>
    <t>HIGH TREES RESIDENTIAL HOME</t>
  </si>
  <si>
    <t>RREP6</t>
  </si>
  <si>
    <t>INCLUSION</t>
  </si>
  <si>
    <t>RRET4</t>
  </si>
  <si>
    <t>RRE7T</t>
  </si>
  <si>
    <t>INCLUSION / OASIS 1</t>
  </si>
  <si>
    <t>RRE7V</t>
  </si>
  <si>
    <t>INCLUSION / OASIS 2</t>
  </si>
  <si>
    <t>RRET7</t>
  </si>
  <si>
    <t>INCLUSION 1</t>
  </si>
  <si>
    <t>RRET8</t>
  </si>
  <si>
    <t>INCLUSION 2</t>
  </si>
  <si>
    <t>RRE5W</t>
  </si>
  <si>
    <t>INCLUSION CAMBRIDGE</t>
  </si>
  <si>
    <t>RREF3</t>
  </si>
  <si>
    <t>KEEPERS CRESCENT, DONNINGTON</t>
  </si>
  <si>
    <t>RREV4</t>
  </si>
  <si>
    <t>KINVER UNIT</t>
  </si>
  <si>
    <t>RREEV</t>
  </si>
  <si>
    <t>RREH1</t>
  </si>
  <si>
    <t>MEDICAL RECORDS</t>
  </si>
  <si>
    <t>RREP5</t>
  </si>
  <si>
    <t>RREEH</t>
  </si>
  <si>
    <t>MYTTON OAK COMMUNITY UNIT</t>
  </si>
  <si>
    <t>RRE0T</t>
  </si>
  <si>
    <t>NORTH SHREWSBURY CHMT - HARTLEYS MONKMOOR</t>
  </si>
  <si>
    <t>RREV3</t>
  </si>
  <si>
    <t>OLDER PEOPLE 10</t>
  </si>
  <si>
    <t>RREF5</t>
  </si>
  <si>
    <t>PARK HOUSE T4 BIRMINGHAM</t>
  </si>
  <si>
    <t>RREFD</t>
  </si>
  <si>
    <t>PLAS NEWYDD, BELLE VIEW</t>
  </si>
  <si>
    <t>RRET3</t>
  </si>
  <si>
    <t>QUEST</t>
  </si>
  <si>
    <t>RREFG</t>
  </si>
  <si>
    <t>RSH COPTHORNE</t>
  </si>
  <si>
    <t>RREPG</t>
  </si>
  <si>
    <t>SAMUEL JOHNSON HOSPITAL</t>
  </si>
  <si>
    <t>RREGN</t>
  </si>
  <si>
    <t>SFOP CMHN</t>
  </si>
  <si>
    <t>RRE0G</t>
  </si>
  <si>
    <t>RRED9</t>
  </si>
  <si>
    <t>RRE4C</t>
  </si>
  <si>
    <t>SHROPSHIRE EI</t>
  </si>
  <si>
    <t>RRE5X</t>
  </si>
  <si>
    <t>SHROPSHIRE REHAB AND RECOVERY</t>
  </si>
  <si>
    <t>RRE0E</t>
  </si>
  <si>
    <t>ST AUSTIN FRIARS, SHREWSBURY</t>
  </si>
  <si>
    <t>RREG5</t>
  </si>
  <si>
    <t>ST AUSTINS</t>
  </si>
  <si>
    <t>RREV7</t>
  </si>
  <si>
    <t>ST GEORGES 4</t>
  </si>
  <si>
    <t>RRE11</t>
  </si>
  <si>
    <t>ST GEORGE'S HOSPITAL</t>
  </si>
  <si>
    <t>RREV5</t>
  </si>
  <si>
    <t>ST GEORGES HOSPITAL 2</t>
  </si>
  <si>
    <t>RREV6</t>
  </si>
  <si>
    <t>ST GEORGES HOSPITAL 3</t>
  </si>
  <si>
    <t>RRE4J</t>
  </si>
  <si>
    <t>STAFFORD CRHT</t>
  </si>
  <si>
    <t>RRE01</t>
  </si>
  <si>
    <t>STAFFORD GENERAL HOSPITAL</t>
  </si>
  <si>
    <t>RREC3</t>
  </si>
  <si>
    <t>STATION ST</t>
  </si>
  <si>
    <t>RRE45</t>
  </si>
  <si>
    <t>STRETTON EDGE RESPITE UNIT</t>
  </si>
  <si>
    <t>RRED7</t>
  </si>
  <si>
    <t>SUSTAIN</t>
  </si>
  <si>
    <t>RREGE</t>
  </si>
  <si>
    <t>TELFORD AOT</t>
  </si>
  <si>
    <t>RRE0Y</t>
  </si>
  <si>
    <t>TELFORD AOT (WREKIN RD)</t>
  </si>
  <si>
    <t>RRE0R</t>
  </si>
  <si>
    <t>THE ELMS SHREWSBURY</t>
  </si>
  <si>
    <t>RREGC</t>
  </si>
  <si>
    <t>THE HAWTHORNS</t>
  </si>
  <si>
    <t>RRERS</t>
  </si>
  <si>
    <t>THE REDWOODS CENTRE</t>
  </si>
  <si>
    <t>RREGK</t>
  </si>
  <si>
    <t>TORC</t>
  </si>
  <si>
    <t>RREA4</t>
  </si>
  <si>
    <t>RRE56</t>
  </si>
  <si>
    <t>UNIT 4, BRITANNIA</t>
  </si>
  <si>
    <t>RREA3</t>
  </si>
  <si>
    <t>UNITS 5 AND 6 ASHFIELDS</t>
  </si>
  <si>
    <t>RREFL</t>
  </si>
  <si>
    <t>VISION HOMES 1B</t>
  </si>
  <si>
    <t>RREFK</t>
  </si>
  <si>
    <t>VISION HOMES 1C</t>
  </si>
  <si>
    <t>RRE0M</t>
  </si>
  <si>
    <t>WEST BANK - WELLINGTON</t>
  </si>
  <si>
    <t>RREDG</t>
  </si>
  <si>
    <t>RREE4</t>
  </si>
  <si>
    <t>WHITCHURCH HOSPITAL</t>
  </si>
  <si>
    <t>RRE95</t>
  </si>
  <si>
    <t>WHITTINGTON BARRACKS</t>
  </si>
  <si>
    <t>RREA7</t>
  </si>
  <si>
    <t>YOCKLETON GRANGE</t>
  </si>
  <si>
    <t>RRF05</t>
  </si>
  <si>
    <t>ASTLEY HOSPITAL - RRF05</t>
  </si>
  <si>
    <t>RRF</t>
  </si>
  <si>
    <t>RRF06</t>
  </si>
  <si>
    <t>BILLINGE HOSPITAL - RRF06</t>
  </si>
  <si>
    <t>RRF56</t>
  </si>
  <si>
    <t>HIGH STREET MEDICAL CENTRE - RRF56</t>
  </si>
  <si>
    <t>RRF01</t>
  </si>
  <si>
    <t>LEIGH INFIRMARY - RRF01</t>
  </si>
  <si>
    <t>RRF02</t>
  </si>
  <si>
    <t>ROYAL ALBERT EDWARD INFIRMARY - RRF02</t>
  </si>
  <si>
    <t>RRF54</t>
  </si>
  <si>
    <t>THOMAS LINACRE OUTPATIENT CENTRE - RRF54</t>
  </si>
  <si>
    <t>RRF04</t>
  </si>
  <si>
    <t>WHELLEY HOSPITAL - RRF04</t>
  </si>
  <si>
    <t>RRF53</t>
  </si>
  <si>
    <t>WRIGHTINGTON HOSPITAL - RRF53</t>
  </si>
  <si>
    <t>RRJ05</t>
  </si>
  <si>
    <t>ROYAL ORTHOPAEDIC HOSPITAL - RRJ05</t>
  </si>
  <si>
    <t>RRJ</t>
  </si>
  <si>
    <t>RRK04</t>
  </si>
  <si>
    <t>ASHFURLONG MEDICAL CENTRE</t>
  </si>
  <si>
    <t>RRK</t>
  </si>
  <si>
    <t>RRK98</t>
  </si>
  <si>
    <t>RRK07</t>
  </si>
  <si>
    <t>GREEN RIDGE SURGERY</t>
  </si>
  <si>
    <t>RRK97</t>
  </si>
  <si>
    <t>HEARTLANDS HOSPITAL</t>
  </si>
  <si>
    <t>RRK02</t>
  </si>
  <si>
    <t>QUEEN ELIZABETH HOSPITAL - RRK02</t>
  </si>
  <si>
    <t>RRK15</t>
  </si>
  <si>
    <t>QUEEN ELIZABETH HOSPITAL BIRMINGHAM - RRK15</t>
  </si>
  <si>
    <t>RRK03</t>
  </si>
  <si>
    <t>SELLY OAK HOSPITAL (ACUTE) - RRK03</t>
  </si>
  <si>
    <t>RRK99</t>
  </si>
  <si>
    <t>SOLIHULL HOSPITAL</t>
  </si>
  <si>
    <t>RRP05</t>
  </si>
  <si>
    <t>AHEADS</t>
  </si>
  <si>
    <t>RRP14</t>
  </si>
  <si>
    <t>CANNING CRESCENT</t>
  </si>
  <si>
    <t>RRP17</t>
  </si>
  <si>
    <t>COLINDALE HOSPITAL</t>
  </si>
  <si>
    <t>RRP22</t>
  </si>
  <si>
    <t>ECDAS</t>
  </si>
  <si>
    <t>RRP64</t>
  </si>
  <si>
    <t>EDMONTON COMMUNITY REHABILITATION UNIT</t>
  </si>
  <si>
    <t>RRPF5</t>
  </si>
  <si>
    <t>EIS HARINGEY</t>
  </si>
  <si>
    <t>RRP02</t>
  </si>
  <si>
    <t>ENFIELD MENTAL HEALTH</t>
  </si>
  <si>
    <t>RRP27</t>
  </si>
  <si>
    <t>RRP68</t>
  </si>
  <si>
    <t>FTAC</t>
  </si>
  <si>
    <t>RRP03</t>
  </si>
  <si>
    <t>HARINGEY MENTAL HEALTH</t>
  </si>
  <si>
    <t>RRP78</t>
  </si>
  <si>
    <t>HAWTHORN UNIT</t>
  </si>
  <si>
    <t>RRP32</t>
  </si>
  <si>
    <t>ISLINGTON CANONBURY COMMUNITY MENTAL HEALTH</t>
  </si>
  <si>
    <t>RRP34</t>
  </si>
  <si>
    <t>MIDAS</t>
  </si>
  <si>
    <t>RRP42</t>
  </si>
  <si>
    <t>ROYAL NATIONAL ORTHOPAEDIC HOSPITAL</t>
  </si>
  <si>
    <t>RRP61</t>
  </si>
  <si>
    <t>SAFE</t>
  </si>
  <si>
    <t>RRP52</t>
  </si>
  <si>
    <t>TULIP (AOT)</t>
  </si>
  <si>
    <t>RRVRH</t>
  </si>
  <si>
    <t>HOSPITAL FOR TROPICAL DISEASES - RRVRH</t>
  </si>
  <si>
    <t>RRV</t>
  </si>
  <si>
    <t>RRVNC</t>
  </si>
  <si>
    <t>NAT HOSP FOR NEURLGY &amp; NEUROSC. CHALFONT</t>
  </si>
  <si>
    <t>RRVNQ</t>
  </si>
  <si>
    <t>NATIONAL HOSPITAL FOR NEUROLOGY AND NEUROSURGERY, QUEEN SQUARE - RRVNQ</t>
  </si>
  <si>
    <t>RRVRN</t>
  </si>
  <si>
    <t>ROYAL NATIONAL THROAT, NOSE &amp; EAR HOSPITAL - RRVRN</t>
  </si>
  <si>
    <t>RRVE1</t>
  </si>
  <si>
    <t>THE EASTMAN DENTAL HOSPITAL - RRVE1</t>
  </si>
  <si>
    <t>RRV30</t>
  </si>
  <si>
    <t>THE HEART HOSPITAL - RRV30</t>
  </si>
  <si>
    <t>RRV60</t>
  </si>
  <si>
    <t>THE ROYAL LONDON HOSPITAL FOR INTEGRATED MEDICINE - RRV60</t>
  </si>
  <si>
    <t>RRVCC</t>
  </si>
  <si>
    <t>UCH MACMILLAN CANCER CENTRE</t>
  </si>
  <si>
    <t>RRV99</t>
  </si>
  <si>
    <t>UCLH OUTREACH: ASHFORD AND ST PETER'S HOSPITAL - RRV99</t>
  </si>
  <si>
    <t>RRV97</t>
  </si>
  <si>
    <t>UCLH OUTREACH: ROYAL BERKSHIRE HOSPITAL - RRV97</t>
  </si>
  <si>
    <t>RRV98</t>
  </si>
  <si>
    <t>UCLH OUTREACH: THE MARGARET CENTRE - RRV98</t>
  </si>
  <si>
    <t>RRV13</t>
  </si>
  <si>
    <t>UCLH ROSENHEIM BUILDING</t>
  </si>
  <si>
    <t>RRV03</t>
  </si>
  <si>
    <t>UNIVERSITY COLLEGE HOSPITAL - RRV03</t>
  </si>
  <si>
    <t>RRV11</t>
  </si>
  <si>
    <t>UNIVERSITY COLLEGE HOSPITAL ELIZABETH GARRETT ANDERSON WING - RRV11</t>
  </si>
  <si>
    <t>RT183</t>
  </si>
  <si>
    <t>ACER WARD, HINCHINGBROOKE HOSPITAL</t>
  </si>
  <si>
    <t>RT1</t>
  </si>
  <si>
    <t>RT190</t>
  </si>
  <si>
    <t>ADDENBROOKES HOSPITAL</t>
  </si>
  <si>
    <t>RT1AF</t>
  </si>
  <si>
    <t>ADOLESCENT UNIT</t>
  </si>
  <si>
    <t>RT154</t>
  </si>
  <si>
    <t>AMBERSIDE</t>
  </si>
  <si>
    <t>RT106</t>
  </si>
  <si>
    <t>BRUDENELL COMMUNITY HOME</t>
  </si>
  <si>
    <t>RT173</t>
  </si>
  <si>
    <t>CADS PETERBOROUGH</t>
  </si>
  <si>
    <t>RT101</t>
  </si>
  <si>
    <t>CAMBRIDGE COMWISE CDS</t>
  </si>
  <si>
    <t>RT1AC</t>
  </si>
  <si>
    <t>CAMBRIDGE DDS</t>
  </si>
  <si>
    <t>RT1AD</t>
  </si>
  <si>
    <t>CAMBRIDGE LD</t>
  </si>
  <si>
    <t>RT103</t>
  </si>
  <si>
    <t>CAMBRIDGE MARACIS CDS</t>
  </si>
  <si>
    <t>RT1AJ</t>
  </si>
  <si>
    <t>CAMBRIDGE OPMH</t>
  </si>
  <si>
    <t>RT1JR</t>
  </si>
  <si>
    <t>CAMBRIDGESHIRE MST-CAN</t>
  </si>
  <si>
    <t>RT1DQ</t>
  </si>
  <si>
    <t>CAMEO</t>
  </si>
  <si>
    <t>RT166</t>
  </si>
  <si>
    <t>COBWEBS</t>
  </si>
  <si>
    <t>RT121</t>
  </si>
  <si>
    <t>COMMUNITY ALCOHOL AND DRUGS</t>
  </si>
  <si>
    <t>RT1JT</t>
  </si>
  <si>
    <t>CPC1</t>
  </si>
  <si>
    <t>RT168</t>
  </si>
  <si>
    <t>CROYLANDS</t>
  </si>
  <si>
    <t>RT136</t>
  </si>
  <si>
    <t>DARWIN NURSERY, PROSPECT FARM</t>
  </si>
  <si>
    <t>RT1GD</t>
  </si>
  <si>
    <t>DODDINGTON HOSPITAL</t>
  </si>
  <si>
    <t>RT1ED</t>
  </si>
  <si>
    <t>E CAMBS AND FENLAND CDT</t>
  </si>
  <si>
    <t>RT1EE</t>
  </si>
  <si>
    <t>E CAMBS AND FENLAND LD</t>
  </si>
  <si>
    <t>RT1EC</t>
  </si>
  <si>
    <t>E CAMBS AND FENLAND OPMH</t>
  </si>
  <si>
    <t>RT125</t>
  </si>
  <si>
    <t>EDWARD JENNER UNIT</t>
  </si>
  <si>
    <t>RT1JN</t>
  </si>
  <si>
    <t>FENLAND AOT</t>
  </si>
  <si>
    <t>RT113</t>
  </si>
  <si>
    <t>FULBOURN HOSPITAL</t>
  </si>
  <si>
    <t>RT1KA</t>
  </si>
  <si>
    <t>HAWTHORN DAY THERAPY</t>
  </si>
  <si>
    <t>RT184</t>
  </si>
  <si>
    <t>HAWTHORN WARD, HINCHINGBROOKE HOSPITAL</t>
  </si>
  <si>
    <t>RT1HE</t>
  </si>
  <si>
    <t>HEREWARD HALL</t>
  </si>
  <si>
    <t>RT104</t>
  </si>
  <si>
    <t>HUNTINGDON CDS</t>
  </si>
  <si>
    <t>RT1CD</t>
  </si>
  <si>
    <t>HUNTINGDON DASH</t>
  </si>
  <si>
    <t>RT1CF</t>
  </si>
  <si>
    <t>HUNTINGDON DTTO</t>
  </si>
  <si>
    <t>RT1CE</t>
  </si>
  <si>
    <t>HUNTINGDON LD</t>
  </si>
  <si>
    <t>RT1CC</t>
  </si>
  <si>
    <t>HUNTINGDON OPMH</t>
  </si>
  <si>
    <t>RT115</t>
  </si>
  <si>
    <t>IDA DARWIN HOSPITAL</t>
  </si>
  <si>
    <t>RT11C</t>
  </si>
  <si>
    <t>INTERMEDIATE CARE UNIT</t>
  </si>
  <si>
    <t>RT126</t>
  </si>
  <si>
    <t>LITTLE GABLES</t>
  </si>
  <si>
    <t>RT11A</t>
  </si>
  <si>
    <t>LORD BYRON WARD</t>
  </si>
  <si>
    <t>RT1DP</t>
  </si>
  <si>
    <t>MARU</t>
  </si>
  <si>
    <t>RT1JJ</t>
  </si>
  <si>
    <t>MENTAL HEALTH UNIT</t>
  </si>
  <si>
    <t>RT1HD</t>
  </si>
  <si>
    <t>MOORLANDS RESIDENTIAL HOME</t>
  </si>
  <si>
    <t>RT1FC</t>
  </si>
  <si>
    <t>NEW COTTAGES DAY HOSPITAL</t>
  </si>
  <si>
    <t>RT182</t>
  </si>
  <si>
    <t>RT102</t>
  </si>
  <si>
    <t>PETERBOROUGH CDS</t>
  </si>
  <si>
    <t>RT1DD</t>
  </si>
  <si>
    <t>PETERBOROUGH CDT</t>
  </si>
  <si>
    <t>RT1GE</t>
  </si>
  <si>
    <t>PETERBOROUGH DISTRICT HOSPITAL</t>
  </si>
  <si>
    <t>RT1DE</t>
  </si>
  <si>
    <t>PETERBOROUGH LD</t>
  </si>
  <si>
    <t>RT1DC</t>
  </si>
  <si>
    <t>PETERBOROUGH OPMH</t>
  </si>
  <si>
    <t>RT1FD</t>
  </si>
  <si>
    <t>RT1GF</t>
  </si>
  <si>
    <t>QUY WATER FARM</t>
  </si>
  <si>
    <t>RT107</t>
  </si>
  <si>
    <t>REEPHAM COMMUNITY HOME</t>
  </si>
  <si>
    <t>RT1JC</t>
  </si>
  <si>
    <t>SAFFRON WALDON COMMUNITY HOSPITAL</t>
  </si>
  <si>
    <t>RT1FE</t>
  </si>
  <si>
    <t>ST JOHNS</t>
  </si>
  <si>
    <t>RT128</t>
  </si>
  <si>
    <t>THE CEDARS</t>
  </si>
  <si>
    <t>RT1AE</t>
  </si>
  <si>
    <t>THE CROFT CHILDRENS UNIT</t>
  </si>
  <si>
    <t>RT130</t>
  </si>
  <si>
    <t>RT1FF</t>
  </si>
  <si>
    <t>THE LAURELS</t>
  </si>
  <si>
    <t>RT131</t>
  </si>
  <si>
    <t>RT172</t>
  </si>
  <si>
    <t>THE WETHERALLS</t>
  </si>
  <si>
    <t>RT123</t>
  </si>
  <si>
    <t>WARDS 1, 4 &amp; 5</t>
  </si>
  <si>
    <t>RT120</t>
  </si>
  <si>
    <t>WHITTLESEY COMMUNITY HOME</t>
  </si>
  <si>
    <t>RT2G2</t>
  </si>
  <si>
    <t>ALKRINGTON LIFT</t>
  </si>
  <si>
    <t>RT2</t>
  </si>
  <si>
    <t>RT211</t>
  </si>
  <si>
    <t>ASTLEY ST VILLA</t>
  </si>
  <si>
    <t>RT2C3</t>
  </si>
  <si>
    <t>BEALY COMMUNITY HOSPITAL</t>
  </si>
  <si>
    <t>RT2C1</t>
  </si>
  <si>
    <t>BUTLER GREEN</t>
  </si>
  <si>
    <t>RT2F7</t>
  </si>
  <si>
    <t>CHEW VALE</t>
  </si>
  <si>
    <t>RT264</t>
  </si>
  <si>
    <t>CHILD &amp; ADOLESCENT UNIT - BIRCHILL HOSPITAL</t>
  </si>
  <si>
    <t>RT265</t>
  </si>
  <si>
    <t>CHILD &amp; ADOLESCENT UNIT - FAIRFIELD GENERAL HOSPITAL</t>
  </si>
  <si>
    <t>RT270</t>
  </si>
  <si>
    <t>CHILD PSYCHOLOGY, REFLECTIONS</t>
  </si>
  <si>
    <t>RT2G5</t>
  </si>
  <si>
    <t>CROFT SHIFA</t>
  </si>
  <si>
    <t>RT271</t>
  </si>
  <si>
    <t>DEPARTMENT OF PSYCHOLOGICAL MEDICINE</t>
  </si>
  <si>
    <t>RT2D4</t>
  </si>
  <si>
    <t>ELMS SQUARE</t>
  </si>
  <si>
    <t>RT2M7</t>
  </si>
  <si>
    <t>ETHEROW BUILDING</t>
  </si>
  <si>
    <t>RT2F9</t>
  </si>
  <si>
    <t>FAILSWORTH PCRC</t>
  </si>
  <si>
    <t>RT2M3</t>
  </si>
  <si>
    <t>GRANGE VIEW</t>
  </si>
  <si>
    <t>RT213</t>
  </si>
  <si>
    <t>HANSON CORNER</t>
  </si>
  <si>
    <t>RT243</t>
  </si>
  <si>
    <t>INPATIENT UNIT (ADULT) - STANSFIELD PLACE</t>
  </si>
  <si>
    <t>RT248</t>
  </si>
  <si>
    <t>IRWELL UNIT - FAIRFIELD GENERAL HOSPITAL</t>
  </si>
  <si>
    <t>RT2K3</t>
  </si>
  <si>
    <t>LE BURNS UNIT</t>
  </si>
  <si>
    <t>RT274</t>
  </si>
  <si>
    <t>RT267</t>
  </si>
  <si>
    <t>MENTAL HEALTH UNIT - STEPPING HILL HOSPITAL</t>
  </si>
  <si>
    <t>RT284</t>
  </si>
  <si>
    <t>OLDER PEOPLE'S DAY HOSPITAL</t>
  </si>
  <si>
    <t>RT251</t>
  </si>
  <si>
    <t>PENNINE 3 - BIRCH HILL HOSPITAL</t>
  </si>
  <si>
    <t>RT2HQ</t>
  </si>
  <si>
    <t>PENNINE CARE NHS TRUST</t>
  </si>
  <si>
    <t>RT2K4</t>
  </si>
  <si>
    <t>PROSPECT PLACE</t>
  </si>
  <si>
    <t>RT253</t>
  </si>
  <si>
    <t>PSYCHOLOGICAL THERAPY - STOCKPORT</t>
  </si>
  <si>
    <t>RT294</t>
  </si>
  <si>
    <t>PSYCHOLOGY</t>
  </si>
  <si>
    <t>RT242</t>
  </si>
  <si>
    <t>SECURE RESIDENTIAL - RHODES PLACE</t>
  </si>
  <si>
    <t>RT2E7</t>
  </si>
  <si>
    <t>SOUTHLINK</t>
  </si>
  <si>
    <t>RT292</t>
  </si>
  <si>
    <t>TEENAGE PSYCHOLOGY</t>
  </si>
  <si>
    <t>RT208</t>
  </si>
  <si>
    <t>THE MEADOWS (OLD AGE PSYCHIATRY UNIT)</t>
  </si>
  <si>
    <t>RT2J2</t>
  </si>
  <si>
    <t>TRIPLE H</t>
  </si>
  <si>
    <t>RT287</t>
  </si>
  <si>
    <t>UNIT 8, THE LANDINGS</t>
  </si>
  <si>
    <t>RT206</t>
  </si>
  <si>
    <t>WOODS HOSPITAL</t>
  </si>
  <si>
    <t>RT2E2</t>
  </si>
  <si>
    <t>YPAS</t>
  </si>
  <si>
    <t>RT301</t>
  </si>
  <si>
    <t>HAREFIELD HOSPITAL - RT301</t>
  </si>
  <si>
    <t>RT3</t>
  </si>
  <si>
    <t>RT302</t>
  </si>
  <si>
    <t>ROYAL BROMPTON HOSPITAL - RT302</t>
  </si>
  <si>
    <t>RT5FM</t>
  </si>
  <si>
    <t>3 RUBICON CLOSE</t>
  </si>
  <si>
    <t>RT5</t>
  </si>
  <si>
    <t>RT5FD</t>
  </si>
  <si>
    <t>ADOLESCENT PSYCHIATRIC UNIT</t>
  </si>
  <si>
    <t>RT5YC</t>
  </si>
  <si>
    <t>ASHBY DIST HOSP WARD</t>
  </si>
  <si>
    <t>RT5PF</t>
  </si>
  <si>
    <t>ASHBY HOSPITAL</t>
  </si>
  <si>
    <t>RT521</t>
  </si>
  <si>
    <t>BELVOIR INTENSIVE CARE UNIT</t>
  </si>
  <si>
    <t>RT505</t>
  </si>
  <si>
    <t>BENNION CENTRE/LANGLEY</t>
  </si>
  <si>
    <t>RT522</t>
  </si>
  <si>
    <t>BRACKEN BUILDING</t>
  </si>
  <si>
    <t>RT5LB</t>
  </si>
  <si>
    <t>BRACKENDALE</t>
  </si>
  <si>
    <t>RT5AP</t>
  </si>
  <si>
    <t>BRANDON MENTAL HEALTH UNIT</t>
  </si>
  <si>
    <t>RT5LF</t>
  </si>
  <si>
    <t>CASTLERIGG</t>
  </si>
  <si>
    <t>RT5C9</t>
  </si>
  <si>
    <t>CHARNWOOD 1</t>
  </si>
  <si>
    <t>RT5D1</t>
  </si>
  <si>
    <t>CHARNWOOD 1 (EPMA)</t>
  </si>
  <si>
    <t>RT5D2</t>
  </si>
  <si>
    <t>CHARNWOOD 2</t>
  </si>
  <si>
    <t>RT5D3</t>
  </si>
  <si>
    <t>CHARNWOOD 2 (EPMA)</t>
  </si>
  <si>
    <t>RT5D4</t>
  </si>
  <si>
    <t>CHARNWOOD 3</t>
  </si>
  <si>
    <t>RT5D5</t>
  </si>
  <si>
    <t>CHARNWOOD 3 (EPMA)</t>
  </si>
  <si>
    <t>RT5D6</t>
  </si>
  <si>
    <t>CHARNWOOD 4</t>
  </si>
  <si>
    <t>RT5D7</t>
  </si>
  <si>
    <t>CHARNWOOD 4 (EPMA)</t>
  </si>
  <si>
    <t>RT5NJ</t>
  </si>
  <si>
    <t>CHARNWOOD MILL</t>
  </si>
  <si>
    <t>RT5D8</t>
  </si>
  <si>
    <t>CITY CENTRAL 1</t>
  </si>
  <si>
    <t>RT5D9</t>
  </si>
  <si>
    <t>CITY CENTRAL 1 (EPMA)</t>
  </si>
  <si>
    <t>RT5E1</t>
  </si>
  <si>
    <t>CITY CENTRAL 2</t>
  </si>
  <si>
    <t>RT5E2</t>
  </si>
  <si>
    <t>CITY CENTRAL 2 (EPMA)</t>
  </si>
  <si>
    <t>RT5E3</t>
  </si>
  <si>
    <t>CITY CENTRAL 3</t>
  </si>
  <si>
    <t>RT5E4</t>
  </si>
  <si>
    <t>CITY CENTRAL 3 (EPMA)</t>
  </si>
  <si>
    <t>RT5WW</t>
  </si>
  <si>
    <t>CITY CENTRAL 4</t>
  </si>
  <si>
    <t>RT5WX</t>
  </si>
  <si>
    <t>CITY CENTRAL 4 (EPMA)</t>
  </si>
  <si>
    <t>RT5E5</t>
  </si>
  <si>
    <t>CITY EAST 1</t>
  </si>
  <si>
    <t>RT5E6</t>
  </si>
  <si>
    <t>CITY EAST 1 (EPMA)</t>
  </si>
  <si>
    <t>RT5E7</t>
  </si>
  <si>
    <t>CITY EAST 2</t>
  </si>
  <si>
    <t>RT5E8</t>
  </si>
  <si>
    <t>CITY EAST 2 (EPMA)</t>
  </si>
  <si>
    <t>RT5E9</t>
  </si>
  <si>
    <t>CITY EAST 3</t>
  </si>
  <si>
    <t>RT5F1</t>
  </si>
  <si>
    <t>CITY EAST 3 (EPMA)</t>
  </si>
  <si>
    <t>RT5YV</t>
  </si>
  <si>
    <t>CITY EAST 4</t>
  </si>
  <si>
    <t>RT5NT</t>
  </si>
  <si>
    <t>CITY EAST 4 (EPMA)</t>
  </si>
  <si>
    <t>RT5F2</t>
  </si>
  <si>
    <t>CITY WEST 1</t>
  </si>
  <si>
    <t>RT5F3</t>
  </si>
  <si>
    <t>CITY WEST 1 (EPMA)</t>
  </si>
  <si>
    <t>RT5F4</t>
  </si>
  <si>
    <t>CITY WEST 2</t>
  </si>
  <si>
    <t>RT5F5</t>
  </si>
  <si>
    <t>CITY WEST 2 (EPMA)</t>
  </si>
  <si>
    <t>RT5F6</t>
  </si>
  <si>
    <t>CITY WEST 3</t>
  </si>
  <si>
    <t>RT5F7</t>
  </si>
  <si>
    <t>CITY WEST 3 (EPMA)</t>
  </si>
  <si>
    <t>RT5WA</t>
  </si>
  <si>
    <t>CITY WEST 4</t>
  </si>
  <si>
    <t>RT5WC</t>
  </si>
  <si>
    <t>CITY WEST 4 (EPMA)</t>
  </si>
  <si>
    <t>RT5YP</t>
  </si>
  <si>
    <t>CLARENDON MEWS</t>
  </si>
  <si>
    <t>RT5YD</t>
  </si>
  <si>
    <t>COALVILLE HOSP WARDS</t>
  </si>
  <si>
    <t>RT5PE</t>
  </si>
  <si>
    <t>COALVILLE HOSPITAL</t>
  </si>
  <si>
    <t>RT512</t>
  </si>
  <si>
    <t>COGNITIVE BEHAVIOURAL THERAPY</t>
  </si>
  <si>
    <t>RT5F8</t>
  </si>
  <si>
    <t>EAST LEICESTERSHIRE 1</t>
  </si>
  <si>
    <t>RT5F9</t>
  </si>
  <si>
    <t>EAST LEICESTERSHIRE 1 (EPMA)</t>
  </si>
  <si>
    <t>RT5G1</t>
  </si>
  <si>
    <t>EAST LEICESTERSHIRE 2</t>
  </si>
  <si>
    <t>RT5G2</t>
  </si>
  <si>
    <t>EAST LEICESTERSHIRE 2 (EPMA)</t>
  </si>
  <si>
    <t>RT5G3</t>
  </si>
  <si>
    <t>EAST LEICESTERSHIRE 3</t>
  </si>
  <si>
    <t>RT5G4</t>
  </si>
  <si>
    <t>EAST LEICESTERSHIRE 3 (EPMA)</t>
  </si>
  <si>
    <t>RT52C</t>
  </si>
  <si>
    <t>EATING DISORDERS 1</t>
  </si>
  <si>
    <t>RT5V5</t>
  </si>
  <si>
    <t>EATING DISORDERS 1 (EPMA)</t>
  </si>
  <si>
    <t>RT5V6</t>
  </si>
  <si>
    <t>EATING DISORDERS 2</t>
  </si>
  <si>
    <t>RT5V7</t>
  </si>
  <si>
    <t>EATING DISORDERS 2 (EPMA)</t>
  </si>
  <si>
    <t>RT5V8</t>
  </si>
  <si>
    <t>EATING DISORDERS 3</t>
  </si>
  <si>
    <t>RT5V9</t>
  </si>
  <si>
    <t>EATING DISORDERS 3 (EPMA)</t>
  </si>
  <si>
    <t>RT53C</t>
  </si>
  <si>
    <t>EATING DISORDERS 4</t>
  </si>
  <si>
    <t>RT54C</t>
  </si>
  <si>
    <t>EATING DISORDERS 4 (EPMA)</t>
  </si>
  <si>
    <t>RT5KT</t>
  </si>
  <si>
    <t>EVINGTON CENTRE</t>
  </si>
  <si>
    <t>RT5YR</t>
  </si>
  <si>
    <t>EXTERNAL AUDITORS</t>
  </si>
  <si>
    <t>RT5YE</t>
  </si>
  <si>
    <t>FEILDING PALMER WARD</t>
  </si>
  <si>
    <t>RT5PH</t>
  </si>
  <si>
    <t>FIELDING PALMER HOSPITAL</t>
  </si>
  <si>
    <t>RT5G5</t>
  </si>
  <si>
    <t>FORENSIC 1</t>
  </si>
  <si>
    <t>RT5G6</t>
  </si>
  <si>
    <t>FORENSIC 1 (EPMA)</t>
  </si>
  <si>
    <t>RT5G7</t>
  </si>
  <si>
    <t>FORENSIC 2</t>
  </si>
  <si>
    <t>RT5G8</t>
  </si>
  <si>
    <t>FORENSIC 2 (EPMA)</t>
  </si>
  <si>
    <t>RT5WD</t>
  </si>
  <si>
    <t>FORENSIC 3</t>
  </si>
  <si>
    <t>RT5WE</t>
  </si>
  <si>
    <t>FORENSIC 3 (EPMA)</t>
  </si>
  <si>
    <t>RT5CD</t>
  </si>
  <si>
    <t>GILLIVERS</t>
  </si>
  <si>
    <t>RT5BP</t>
  </si>
  <si>
    <t>GLENFRITH UNIT FOR LEARNING DISABILITIES</t>
  </si>
  <si>
    <t>RT5BX</t>
  </si>
  <si>
    <t>GORSE HILL HOSPITAL</t>
  </si>
  <si>
    <t>RT5BF</t>
  </si>
  <si>
    <t>GRASMERE</t>
  </si>
  <si>
    <t>RT5YF</t>
  </si>
  <si>
    <t>H &amp; B HOSPITAL WARDS</t>
  </si>
  <si>
    <t>RT5KW</t>
  </si>
  <si>
    <t>HERSCHEL PRINS</t>
  </si>
  <si>
    <t>RT5G9</t>
  </si>
  <si>
    <t>HINCKLEY AND BOSWORTH 1</t>
  </si>
  <si>
    <t>RT5H1</t>
  </si>
  <si>
    <t>HINCKLEY AND BOSWORTH 1 (EPMA)</t>
  </si>
  <si>
    <t>RT5H2</t>
  </si>
  <si>
    <t>HINCKLEY AND BOSWORTH 2</t>
  </si>
  <si>
    <t>RT5H3</t>
  </si>
  <si>
    <t>HINCKLEY AND BOSWORTH 2 (EPMA)</t>
  </si>
  <si>
    <t>RT5H4</t>
  </si>
  <si>
    <t>HINCKLEY AND BOSWORTH 3</t>
  </si>
  <si>
    <t>RT5H5</t>
  </si>
  <si>
    <t>HINCKLEY AND BOSWORTH 3 (EPMA)</t>
  </si>
  <si>
    <t>RT5PK</t>
  </si>
  <si>
    <t>RT5W3</t>
  </si>
  <si>
    <t>LD 1</t>
  </si>
  <si>
    <t>RT5W4</t>
  </si>
  <si>
    <t>LD 1 (EPMA)</t>
  </si>
  <si>
    <t>RT55C</t>
  </si>
  <si>
    <t>LD 2</t>
  </si>
  <si>
    <t>RT56C</t>
  </si>
  <si>
    <t>LD 2 (EPMA)</t>
  </si>
  <si>
    <t>RT57C</t>
  </si>
  <si>
    <t>LD 3</t>
  </si>
  <si>
    <t>RT58C</t>
  </si>
  <si>
    <t>LD 3 (EPMA)</t>
  </si>
  <si>
    <t>RT59C</t>
  </si>
  <si>
    <t>LD 4</t>
  </si>
  <si>
    <t>RT51D</t>
  </si>
  <si>
    <t>LD 4 (EPMA)</t>
  </si>
  <si>
    <t>RT52D</t>
  </si>
  <si>
    <t>LD 5</t>
  </si>
  <si>
    <t>RT53D</t>
  </si>
  <si>
    <t>LD 5 (EPMA)</t>
  </si>
  <si>
    <t>RT54D</t>
  </si>
  <si>
    <t>LD 6</t>
  </si>
  <si>
    <t>RT55D</t>
  </si>
  <si>
    <t>LD 6 (EPMA)</t>
  </si>
  <si>
    <t>RT5X6</t>
  </si>
  <si>
    <t>LD 7</t>
  </si>
  <si>
    <t>RT56D</t>
  </si>
  <si>
    <t>LD 7 (EPMA)</t>
  </si>
  <si>
    <t>RT554</t>
  </si>
  <si>
    <t>LEICESTER FRITH (ALFRED HILL)</t>
  </si>
  <si>
    <t>RT555</t>
  </si>
  <si>
    <t>LEICESTER FRITH (BALDWIN UNIT)</t>
  </si>
  <si>
    <t>RT5MK</t>
  </si>
  <si>
    <t>LEICESTER FRITH (DOROTHY BATES SUB STATION)</t>
  </si>
  <si>
    <t>RT558</t>
  </si>
  <si>
    <t>LEICESTER FRITH (FOSSE PRINT UNIT)</t>
  </si>
  <si>
    <t>RT559</t>
  </si>
  <si>
    <t>LEICESTER FRITH (FURTHER EDUCATION BUILDING)</t>
  </si>
  <si>
    <t>RT5MM</t>
  </si>
  <si>
    <t>LEICESTER FRITH (GARAGES)</t>
  </si>
  <si>
    <t>RT5MQ</t>
  </si>
  <si>
    <t>LEICESTER FRITH (MEADOW LAND)</t>
  </si>
  <si>
    <t>RT562</t>
  </si>
  <si>
    <t>LEICESTER FRITH (REHABILITATION BUILDING)</t>
  </si>
  <si>
    <t>RT563</t>
  </si>
  <si>
    <t>LEICESTER FRITH (SNOOZLEUM)</t>
  </si>
  <si>
    <t>RT5MJ</t>
  </si>
  <si>
    <t>LEICESTER FRITH (THE CHAPEL)</t>
  </si>
  <si>
    <t>RT561</t>
  </si>
  <si>
    <t>LEICESTER FRITH (THE LAURELS)</t>
  </si>
  <si>
    <t>RT5ND</t>
  </si>
  <si>
    <t>LEICESTER FRITH (THE RECREATION HALL)</t>
  </si>
  <si>
    <t>RT564</t>
  </si>
  <si>
    <t>LEICESTER FRITH (THE TREATMENT UNIT)</t>
  </si>
  <si>
    <t>RT553</t>
  </si>
  <si>
    <t>LEICESTER FRITH HOSPITAL</t>
  </si>
  <si>
    <t>RT5X1</t>
  </si>
  <si>
    <t>LEICESTER FRITH HOSPITAL (EPMA)</t>
  </si>
  <si>
    <t>RT503</t>
  </si>
  <si>
    <t>LEICESTERSHIRE PARTNERSHIP NHS TRUST (UNIVERSITY HOSPITALS)</t>
  </si>
  <si>
    <t>RT502</t>
  </si>
  <si>
    <t>LEICESTERSHIRE PARTNERSHIP NHS TRUST MENTAL HEALTH SERVICES</t>
  </si>
  <si>
    <t>RT5AD</t>
  </si>
  <si>
    <t>LOCAL COUNTER FRAUD SPECIALIST</t>
  </si>
  <si>
    <t>RT5YG</t>
  </si>
  <si>
    <t>LOUGHBOROUGH HOSP WARDS</t>
  </si>
  <si>
    <t>RT5PD</t>
  </si>
  <si>
    <t>LOUGHBOROUGH HOSPITAL</t>
  </si>
  <si>
    <t>RT5PG</t>
  </si>
  <si>
    <t>MARKET HARBOROUGH HOSPITAL</t>
  </si>
  <si>
    <t>RT5FT</t>
  </si>
  <si>
    <t>MEASHAM MEDICAL UNIT</t>
  </si>
  <si>
    <t>RT5PA</t>
  </si>
  <si>
    <t>MELTON MOWBRAY HOSPITAL</t>
  </si>
  <si>
    <t>RT5Q8</t>
  </si>
  <si>
    <t>MHSOP 1</t>
  </si>
  <si>
    <t>RT5Q9</t>
  </si>
  <si>
    <t>MHSOP 1 (EPMA)</t>
  </si>
  <si>
    <t>RT5T8</t>
  </si>
  <si>
    <t>MHSOP 10</t>
  </si>
  <si>
    <t>RT5T9</t>
  </si>
  <si>
    <t>MHSOP 10 (EPMA)</t>
  </si>
  <si>
    <t>RT5A9</t>
  </si>
  <si>
    <t>MHSOP 11</t>
  </si>
  <si>
    <t>RT51A</t>
  </si>
  <si>
    <t>MHSOP 11 (EPMA)</t>
  </si>
  <si>
    <t>RT52A</t>
  </si>
  <si>
    <t>MHSOP 12</t>
  </si>
  <si>
    <t>RT53A</t>
  </si>
  <si>
    <t>MHSOP 12 (EPMA)</t>
  </si>
  <si>
    <t>RT54A</t>
  </si>
  <si>
    <t>MHSOP 13</t>
  </si>
  <si>
    <t>RT55A</t>
  </si>
  <si>
    <t>MHSOP 13 (EPMA)</t>
  </si>
  <si>
    <t>RT56A</t>
  </si>
  <si>
    <t>MHSOP 14</t>
  </si>
  <si>
    <t>RT57A</t>
  </si>
  <si>
    <t>MHSOP 14 (EPMA)</t>
  </si>
  <si>
    <t>RT5WK</t>
  </si>
  <si>
    <t>MHSOP 15</t>
  </si>
  <si>
    <t>RT5WL</t>
  </si>
  <si>
    <t>MHSOP 15 (EPMA)</t>
  </si>
  <si>
    <t>RT5YW</t>
  </si>
  <si>
    <t>MHSOP 16</t>
  </si>
  <si>
    <t>RT5YX</t>
  </si>
  <si>
    <t>MHSOP 16 (EPMA)</t>
  </si>
  <si>
    <t>RT5YY</t>
  </si>
  <si>
    <t>MHSOP 17</t>
  </si>
  <si>
    <t>RT5Y0</t>
  </si>
  <si>
    <t>MHSOP 17 (EPMA)</t>
  </si>
  <si>
    <t>RT51E</t>
  </si>
  <si>
    <t>MHSOP 18</t>
  </si>
  <si>
    <t>RT51G</t>
  </si>
  <si>
    <t>MHSOP 18 (EPMA)</t>
  </si>
  <si>
    <t>RT5A1</t>
  </si>
  <si>
    <t>MHSOP 2</t>
  </si>
  <si>
    <t>RT5A2</t>
  </si>
  <si>
    <t>MHSOP 2 (EPMA)</t>
  </si>
  <si>
    <t>RT5A3</t>
  </si>
  <si>
    <t>MHSOP 3</t>
  </si>
  <si>
    <t>RT5A4</t>
  </si>
  <si>
    <t>MHSOP 3 (EPMA)</t>
  </si>
  <si>
    <t>RT5A5</t>
  </si>
  <si>
    <t>MHSOP 4</t>
  </si>
  <si>
    <t>RT5A6</t>
  </si>
  <si>
    <t>MHSOP 4 (EPMA)</t>
  </si>
  <si>
    <t>RT5A7</t>
  </si>
  <si>
    <t>MHSOP 5</t>
  </si>
  <si>
    <t>RT5R8</t>
  </si>
  <si>
    <t>MHSOP 5 (EPMA)</t>
  </si>
  <si>
    <t>RT5R9</t>
  </si>
  <si>
    <t>MHSOP 6</t>
  </si>
  <si>
    <t>RT5T1</t>
  </si>
  <si>
    <t>MHSOP 6 (EPMA)</t>
  </si>
  <si>
    <t>RT5T2</t>
  </si>
  <si>
    <t>MHSOP 7</t>
  </si>
  <si>
    <t>RT5T3</t>
  </si>
  <si>
    <t>MHSOP 7 (EPMA)</t>
  </si>
  <si>
    <t>RT5T4</t>
  </si>
  <si>
    <t>MHSOP 8</t>
  </si>
  <si>
    <t>RT5T5</t>
  </si>
  <si>
    <t>MHSOP 8 (EPMA)</t>
  </si>
  <si>
    <t>RT5T6</t>
  </si>
  <si>
    <t>MHSOP 9</t>
  </si>
  <si>
    <t>RT5T7</t>
  </si>
  <si>
    <t>MHSOP 9 (EPMA)</t>
  </si>
  <si>
    <t>RT599</t>
  </si>
  <si>
    <t>MHSOP BEECHWOOD</t>
  </si>
  <si>
    <t>RT598</t>
  </si>
  <si>
    <t>MHSOP BENNION</t>
  </si>
  <si>
    <t>RT5FA</t>
  </si>
  <si>
    <t>MILL LODGE</t>
  </si>
  <si>
    <t>RT5YH</t>
  </si>
  <si>
    <t>MMH DALGLEISH WARD</t>
  </si>
  <si>
    <t>RT5Y1</t>
  </si>
  <si>
    <t>MRH ADULT MENTAL HEALTH (EPMA)</t>
  </si>
  <si>
    <t>RT5J1</t>
  </si>
  <si>
    <t>NW LEICESTERSHIRE 1</t>
  </si>
  <si>
    <t>RT5J2</t>
  </si>
  <si>
    <t>NW LEICESTERSHIRE 1 (EPMA)</t>
  </si>
  <si>
    <t>RT5J3</t>
  </si>
  <si>
    <t>NW LEICESTERSHIRE 2</t>
  </si>
  <si>
    <t>RT5J4</t>
  </si>
  <si>
    <t>NW LEICESTERSHIRE 2 (EPMA)</t>
  </si>
  <si>
    <t>RT5J5</t>
  </si>
  <si>
    <t>NW LEICESTERSHIRE 3</t>
  </si>
  <si>
    <t>RT5J6</t>
  </si>
  <si>
    <t>NW LEICESTERSHIRE 3 (EPMA)</t>
  </si>
  <si>
    <t>RT5J7</t>
  </si>
  <si>
    <t>NW LEICESTERSHIRE 4</t>
  </si>
  <si>
    <t>RT5J8</t>
  </si>
  <si>
    <t>NW LEICESTERSHIRE 4 (EPMA)</t>
  </si>
  <si>
    <t>RT5YM</t>
  </si>
  <si>
    <t>PARKSIDE</t>
  </si>
  <si>
    <t>RT5K1</t>
  </si>
  <si>
    <t>PSYCHO-ONCOLOGY 1</t>
  </si>
  <si>
    <t>RT5K2</t>
  </si>
  <si>
    <t>PSYCHO-ONCOLOGY 1 (EPMA)</t>
  </si>
  <si>
    <t>RT5K3</t>
  </si>
  <si>
    <t>PSYCHOTHERAPY 1</t>
  </si>
  <si>
    <t>RT5K4</t>
  </si>
  <si>
    <t>PSYCHOTHERAPY 1 (EPMA)</t>
  </si>
  <si>
    <t>RT5K5</t>
  </si>
  <si>
    <t>PSYCHOTHERAPY 2</t>
  </si>
  <si>
    <t>RT5K6</t>
  </si>
  <si>
    <t>PSYCHOTHERAPY 2 (EPMA)</t>
  </si>
  <si>
    <t>RT57D</t>
  </si>
  <si>
    <t>PSYCHOTHERAPY 3</t>
  </si>
  <si>
    <t>RT58D</t>
  </si>
  <si>
    <t>PSYCHOTHERAPY 3 (EPMA)</t>
  </si>
  <si>
    <t>RT5FC</t>
  </si>
  <si>
    <t>RATHLIN</t>
  </si>
  <si>
    <t>RT5YJ</t>
  </si>
  <si>
    <t>RMH RUTLAND WARD</t>
  </si>
  <si>
    <t>RT5KK</t>
  </si>
  <si>
    <t>ROTHESAY</t>
  </si>
  <si>
    <t>RT5PC</t>
  </si>
  <si>
    <t>RUTLAND HOSPITAL</t>
  </si>
  <si>
    <t>RT5K7</t>
  </si>
  <si>
    <t>SOUTH LEICESTERSHIRE 1</t>
  </si>
  <si>
    <t>RT5K8</t>
  </si>
  <si>
    <t>SOUTH LEICESTERSHIRE 1 (EPMA)</t>
  </si>
  <si>
    <t>RT5K9</t>
  </si>
  <si>
    <t>SOUTH LEICESTERSHIRE 2</t>
  </si>
  <si>
    <t>RT5L1</t>
  </si>
  <si>
    <t>SOUTH LEICESTERSHIRE 2 (EPMA)</t>
  </si>
  <si>
    <t>RT5L2</t>
  </si>
  <si>
    <t>SOUTH LEICESTERSHIRE 3</t>
  </si>
  <si>
    <t>RT5L3</t>
  </si>
  <si>
    <t>SOUTH LEICESTERSHIRE 3 (EPMA)</t>
  </si>
  <si>
    <t>RT5L4</t>
  </si>
  <si>
    <t>SOUTH LEICESTERSHIRE 4</t>
  </si>
  <si>
    <t>RT5L5</t>
  </si>
  <si>
    <t>SOUTH LEICESTERSHIRE 4 (EPMA)</t>
  </si>
  <si>
    <t>RT5L6</t>
  </si>
  <si>
    <t>SOUTH LEICESTERSHIRE 5</t>
  </si>
  <si>
    <t>RT5L7</t>
  </si>
  <si>
    <t>SOUTH LEICESTERSHIRE 5 (EPMA)</t>
  </si>
  <si>
    <t>RT5YL</t>
  </si>
  <si>
    <t>ST LUKES</t>
  </si>
  <si>
    <t>ST LUKES HOSPITAL WARDS</t>
  </si>
  <si>
    <t>RT5KE</t>
  </si>
  <si>
    <t>STEWART HOUSE</t>
  </si>
  <si>
    <t>RT5NP</t>
  </si>
  <si>
    <t>SUITE P1</t>
  </si>
  <si>
    <t>RT5LR</t>
  </si>
  <si>
    <t>TARRY VIEW</t>
  </si>
  <si>
    <t>RT5NH</t>
  </si>
  <si>
    <t>THE AGNES UNIT</t>
  </si>
  <si>
    <t>RT5KF</t>
  </si>
  <si>
    <t>THE BRADGATE MENTAL HEALTH UNIT</t>
  </si>
  <si>
    <t>RT5LS</t>
  </si>
  <si>
    <t>THE FIRS</t>
  </si>
  <si>
    <t>RT5FP</t>
  </si>
  <si>
    <t>RT5FK</t>
  </si>
  <si>
    <t>THE WILLOWS (LEICESTER)</t>
  </si>
  <si>
    <t>RT5CN</t>
  </si>
  <si>
    <t>THERAPEUTIC COMMUNITY</t>
  </si>
  <si>
    <t>RT5AN</t>
  </si>
  <si>
    <t>TOWERS HOSPITAL</t>
  </si>
  <si>
    <t>RT565</t>
  </si>
  <si>
    <t>TOWERS HOSPITAL (DAISY PEAKE BUILDING)</t>
  </si>
  <si>
    <t>RT5MX</t>
  </si>
  <si>
    <t>TOWERS HOSPITAL (THE CABIN)</t>
  </si>
  <si>
    <t>RT582</t>
  </si>
  <si>
    <t>TREATMENT AND RECOVERY</t>
  </si>
  <si>
    <t>RT5L8</t>
  </si>
  <si>
    <t>TREATMENT AND RECOVERY 1</t>
  </si>
  <si>
    <t>RT5L9</t>
  </si>
  <si>
    <t>TREATMENT AND RECOVERY 1 (EPMA)</t>
  </si>
  <si>
    <t>RT5M2</t>
  </si>
  <si>
    <t>TREATMENT AND RECOVERY 2</t>
  </si>
  <si>
    <t>RT5M1</t>
  </si>
  <si>
    <t>TREATMENT AND RECOVERY 2 (EPMA)</t>
  </si>
  <si>
    <t>RT5CA</t>
  </si>
  <si>
    <t>TURNER RISE</t>
  </si>
  <si>
    <t>RT5X7</t>
  </si>
  <si>
    <t>WEST CITY ADULT MH (EPMA)</t>
  </si>
  <si>
    <t>WILLOWS</t>
  </si>
  <si>
    <t>RTD01</t>
  </si>
  <si>
    <t>FREEMAN HOSPITAL - RTD01</t>
  </si>
  <si>
    <t>RTD</t>
  </si>
  <si>
    <t>RTD04</t>
  </si>
  <si>
    <t>NEWCASTLE DENTAL HOSPITAL - RTD04</t>
  </si>
  <si>
    <t>RTD03</t>
  </si>
  <si>
    <t>NEWCASTLE GENERAL HOSPITAL ACUTE SERVICES - RTD03</t>
  </si>
  <si>
    <t>RTDAL</t>
  </si>
  <si>
    <t>NORTH TYNESIDE GENERAL HOSPITAL - RTDAL</t>
  </si>
  <si>
    <t>RTD06</t>
  </si>
  <si>
    <t>NORTHERN CENTRE FOR CANCER CARE - RTD06</t>
  </si>
  <si>
    <t>RTDAK</t>
  </si>
  <si>
    <t>QUEEN ELIZABETH HOSPITAL - RTDAK</t>
  </si>
  <si>
    <t>RTD08</t>
  </si>
  <si>
    <t>THE NEWCASTLE FERTILITY CENTRE - RTD08</t>
  </si>
  <si>
    <t>RTD02</t>
  </si>
  <si>
    <t>THE ROYAL VICTORIA INFIRMARY - RTD02</t>
  </si>
  <si>
    <t>RTD05</t>
  </si>
  <si>
    <t>WALKERGATE HOSPITAL - RTD05</t>
  </si>
  <si>
    <t>RTE55</t>
  </si>
  <si>
    <t>ACORN HOUSE - RTE55</t>
  </si>
  <si>
    <t>RTE</t>
  </si>
  <si>
    <t>RTE21</t>
  </si>
  <si>
    <t>BERKELEY HOSPITAL - RTE21</t>
  </si>
  <si>
    <t>RTE01</t>
  </si>
  <si>
    <t>CHELTENHAM GENERAL HOSPITAL - RTE01</t>
  </si>
  <si>
    <t>RTE37</t>
  </si>
  <si>
    <t>CINDERFORD HEALTH CENTRE - RTE37</t>
  </si>
  <si>
    <t>RTE23</t>
  </si>
  <si>
    <t>CIRENCESTER HOSPITAL - RTE23</t>
  </si>
  <si>
    <t>RTE35</t>
  </si>
  <si>
    <t>COLEFORD HEALTH CENTRE - RTE35</t>
  </si>
  <si>
    <t>RTE52</t>
  </si>
  <si>
    <t>COLEFORD HOUSE - RTE52</t>
  </si>
  <si>
    <t>RTE02</t>
  </si>
  <si>
    <t>DELANCEY HOSPITAL - RTE02</t>
  </si>
  <si>
    <t>RTE31</t>
  </si>
  <si>
    <t>DILKE MEMORIAL HOSPITAL - RTE31</t>
  </si>
  <si>
    <t>RTE48</t>
  </si>
  <si>
    <t>DURSLEY CLINIC - RTE48</t>
  </si>
  <si>
    <t>RTE24</t>
  </si>
  <si>
    <t>FAIRFORD HOSPITAL - RTE24</t>
  </si>
  <si>
    <t>RTE34</t>
  </si>
  <si>
    <t>FOREST OF DEAN CHILDREN'S OPPORTUNITY CENTRE - RTE34</t>
  </si>
  <si>
    <t>RTE40</t>
  </si>
  <si>
    <t>FOREST VIEW EARLY YEARS CENTRE - RTE40</t>
  </si>
  <si>
    <t>RTE53</t>
  </si>
  <si>
    <t>GL1 GLOUCESTER LEISURE CENTRE - RTE53</t>
  </si>
  <si>
    <t>RTE03</t>
  </si>
  <si>
    <t>GLOUCESTERSHIRE ROYAL HOSPITAL - RTE03</t>
  </si>
  <si>
    <t>RTE10</t>
  </si>
  <si>
    <t>HEALTHY LIVING CENTRE - RTE10</t>
  </si>
  <si>
    <t>RTE42</t>
  </si>
  <si>
    <t>HEART OF THE FOREST COMMUNITY SCHOOL - RTE42</t>
  </si>
  <si>
    <t>RTE83</t>
  </si>
  <si>
    <t>HEREFORD COUNTY HOSPITAL - RTE83</t>
  </si>
  <si>
    <t>RTE63</t>
  </si>
  <si>
    <t>LINTON HOUSE - RTE63</t>
  </si>
  <si>
    <t>RTE32</t>
  </si>
  <si>
    <t>LYDNEY AND DISTRICT HOSPITAL SITE - RTE32</t>
  </si>
  <si>
    <t>RTE49</t>
  </si>
  <si>
    <t>MAY LANE SURGERY - RTE49</t>
  </si>
  <si>
    <t>RTE08</t>
  </si>
  <si>
    <t>MOBILE CHEMOTHERAPY UNIT - RTE08</t>
  </si>
  <si>
    <t>RTE22</t>
  </si>
  <si>
    <t>MOORE COTTAGE HOSPITAL - RTE22</t>
  </si>
  <si>
    <t>RTE25</t>
  </si>
  <si>
    <t>MORETON-IN-MARSH HOSPITAL SITE - RTE25</t>
  </si>
  <si>
    <t>RTE33</t>
  </si>
  <si>
    <t>NEWENT DOCTORS PRACTICE - RTE33</t>
  </si>
  <si>
    <t>RTE41</t>
  </si>
  <si>
    <t>NEWENT EARLY YEARS CENTRE - RTE41</t>
  </si>
  <si>
    <t>RTE44</t>
  </si>
  <si>
    <t>ORCHARD MEDICAL CENTRE - RTE44</t>
  </si>
  <si>
    <t>RTE85</t>
  </si>
  <si>
    <t>ROSS COMMUNITY HOSPITAL - RTE85</t>
  </si>
  <si>
    <t>RTE36</t>
  </si>
  <si>
    <t>ST JAMES' CLINIC - RTE36</t>
  </si>
  <si>
    <t>RTE45</t>
  </si>
  <si>
    <t>ST ROSES SPECIAL SCHOOL - RTE45</t>
  </si>
  <si>
    <t>RTE04</t>
  </si>
  <si>
    <t>STANDISH HOSPITAL SITE - RTE04</t>
  </si>
  <si>
    <t>RTE47</t>
  </si>
  <si>
    <t>STONEHOUSE HEALTH CENTRE - RTE47</t>
  </si>
  <si>
    <t>RTE26</t>
  </si>
  <si>
    <t>STROUD GENERAL HOSPITAL - RTE26</t>
  </si>
  <si>
    <t>RTE39</t>
  </si>
  <si>
    <t>STROUD HEALTH CENTRE - RTE39</t>
  </si>
  <si>
    <t>RTE54</t>
  </si>
  <si>
    <t>STROUD LEISURE CENTRE - RTE54</t>
  </si>
  <si>
    <t>RTE27</t>
  </si>
  <si>
    <t>STROUD MATERNITY HOSPITAL - RTE27</t>
  </si>
  <si>
    <t>RTE14</t>
  </si>
  <si>
    <t>TEWKESBURY GENERAL HOSPITAL - RTE14</t>
  </si>
  <si>
    <t>RTE38</t>
  </si>
  <si>
    <t>THE MILESTONE SCHOOL - RTE38</t>
  </si>
  <si>
    <t>RTE43</t>
  </si>
  <si>
    <t>THE SHRUBBERIES SCHOOL - RTE43</t>
  </si>
  <si>
    <t>RTE50</t>
  </si>
  <si>
    <t>THE SURGERY (ABBOTSWOOD ROAD) - RTE50</t>
  </si>
  <si>
    <t>RTE51</t>
  </si>
  <si>
    <t>THE SURGERY (BROOKFIELD ROAD) - RTE51</t>
  </si>
  <si>
    <t>RTE15</t>
  </si>
  <si>
    <t>WINCHCOMBE HOSPITAL - RTE15</t>
  </si>
  <si>
    <t>RTE84</t>
  </si>
  <si>
    <t>WORCESTER ROYAL INFIRMARY - RTE84</t>
  </si>
  <si>
    <t>RTE46</t>
  </si>
  <si>
    <t>WOTTON-UNDER-EDGE CLINIC - RTE46</t>
  </si>
  <si>
    <t>RTFDJ</t>
  </si>
  <si>
    <t>ALNWICK INFIRMARY - RTFDJ</t>
  </si>
  <si>
    <t>RTF</t>
  </si>
  <si>
    <t>RTFDP</t>
  </si>
  <si>
    <t>BALLIOL SCHOOL - RTFDP</t>
  </si>
  <si>
    <t>RTFDH</t>
  </si>
  <si>
    <t>BERWICK INFIRMARY - RTFDH</t>
  </si>
  <si>
    <t>RTFDX</t>
  </si>
  <si>
    <t>BLYTH COMMUNITY HOSPITAL - RTFDX</t>
  </si>
  <si>
    <t>RTF01</t>
  </si>
  <si>
    <t>CHEVIOT AND WANSBECK UNIT - RTF01</t>
  </si>
  <si>
    <t>RTFDK</t>
  </si>
  <si>
    <t>COQUETDALE COTTAGE HOSPITAL - RTFDK</t>
  </si>
  <si>
    <t>RTFDD</t>
  </si>
  <si>
    <t>DENE WARD - RTFDD</t>
  </si>
  <si>
    <t>RTFDU</t>
  </si>
  <si>
    <t>HALTWHISTLE WAR MEMORIAL HOSPITAL - RTFDU</t>
  </si>
  <si>
    <t>RTFDA</t>
  </si>
  <si>
    <t>HEALTH SUITE, RIVERSIDE PRIMARY SCHOOL - RTFDA</t>
  </si>
  <si>
    <t>RTF04</t>
  </si>
  <si>
    <t>HEXHAM (CLEARNET DATA) - RTF04</t>
  </si>
  <si>
    <t>RTFDR</t>
  </si>
  <si>
    <t>HEXHAM GENERAL HOSPITAL - RTFDR</t>
  </si>
  <si>
    <t>RTFDM</t>
  </si>
  <si>
    <t>MORPETH COTTAGE HOSPITAL - RTFDM</t>
  </si>
  <si>
    <t>RTF02</t>
  </si>
  <si>
    <t>NORTH TYNESIDE (CLEARNET DATA) - RTF02</t>
  </si>
  <si>
    <t>RTFFS</t>
  </si>
  <si>
    <t>NORTH TYNESIDE GENERAL HOSPITAL - RTFFS</t>
  </si>
  <si>
    <t>RTFDY</t>
  </si>
  <si>
    <t>NORTHUMBRIA HEALTHCARE NHS FOUNDATION TRUST - RTFDY</t>
  </si>
  <si>
    <t>RTFHQ</t>
  </si>
  <si>
    <t>NORTHUMBRIA HEALTHCARE NHS FOUNDATION TRUST (HEADQUARTERS) - RTFHQ</t>
  </si>
  <si>
    <t>RTF86</t>
  </si>
  <si>
    <t>NORTHUMBRIA SPECIALIST EMERGENCY CARE HOSPITAL</t>
  </si>
  <si>
    <t>RTFDE</t>
  </si>
  <si>
    <t>ONE TO ONE CENTRE - RTFDE</t>
  </si>
  <si>
    <t>RTFDN</t>
  </si>
  <si>
    <t>OXFORD CENTRE - RTFDN</t>
  </si>
  <si>
    <t>RTFEF</t>
  </si>
  <si>
    <t>ROTHBURY COMMUNITY HOSPITAL - RTFEF</t>
  </si>
  <si>
    <t>RTFDG</t>
  </si>
  <si>
    <t>SHIREMOOR HEALTH CENTRE - RTFDG</t>
  </si>
  <si>
    <t>RTFFQ</t>
  </si>
  <si>
    <t>SIR G B HUNTER MEMORIAL HOSPITAL - RTFFQ</t>
  </si>
  <si>
    <t>RTFDF</t>
  </si>
  <si>
    <t>THE CEDARS - RTFDF</t>
  </si>
  <si>
    <t>RTFDC</t>
  </si>
  <si>
    <t>TYNEMOUTH COURT - RTFDC</t>
  </si>
  <si>
    <t>RTFED</t>
  </si>
  <si>
    <t>WANSBECK HOSPITAL - RTFED</t>
  </si>
  <si>
    <t>RTG02</t>
  </si>
  <si>
    <t>BURTON HOSPITAL - RTG02</t>
  </si>
  <si>
    <t>RTG</t>
  </si>
  <si>
    <t>RTG07</t>
  </si>
  <si>
    <t>ILKESTON COMMUNITY HOSPITAL - RTG07</t>
  </si>
  <si>
    <t>RTGFA</t>
  </si>
  <si>
    <t>LONDON ROAD COMMUNITY HOSPITAL - RTGFA</t>
  </si>
  <si>
    <t>RTGFG</t>
  </si>
  <si>
    <t>ROYAL DERBY HOSPITAL - RTGFG</t>
  </si>
  <si>
    <t>RTG05</t>
  </si>
  <si>
    <t>ST OSWALDS HOSPITAL - RTG05</t>
  </si>
  <si>
    <t>RTG54</t>
  </si>
  <si>
    <t>SAMUEL JOHNSON COMMUNITY HOSPITAL - RTG54</t>
  </si>
  <si>
    <t>RTG50</t>
  </si>
  <si>
    <t>SIR ROBERT PEEL COMMUNITY HOSPITAL - RTG50</t>
  </si>
  <si>
    <t>RTHE1</t>
  </si>
  <si>
    <t>BARDWELL SCHOOL - RTHE1</t>
  </si>
  <si>
    <t>RTH</t>
  </si>
  <si>
    <t>RTHE9</t>
  </si>
  <si>
    <t>BISHOPSWOOD SCHOOL CLINIC, SONNING COMMON - RTHE9</t>
  </si>
  <si>
    <t>RTHF5</t>
  </si>
  <si>
    <t>BLACKBIRD LEYS LEISURE CENTRE - RTHF5</t>
  </si>
  <si>
    <t>RTH37</t>
  </si>
  <si>
    <t>BOUNDARY BROOK HOUSE - RTH37</t>
  </si>
  <si>
    <t>RTHF3</t>
  </si>
  <si>
    <t>BPAS BLACKDOWN CLINIC - RTHF3</t>
  </si>
  <si>
    <t>RTHC8</t>
  </si>
  <si>
    <t>BRISTOL RENAL - RTHC8</t>
  </si>
  <si>
    <t>RTH19</t>
  </si>
  <si>
    <t>CHIPPING NORTON COMMUNITY HOSPITAL - RTH19</t>
  </si>
  <si>
    <t>RTH02</t>
  </si>
  <si>
    <t>CHURCHILL HOSPITAL - RTH02</t>
  </si>
  <si>
    <t>RTHC9</t>
  </si>
  <si>
    <t>DORSET RENAL - RTHC9</t>
  </si>
  <si>
    <t>RTHA6</t>
  </si>
  <si>
    <t>EAST OXFORD HEALTH CENTRE - RTHA6</t>
  </si>
  <si>
    <t>RTHE8</t>
  </si>
  <si>
    <t>FITZWARYN SCHOOL - RTHE8</t>
  </si>
  <si>
    <t>RTHE2</t>
  </si>
  <si>
    <t>FRANK WISE SCHOOL</t>
  </si>
  <si>
    <t>RTH05</t>
  </si>
  <si>
    <t>RTH08</t>
  </si>
  <si>
    <t>RTHE7</t>
  </si>
  <si>
    <t>JOHN WATSON SCHOOL</t>
  </si>
  <si>
    <t>RTHE6</t>
  </si>
  <si>
    <t>KINGFISHER SCHOOL</t>
  </si>
  <si>
    <t>RTHE5</t>
  </si>
  <si>
    <t>MABEL PRITCHARD SCHOOL</t>
  </si>
  <si>
    <t>RTHF1</t>
  </si>
  <si>
    <t>MARIE STOPES CENTRE - EALING</t>
  </si>
  <si>
    <t>RTHF2</t>
  </si>
  <si>
    <t>MARIE STOPES CENTRE - READING</t>
  </si>
  <si>
    <t>RTHE3</t>
  </si>
  <si>
    <t>MARLBOROUGH SCHOOL</t>
  </si>
  <si>
    <t>RTH03</t>
  </si>
  <si>
    <t>NUFFIELD ORTHOPAEDIC CENTRE</t>
  </si>
  <si>
    <t>RTHA5</t>
  </si>
  <si>
    <t>ORCHARD HEALTH CENTRE</t>
  </si>
  <si>
    <t>RTHC7</t>
  </si>
  <si>
    <t>PORTSMOUTH RENAL</t>
  </si>
  <si>
    <t>RTHF4</t>
  </si>
  <si>
    <t>RENAL CLINIC - ROYAL FREE HOSPITAL</t>
  </si>
  <si>
    <t>RTHE4</t>
  </si>
  <si>
    <t>SPRINGFIELD SCHOOL</t>
  </si>
  <si>
    <t>RTH16</t>
  </si>
  <si>
    <t>RTH21</t>
  </si>
  <si>
    <t>RTHD8</t>
  </si>
  <si>
    <t>WEST BAR SURGERY, BANBURY</t>
  </si>
  <si>
    <t>RTK02</t>
  </si>
  <si>
    <t>ASHFORD HOSPITAL</t>
  </si>
  <si>
    <t>RTK</t>
  </si>
  <si>
    <t>RTK34</t>
  </si>
  <si>
    <t>ASHLEY MEDICAL PRACTICE</t>
  </si>
  <si>
    <t>RTK44</t>
  </si>
  <si>
    <t>BREWERY ROAD</t>
  </si>
  <si>
    <t>RTK29</t>
  </si>
  <si>
    <t>CHERTSEY LANE</t>
  </si>
  <si>
    <t>RTK42</t>
  </si>
  <si>
    <t>CLAREMONT AVENUE</t>
  </si>
  <si>
    <t>RTK37</t>
  </si>
  <si>
    <t>COLLEGE ROAD</t>
  </si>
  <si>
    <t>RTK32</t>
  </si>
  <si>
    <t>CRANFORD HEALTH CENTRE</t>
  </si>
  <si>
    <t>RTK20</t>
  </si>
  <si>
    <t>FELTHAM HILL ROAD</t>
  </si>
  <si>
    <t>RTK43</t>
  </si>
  <si>
    <t>HEATHCOTE PRACTICE</t>
  </si>
  <si>
    <t>RTK33</t>
  </si>
  <si>
    <t>HERSHAM SURGERY</t>
  </si>
  <si>
    <t>RTK39</t>
  </si>
  <si>
    <t>HILLVIEW MEDICAL CENTRE</t>
  </si>
  <si>
    <t>RTK25</t>
  </si>
  <si>
    <t>HOMEWATERS</t>
  </si>
  <si>
    <t>RTK51</t>
  </si>
  <si>
    <t>MOUNT ALVERNIA HOSPITAL</t>
  </si>
  <si>
    <t>RTK28</t>
  </si>
  <si>
    <t>NEW OTTERSHAW SURGERY</t>
  </si>
  <si>
    <t>RTK30</t>
  </si>
  <si>
    <t>PACKERS</t>
  </si>
  <si>
    <t>RTK50</t>
  </si>
  <si>
    <t>PRINCESS MARGARET HOSPITAL</t>
  </si>
  <si>
    <t>RTK48</t>
  </si>
  <si>
    <t>RUNNYMEDE HOSPITAL</t>
  </si>
  <si>
    <t>RTK47</t>
  </si>
  <si>
    <t>SHEERWATER HEALTH CENTRE</t>
  </si>
  <si>
    <t>RTK40</t>
  </si>
  <si>
    <t>SOUTHVIEW SURGERY</t>
  </si>
  <si>
    <t>RTK24</t>
  </si>
  <si>
    <t>ST DAVID'S HEALTH CENTRE</t>
  </si>
  <si>
    <t>RTK38</t>
  </si>
  <si>
    <t>ST JOHNS HEALTH CENTRE</t>
  </si>
  <si>
    <t>RTK01</t>
  </si>
  <si>
    <t>ST PETER'S HOSPITAL</t>
  </si>
  <si>
    <t>RTK23</t>
  </si>
  <si>
    <t>STAINES HEALTH CENTRE</t>
  </si>
  <si>
    <t>RTK21</t>
  </si>
  <si>
    <t>STANWELL ROAD</t>
  </si>
  <si>
    <t>RTK22</t>
  </si>
  <si>
    <t>STUDHOLME MEDICAL CENTRE</t>
  </si>
  <si>
    <t>RTK35</t>
  </si>
  <si>
    <t>SUNNYMEAD SURGERY</t>
  </si>
  <si>
    <t>RTK19</t>
  </si>
  <si>
    <t>THE HEALTH CENTRE, BOND STREET</t>
  </si>
  <si>
    <t>RTK45</t>
  </si>
  <si>
    <t>THE KNAPHILL SURGERY</t>
  </si>
  <si>
    <t>RTK36</t>
  </si>
  <si>
    <t>THE MAYBURY SURGERY</t>
  </si>
  <si>
    <t>RTK27</t>
  </si>
  <si>
    <t>THORPE ROAD</t>
  </si>
  <si>
    <t>RTK26</t>
  </si>
  <si>
    <t>UPPER HALLIFORD ROAD</t>
  </si>
  <si>
    <t>RTK18</t>
  </si>
  <si>
    <t>WALTON HEALTH CENTRE</t>
  </si>
  <si>
    <t>RTK52</t>
  </si>
  <si>
    <t>RTK41</t>
  </si>
  <si>
    <t>WESTFIELD SURGERY</t>
  </si>
  <si>
    <t>RTK31</t>
  </si>
  <si>
    <t>WEYBRIDGE HEALTH CENTRE</t>
  </si>
  <si>
    <t>RTK49</t>
  </si>
  <si>
    <t>RTK46</t>
  </si>
  <si>
    <t>YORK HOUSE MEDICAL CENTRE</t>
  </si>
  <si>
    <t>RTP24</t>
  </si>
  <si>
    <t>CATERHAM DENE HOSPITAL</t>
  </si>
  <si>
    <t>RTP</t>
  </si>
  <si>
    <t>RTP02</t>
  </si>
  <si>
    <t>RTP25</t>
  </si>
  <si>
    <t>DORKING HOSPITAL</t>
  </si>
  <si>
    <t>RTP04</t>
  </si>
  <si>
    <t>EAST SURREY HOSPITAL</t>
  </si>
  <si>
    <t>RTP23</t>
  </si>
  <si>
    <t>RTP07</t>
  </si>
  <si>
    <t>OXTED AND LIMPSFIELD HOSPITAL</t>
  </si>
  <si>
    <t>RTP21</t>
  </si>
  <si>
    <t>REDWOOD DIAGNOSTIC TREATMENT CENTRE</t>
  </si>
  <si>
    <t>RTQ96</t>
  </si>
  <si>
    <t>ARENA</t>
  </si>
  <si>
    <t>RTQ</t>
  </si>
  <si>
    <t>RTQ81</t>
  </si>
  <si>
    <t>BERKELEY HOSPITAL</t>
  </si>
  <si>
    <t>RTQ54</t>
  </si>
  <si>
    <t>BERKELEY HOUSE</t>
  </si>
  <si>
    <t>RTQ64</t>
  </si>
  <si>
    <t>BRANCH LEA CROSS</t>
  </si>
  <si>
    <t>RTQHC</t>
  </si>
  <si>
    <t>BROMYARD COMMUNITY HOSPITAL</t>
  </si>
  <si>
    <t>RTQ62</t>
  </si>
  <si>
    <t>CHALFONT</t>
  </si>
  <si>
    <t>RTQ01</t>
  </si>
  <si>
    <t>CHARLTON LANE HOSPITAL</t>
  </si>
  <si>
    <t>RTQ52</t>
  </si>
  <si>
    <t>CHARLWOOD</t>
  </si>
  <si>
    <t>RTQ88</t>
  </si>
  <si>
    <t>RTQ49</t>
  </si>
  <si>
    <t>CHESTERTON HALT</t>
  </si>
  <si>
    <t>RTQ21</t>
  </si>
  <si>
    <t>RTQ84</t>
  </si>
  <si>
    <t>DELANCEY HOSPITAL</t>
  </si>
  <si>
    <t>RTQ85</t>
  </si>
  <si>
    <t>RTQ16</t>
  </si>
  <si>
    <t>RTQ53</t>
  </si>
  <si>
    <t>FIELDVIEW</t>
  </si>
  <si>
    <t>RTQ17</t>
  </si>
  <si>
    <t>FOREST OF DEAN (ATU)</t>
  </si>
  <si>
    <t>RTQ18</t>
  </si>
  <si>
    <t>GDAS STROUD</t>
  </si>
  <si>
    <t>RTQ03</t>
  </si>
  <si>
    <t>RTQ47</t>
  </si>
  <si>
    <t>HEATHFIELD</t>
  </si>
  <si>
    <t>RTQHA</t>
  </si>
  <si>
    <t>RTQHG</t>
  </si>
  <si>
    <t>HILLSIDE INTERMEDIATE CARE UNIT</t>
  </si>
  <si>
    <t>RTQ13</t>
  </si>
  <si>
    <t>HONEYBOURE</t>
  </si>
  <si>
    <t>HONEYBOURNE</t>
  </si>
  <si>
    <t>RTQ11</t>
  </si>
  <si>
    <t>LAUREL HOUSE CHELT</t>
  </si>
  <si>
    <t>RTQHE</t>
  </si>
  <si>
    <t>LEOMINSTER COMMUNITY HOSPITAL</t>
  </si>
  <si>
    <t>RTQ19</t>
  </si>
  <si>
    <t>LYDNEY HOSPITAL</t>
  </si>
  <si>
    <t>RTQ89</t>
  </si>
  <si>
    <t>MEADOWLEASE</t>
  </si>
  <si>
    <t>RTQ82</t>
  </si>
  <si>
    <t>MOORE HOSPITAL</t>
  </si>
  <si>
    <t>RTQ86</t>
  </si>
  <si>
    <t>MORETON IN MARSH HOSPITAL</t>
  </si>
  <si>
    <t>RTQ29</t>
  </si>
  <si>
    <t>RTQHM</t>
  </si>
  <si>
    <t>OAK HOUSE</t>
  </si>
  <si>
    <t>RTQ99</t>
  </si>
  <si>
    <t>RIKENEL</t>
  </si>
  <si>
    <t>RTQHF</t>
  </si>
  <si>
    <t>ROSS ON WYE COMMUNITY HOSPITAL</t>
  </si>
  <si>
    <t>RTQ08</t>
  </si>
  <si>
    <t>SALMON SPRINGS</t>
  </si>
  <si>
    <t>RTQ56</t>
  </si>
  <si>
    <t>SELSLEY VICARAGE</t>
  </si>
  <si>
    <t>RTQ57</t>
  </si>
  <si>
    <t>ST MARYS</t>
  </si>
  <si>
    <t>RTQHJ</t>
  </si>
  <si>
    <t>STONEBOW UNIT</t>
  </si>
  <si>
    <t>RTQ76</t>
  </si>
  <si>
    <t>STONEBURY DAY HOSPITAL</t>
  </si>
  <si>
    <t>RTQ04</t>
  </si>
  <si>
    <t>RTQ87</t>
  </si>
  <si>
    <t>TEWKESBURY GENERAL HOSPITAL</t>
  </si>
  <si>
    <t>RTQ51</t>
  </si>
  <si>
    <t>THE BUCKHOLT</t>
  </si>
  <si>
    <t>RTQ12</t>
  </si>
  <si>
    <t>THE VRON</t>
  </si>
  <si>
    <t>RTQ37</t>
  </si>
  <si>
    <t>THE VRON - 91B</t>
  </si>
  <si>
    <t>RTQ23</t>
  </si>
  <si>
    <t>UNDERLEAF</t>
  </si>
  <si>
    <t>RTQ42</t>
  </si>
  <si>
    <t>RTQ33</t>
  </si>
  <si>
    <t>WEAVERS CROFT</t>
  </si>
  <si>
    <t>RTQ05</t>
  </si>
  <si>
    <t>WESTRIDGE</t>
  </si>
  <si>
    <t>RTQ58</t>
  </si>
  <si>
    <t>WINDRUSH</t>
  </si>
  <si>
    <t>RTQHY</t>
  </si>
  <si>
    <t>WINDSOR PLACE</t>
  </si>
  <si>
    <t>RTQ02</t>
  </si>
  <si>
    <t>WOTTON LAWN HOSPITAL</t>
  </si>
  <si>
    <t>RTR27</t>
  </si>
  <si>
    <t>CARTER BEQUEST HOSPITAL</t>
  </si>
  <si>
    <t>RTR</t>
  </si>
  <si>
    <t>RTR09</t>
  </si>
  <si>
    <t>DUCHESS OF KENT HOSPITAL</t>
  </si>
  <si>
    <t>RTR03</t>
  </si>
  <si>
    <t>EAST CLEVELAND HOSPITAL</t>
  </si>
  <si>
    <t>RTR45</t>
  </si>
  <si>
    <t>FRIARAGE HOSPITAL SITE</t>
  </si>
  <si>
    <t>RTR07</t>
  </si>
  <si>
    <t>FRIARY HOSPITAL</t>
  </si>
  <si>
    <t>RTRAQ</t>
  </si>
  <si>
    <t>GUISBOROUGH GENERAL HOSPITAL (MATERNITY)</t>
  </si>
  <si>
    <t>RTR28</t>
  </si>
  <si>
    <t>LAMBERT MEMORIAL HOSPITAL</t>
  </si>
  <si>
    <t>RTR18</t>
  </si>
  <si>
    <t>REDCAR PRIMARY CARE HOSPITAL</t>
  </si>
  <si>
    <t>RTR12</t>
  </si>
  <si>
    <t>RTRAT</t>
  </si>
  <si>
    <t>THE JAMES COOK UNIVERSITY HOSPITAL</t>
  </si>
  <si>
    <t>RTV2M</t>
  </si>
  <si>
    <t>ATHERLEIGH PARK</t>
  </si>
  <si>
    <t>RTV</t>
  </si>
  <si>
    <t>RTVJ5</t>
  </si>
  <si>
    <t>BELONG VILLAGE</t>
  </si>
  <si>
    <t>RTVD5</t>
  </si>
  <si>
    <t>BRIGHTER FUTURES</t>
  </si>
  <si>
    <t>RTV79</t>
  </si>
  <si>
    <t>CAVENDISH UNIT</t>
  </si>
  <si>
    <t>RTVL1</t>
  </si>
  <si>
    <t>CAVENDISH UNIT / MHMB</t>
  </si>
  <si>
    <t>RTV38</t>
  </si>
  <si>
    <t>ECT SUITE</t>
  </si>
  <si>
    <t>RTVL5</t>
  </si>
  <si>
    <t>FAIRHAVEN YOUNG PEOPLES UNIT</t>
  </si>
  <si>
    <t>RTV73</t>
  </si>
  <si>
    <t>HAZELMERE UNIT</t>
  </si>
  <si>
    <t>RTV74</t>
  </si>
  <si>
    <t>HOLDENBROOK UNIT</t>
  </si>
  <si>
    <t>RTV33</t>
  </si>
  <si>
    <t>HOLLINS PARK</t>
  </si>
  <si>
    <t>RTV34</t>
  </si>
  <si>
    <t>HOLLINS PARK HOSPITAL OLDER PERSONS</t>
  </si>
  <si>
    <t>RTVJ2</t>
  </si>
  <si>
    <t>KIRKBY HEALTH SUITE</t>
  </si>
  <si>
    <t>RTV80</t>
  </si>
  <si>
    <t>RTVK9</t>
  </si>
  <si>
    <t>LAKESIDE UNIT / MHMB</t>
  </si>
  <si>
    <t>RTV75</t>
  </si>
  <si>
    <t>LINDAMERE UNIT</t>
  </si>
  <si>
    <t>RTVL8</t>
  </si>
  <si>
    <t>LONGVIEW PCRC</t>
  </si>
  <si>
    <t>RTVL9</t>
  </si>
  <si>
    <t>MANOR FARM PCRC</t>
  </si>
  <si>
    <t>RTVC4</t>
  </si>
  <si>
    <t>MASEFIELD SUITE</t>
  </si>
  <si>
    <t>RTVH8</t>
  </si>
  <si>
    <t>MEADOW PARK INDEPENDENT HOSPITAL</t>
  </si>
  <si>
    <t>RTV46</t>
  </si>
  <si>
    <t>RTVM2</t>
  </si>
  <si>
    <t>NORTH HUYTON PCRC</t>
  </si>
  <si>
    <t>RTVP3</t>
  </si>
  <si>
    <t>ORFORD JUBILEE PARK</t>
  </si>
  <si>
    <t>RTV76</t>
  </si>
  <si>
    <t>PENNINGTON UNIT</t>
  </si>
  <si>
    <t>RTVE5</t>
  </si>
  <si>
    <t>REDBANK COMMUNITY HOME</t>
  </si>
  <si>
    <t>RTV77</t>
  </si>
  <si>
    <t>RIVINGTON UNIT</t>
  </si>
  <si>
    <t>RTV78</t>
  </si>
  <si>
    <t>SEPHTON UNIT</t>
  </si>
  <si>
    <t>RTVA7</t>
  </si>
  <si>
    <t>RTV55</t>
  </si>
  <si>
    <t>STEPHENSON SUITE - WHISTON HOSPITAL</t>
  </si>
  <si>
    <t>RTV71</t>
  </si>
  <si>
    <t>STEWART DAY HOSPITAL</t>
  </si>
  <si>
    <t>RTVH1</t>
  </si>
  <si>
    <t>THE OLD QUAYS</t>
  </si>
  <si>
    <t>RTVH7</t>
  </si>
  <si>
    <t>WEAVER LODGE INDEPENDENT HOSPITAL</t>
  </si>
  <si>
    <t>RTVA6</t>
  </si>
  <si>
    <t>RTXBU</t>
  </si>
  <si>
    <t>FURNESS GENERAL HOSPITAL</t>
  </si>
  <si>
    <t>RTX</t>
  </si>
  <si>
    <t>RTXKM</t>
  </si>
  <si>
    <t>RTX01</t>
  </si>
  <si>
    <t>RTX02</t>
  </si>
  <si>
    <t>ROYAL LANCASTER INFIRMARY</t>
  </si>
  <si>
    <t>RTXBW</t>
  </si>
  <si>
    <t>RV329</t>
  </si>
  <si>
    <t>  3 BEATRICE PLACE</t>
  </si>
  <si>
    <t>RV3</t>
  </si>
  <si>
    <t>RV396</t>
  </si>
  <si>
    <t>  7A WOODFIELD ROAD</t>
  </si>
  <si>
    <t>RV305</t>
  </si>
  <si>
    <t>  KINGSBURY CHILD &amp; FAMILY CENTRE</t>
  </si>
  <si>
    <t>RV3JF</t>
  </si>
  <si>
    <t>  OAKWOOD HOUSE</t>
  </si>
  <si>
    <t>RV312</t>
  </si>
  <si>
    <t>  PARK ROYAL CENTRE FOR MENTAL HEALTH</t>
  </si>
  <si>
    <t>RV357</t>
  </si>
  <si>
    <t>  ROSEDALE COURT</t>
  </si>
  <si>
    <t>RV391</t>
  </si>
  <si>
    <t>  THE BUTTERWORTH CENTRE</t>
  </si>
  <si>
    <t>RV3HD</t>
  </si>
  <si>
    <t>  THE CAMPBELL CENTRE</t>
  </si>
  <si>
    <t>RV3AL</t>
  </si>
  <si>
    <t>ACRC</t>
  </si>
  <si>
    <t>RV3H1</t>
  </si>
  <si>
    <t>ASTI</t>
  </si>
  <si>
    <t>RV3GQ</t>
  </si>
  <si>
    <t>BLETCHLEY THERAPY UNIT</t>
  </si>
  <si>
    <t>RV331</t>
  </si>
  <si>
    <t>CHELSEA &amp; WESTMINSTER HOSPITAL</t>
  </si>
  <si>
    <t>RV3J2</t>
  </si>
  <si>
    <t>CHILD &amp; ADOLESCENT PSYCHIATRY</t>
  </si>
  <si>
    <t>RV365</t>
  </si>
  <si>
    <t>CRAVEN PARK</t>
  </si>
  <si>
    <t>RV3G7</t>
  </si>
  <si>
    <t>EAST RECOVERY</t>
  </si>
  <si>
    <t>RV3H3</t>
  </si>
  <si>
    <t>RV3E8</t>
  </si>
  <si>
    <t>ENFIELD COMMUNITY LD</t>
  </si>
  <si>
    <t>RV314</t>
  </si>
  <si>
    <t>FAIRLIGHT AVENUE COMMUNITY REHABILITATION UNIT</t>
  </si>
  <si>
    <t>RV3E4</t>
  </si>
  <si>
    <t>GREENVIEW</t>
  </si>
  <si>
    <t>RV3AN</t>
  </si>
  <si>
    <t>RV351</t>
  </si>
  <si>
    <t>HORTON HAVEN</t>
  </si>
  <si>
    <t>RV3H7</t>
  </si>
  <si>
    <t>INTERMEDIATE CARE</t>
  </si>
  <si>
    <t>RV3G2</t>
  </si>
  <si>
    <t>ISMS WINCHESTER</t>
  </si>
  <si>
    <t>RV3E7</t>
  </si>
  <si>
    <t>K &amp; C COMMUNITY LD</t>
  </si>
  <si>
    <t>RV3H9</t>
  </si>
  <si>
    <t>KCW COMMUNITY REHAB</t>
  </si>
  <si>
    <t>RV3HG</t>
  </si>
  <si>
    <t>KINGSTON DAY NURSERY</t>
  </si>
  <si>
    <t>RV3JA</t>
  </si>
  <si>
    <t>KNOWLES NURSERY</t>
  </si>
  <si>
    <t>RV3JP</t>
  </si>
  <si>
    <t>LINDEN</t>
  </si>
  <si>
    <t>RV3F0</t>
  </si>
  <si>
    <t>MAX GLATT UNIT</t>
  </si>
  <si>
    <t>RV3F4</t>
  </si>
  <si>
    <t>MORTIMER MARKET DDU</t>
  </si>
  <si>
    <t>RV3AV</t>
  </si>
  <si>
    <t>MOUNT VERNON PCCS</t>
  </si>
  <si>
    <t>RV383</t>
  </si>
  <si>
    <t>RV3FG</t>
  </si>
  <si>
    <t>NORTHWOOD &amp; PINNER COMMUNITY HOSPITAL</t>
  </si>
  <si>
    <t>RV3DH</t>
  </si>
  <si>
    <t>NORTHWOOD &amp; PINNER COMMUNITY UNIT</t>
  </si>
  <si>
    <t>RV3FD</t>
  </si>
  <si>
    <t>RV3H6</t>
  </si>
  <si>
    <t>OLDER PERSONS MH</t>
  </si>
  <si>
    <t>RV335</t>
  </si>
  <si>
    <t>PADDINGTON GREEN</t>
  </si>
  <si>
    <t>RV3HK</t>
  </si>
  <si>
    <t>PLAYZONE</t>
  </si>
  <si>
    <t>RV355</t>
  </si>
  <si>
    <t>ROXBOURNE HOSPITAL</t>
  </si>
  <si>
    <t>RV332</t>
  </si>
  <si>
    <t>SOUTH KENSINGTON &amp; CHELSEA MENTAL HEALTH CENTRE</t>
  </si>
  <si>
    <t>RV3G0</t>
  </si>
  <si>
    <t>SOUTH RECOVERY WESTMINSTER</t>
  </si>
  <si>
    <t>RV389</t>
  </si>
  <si>
    <t>SOUTHALL CMHRC</t>
  </si>
  <si>
    <t>RV320</t>
  </si>
  <si>
    <t>ST CHARLES HOSPITAL</t>
  </si>
  <si>
    <t>RV3CP</t>
  </si>
  <si>
    <t>RV3DY</t>
  </si>
  <si>
    <t>ST PANCRAS HOSPITAL</t>
  </si>
  <si>
    <t>RV346</t>
  </si>
  <si>
    <t>THE GORDON HOSPITAL</t>
  </si>
  <si>
    <t>RV3JD</t>
  </si>
  <si>
    <t>TICKFORD MEADOW</t>
  </si>
  <si>
    <t>RV3HA</t>
  </si>
  <si>
    <t>TOPAS</t>
  </si>
  <si>
    <t>RV3EC</t>
  </si>
  <si>
    <t>UNIVERSITY COLLEGE LONDON HOSPITAL</t>
  </si>
  <si>
    <t>RV3G5</t>
  </si>
  <si>
    <t>WEST RECOVERY</t>
  </si>
  <si>
    <t>RV3HE</t>
  </si>
  <si>
    <t>WINDSOR INTERMEDIATE CARE UNIT (WICU)</t>
  </si>
  <si>
    <t>RV3JG</t>
  </si>
  <si>
    <t>WOODHILL HEALTHCARE</t>
  </si>
  <si>
    <t>RV5G0</t>
  </si>
  <si>
    <t>ADDISON WARD</t>
  </si>
  <si>
    <t>RV5</t>
  </si>
  <si>
    <t>RV52C</t>
  </si>
  <si>
    <t>ASSESSMENT LIAISON AND OUTREACH TEAM</t>
  </si>
  <si>
    <t>RV5YK</t>
  </si>
  <si>
    <t>BELMONT HILL</t>
  </si>
  <si>
    <t>RV505</t>
  </si>
  <si>
    <t>BETHLEM ROYAL HOSPITAL</t>
  </si>
  <si>
    <t>RV5KK</t>
  </si>
  <si>
    <t>RV575</t>
  </si>
  <si>
    <t>CANE HILL UNIT</t>
  </si>
  <si>
    <t>RV5NJ</t>
  </si>
  <si>
    <t>CASCAID</t>
  </si>
  <si>
    <t>RV549</t>
  </si>
  <si>
    <t>CASCAID (SOUTHWARK)</t>
  </si>
  <si>
    <t>RV591</t>
  </si>
  <si>
    <t>CLAPHAM PARK TIME BANK</t>
  </si>
  <si>
    <t>RV5RE</t>
  </si>
  <si>
    <t>CLAPHAM PARK TIMEBANK</t>
  </si>
  <si>
    <t>RV5CF</t>
  </si>
  <si>
    <t>CROYDON MAP WEST</t>
  </si>
  <si>
    <t>RV5CC</t>
  </si>
  <si>
    <t>CROYDON PC MENTAL HEALTH</t>
  </si>
  <si>
    <t>RV514</t>
  </si>
  <si>
    <t>CROYDON SOUTH (MHOA)</t>
  </si>
  <si>
    <t>RV5A3</t>
  </si>
  <si>
    <t>DOMUS ANN MOSS WAY</t>
  </si>
  <si>
    <t>RV5KT</t>
  </si>
  <si>
    <t>DOMUS GRANVILLE PARK</t>
  </si>
  <si>
    <t>RV5KV</t>
  </si>
  <si>
    <t>DOMUS INGLEMERE</t>
  </si>
  <si>
    <t>RV5HD</t>
  </si>
  <si>
    <t>LADYWELL UNIT</t>
  </si>
  <si>
    <t>RV5A4</t>
  </si>
  <si>
    <t>LAMBETH CHILD MENTAL HEALTH</t>
  </si>
  <si>
    <t>RV5ME</t>
  </si>
  <si>
    <t>LAMBETH HOSPITAL</t>
  </si>
  <si>
    <t>RV5HH</t>
  </si>
  <si>
    <t>LAMBETH SUPPORTED RESIDENCE OFFERTON</t>
  </si>
  <si>
    <t>RV562</t>
  </si>
  <si>
    <t>LEJIP</t>
  </si>
  <si>
    <t>RV5CA</t>
  </si>
  <si>
    <t>LEWISHAM C.Y.P.S</t>
  </si>
  <si>
    <t>RV5L2</t>
  </si>
  <si>
    <t>LEWISHAM DIP</t>
  </si>
  <si>
    <t>RV581</t>
  </si>
  <si>
    <t>LEWISHAM HEATHER CLOSE</t>
  </si>
  <si>
    <t>RV5DD</t>
  </si>
  <si>
    <t>MAPPIM</t>
  </si>
  <si>
    <t>RV504</t>
  </si>
  <si>
    <t>MAUDSLEY HOSPITAL</t>
  </si>
  <si>
    <t>RV501</t>
  </si>
  <si>
    <t>RV547</t>
  </si>
  <si>
    <t>MHILD SECTION (SOUTHWARK)</t>
  </si>
  <si>
    <t>RV5CR</t>
  </si>
  <si>
    <t>MHOA CROYDON NORTH</t>
  </si>
  <si>
    <t>RV5C5</t>
  </si>
  <si>
    <t>MHOA GREENVALE NURSING HOME</t>
  </si>
  <si>
    <t>RV507</t>
  </si>
  <si>
    <t>MHOA KNIGHTS HILL</t>
  </si>
  <si>
    <t>RV595</t>
  </si>
  <si>
    <t>MHOA LAMBETH</t>
  </si>
  <si>
    <t>RV5WF</t>
  </si>
  <si>
    <t>NATIONAL MBU - COMMUNITY ASSESSMENT &amp; TREATMENT</t>
  </si>
  <si>
    <t>RV5DC</t>
  </si>
  <si>
    <t>NEURO &amp; MEM DISORDERS</t>
  </si>
  <si>
    <t>RV51W</t>
  </si>
  <si>
    <t>OASIS</t>
  </si>
  <si>
    <t>RV5E4</t>
  </si>
  <si>
    <t>SALVATION ARMY</t>
  </si>
  <si>
    <t>RV51R</t>
  </si>
  <si>
    <t>SOUTH SOUTHWARK MHOA</t>
  </si>
  <si>
    <t>RV588</t>
  </si>
  <si>
    <t>SOUTHWARK HIGH SUPPORT REHABILITATION</t>
  </si>
  <si>
    <t>RV5YR</t>
  </si>
  <si>
    <t>ST THOMAS' HOSPITAL (MENTAL HEALTH UNIT)</t>
  </si>
  <si>
    <t>RV509</t>
  </si>
  <si>
    <t>THE LADYWELL UNIT</t>
  </si>
  <si>
    <t>RV502</t>
  </si>
  <si>
    <t>THE LAMBETH HOSPITAL</t>
  </si>
  <si>
    <t>RV5M5</t>
  </si>
  <si>
    <t>WARD IN THE COMMUNITY</t>
  </si>
  <si>
    <t>RV536</t>
  </si>
  <si>
    <t>WOMENS SERVICE CROYDON</t>
  </si>
  <si>
    <t>RV5FK</t>
  </si>
  <si>
    <t>N&amp;S CAMHS ASH ADOLESCENT UNIT</t>
  </si>
  <si>
    <t>RV5FR</t>
  </si>
  <si>
    <t>N&amp;S CAMHS OAK ADOLESCENT UNIT</t>
  </si>
  <si>
    <t>RV831</t>
  </si>
  <si>
    <t>RV8</t>
  </si>
  <si>
    <t>RV8E2</t>
  </si>
  <si>
    <t>RV820</t>
  </si>
  <si>
    <t>RV8M2</t>
  </si>
  <si>
    <t>RV837</t>
  </si>
  <si>
    <t>WILLESDEN HOSPITAL</t>
  </si>
  <si>
    <t>RV9D1</t>
  </si>
  <si>
    <t>ALCOHOL WITHDRAWN PROG</t>
  </si>
  <si>
    <t>RV9</t>
  </si>
  <si>
    <t>RV951</t>
  </si>
  <si>
    <t>ALDERSON RESOURCE</t>
  </si>
  <si>
    <t>RV917</t>
  </si>
  <si>
    <t>ALFRED BEAN HOSPITAL</t>
  </si>
  <si>
    <t>RV9AH</t>
  </si>
  <si>
    <t>AVONDALE IN-PATIENT 101740</t>
  </si>
  <si>
    <t>RV9LA</t>
  </si>
  <si>
    <t>BEECH WARD IN-PATIENT</t>
  </si>
  <si>
    <t>RV928</t>
  </si>
  <si>
    <t>BRIDLINGTON &amp; DISTRICT HOSPITAL</t>
  </si>
  <si>
    <t>RV987</t>
  </si>
  <si>
    <t>BUCKROSE WARD</t>
  </si>
  <si>
    <t>RV9A5</t>
  </si>
  <si>
    <t>BUCKROSE WARD IN-PATIENT 101724</t>
  </si>
  <si>
    <t>RV9JP</t>
  </si>
  <si>
    <t>CARDIOLOGY (SNEY)</t>
  </si>
  <si>
    <t>RV9D3</t>
  </si>
  <si>
    <t>CAT HULL</t>
  </si>
  <si>
    <t>RV9JM</t>
  </si>
  <si>
    <t>CHEST MEDICINE (HFT)</t>
  </si>
  <si>
    <t>RV905</t>
  </si>
  <si>
    <t>CRYSTAL VILLAS</t>
  </si>
  <si>
    <t>RV9LG</t>
  </si>
  <si>
    <t>CTLD EAST 103601</t>
  </si>
  <si>
    <t>RV9LD</t>
  </si>
  <si>
    <t>CTLD EAST RIDING</t>
  </si>
  <si>
    <t>RV9LC</t>
  </si>
  <si>
    <t>CTLD WEST 103601</t>
  </si>
  <si>
    <t>RV981</t>
  </si>
  <si>
    <t>RV9P7</t>
  </si>
  <si>
    <t>DIABETES</t>
  </si>
  <si>
    <t>RV9HE</t>
  </si>
  <si>
    <t>EAST RIDING COMMUNITY HOSPITAL</t>
  </si>
  <si>
    <t>RV9JE</t>
  </si>
  <si>
    <t>ENT (HEY)</t>
  </si>
  <si>
    <t>RV9D7</t>
  </si>
  <si>
    <t>ER CAT</t>
  </si>
  <si>
    <t>RV9DK</t>
  </si>
  <si>
    <t>ER SHARED CARE LAIRGATE 103815</t>
  </si>
  <si>
    <t>RV9D6</t>
  </si>
  <si>
    <t>ERSDS</t>
  </si>
  <si>
    <t>RV9D4</t>
  </si>
  <si>
    <t>ERYPSM</t>
  </si>
  <si>
    <t>RV9JR</t>
  </si>
  <si>
    <t>GEN MED DIABETES (SNEY)</t>
  </si>
  <si>
    <t>RV9JQ</t>
  </si>
  <si>
    <t>GM ENDROCRINOLOGY (SNEY)</t>
  </si>
  <si>
    <t>RV943</t>
  </si>
  <si>
    <t>GOOLE &amp; DISTRICT HOSPITAL</t>
  </si>
  <si>
    <t>RV995</t>
  </si>
  <si>
    <t>GOOLE SSMS</t>
  </si>
  <si>
    <t>RV929</t>
  </si>
  <si>
    <t>GRANVILLE COURT NURSING HOME</t>
  </si>
  <si>
    <t>RV9FG</t>
  </si>
  <si>
    <t>GREEN TREES IN-PATIENT 101772</t>
  </si>
  <si>
    <t>RV9JN</t>
  </si>
  <si>
    <t>GYNAECOLOGY (HFT)</t>
  </si>
  <si>
    <t>RV9AG</t>
  </si>
  <si>
    <t>HAWTHORNE CT IN-PATIENT 101720</t>
  </si>
  <si>
    <t>RV9AK</t>
  </si>
  <si>
    <t>HIT &amp; ED EAST RIDING</t>
  </si>
  <si>
    <t>RV9AW</t>
  </si>
  <si>
    <t>HIT &amp; ED HULL 101700</t>
  </si>
  <si>
    <t>RV904</t>
  </si>
  <si>
    <t>HORNSEA COTTAGE HOSPITAL</t>
  </si>
  <si>
    <t>RV936</t>
  </si>
  <si>
    <t xml:space="preserve">HUMBER CENTRE </t>
  </si>
  <si>
    <t>RV91M</t>
  </si>
  <si>
    <t>HUMBER INTERMEDIATE CARE</t>
  </si>
  <si>
    <t>RV9D2</t>
  </si>
  <si>
    <t>HYPSM</t>
  </si>
  <si>
    <t>RV992</t>
  </si>
  <si>
    <t>KELDGATE</t>
  </si>
  <si>
    <t>RV91A</t>
  </si>
  <si>
    <t>LAIRGATE</t>
  </si>
  <si>
    <t>RV9LT</t>
  </si>
  <si>
    <t>LILAC WARD IN-PATIENT</t>
  </si>
  <si>
    <t>RV91T</t>
  </si>
  <si>
    <t>MALTON HOSPITAL</t>
  </si>
  <si>
    <t>RV938</t>
  </si>
  <si>
    <t>MAISTER LODGE</t>
  </si>
  <si>
    <t>RV9AT</t>
  </si>
  <si>
    <t>MEMORY SERV - YOUNG PEOP 101763</t>
  </si>
  <si>
    <t>RV942</t>
  </si>
  <si>
    <t>MILL VIEW COURT</t>
  </si>
  <si>
    <t>RV9E2</t>
  </si>
  <si>
    <t>MILL VIEW LODGE</t>
  </si>
  <si>
    <t>RV934</t>
  </si>
  <si>
    <t>NEW BRIDGES</t>
  </si>
  <si>
    <t>RV9AJ</t>
  </si>
  <si>
    <t>NEWBRIDGES IN-PATIENT 101742</t>
  </si>
  <si>
    <t>RV919</t>
  </si>
  <si>
    <t>NIDDERDALE</t>
  </si>
  <si>
    <t>RV9JH</t>
  </si>
  <si>
    <t>OPHTHALMOLOGY (HEY)</t>
  </si>
  <si>
    <t>RV9JV</t>
  </si>
  <si>
    <t>OPHTHALMOLOGY (SNEY)</t>
  </si>
  <si>
    <t>RV9JW</t>
  </si>
  <si>
    <t>ORTHOPAEDICS (SNEY)</t>
  </si>
  <si>
    <t>RV9JX</t>
  </si>
  <si>
    <t>PAEDIATRIC MED (SNEY)</t>
  </si>
  <si>
    <t>RV9JJ</t>
  </si>
  <si>
    <t>PAEDIATRIC MEDICINE (HEY)</t>
  </si>
  <si>
    <t>RV9GA</t>
  </si>
  <si>
    <t>PICU IN-PATIENT 101773</t>
  </si>
  <si>
    <t>RV999</t>
  </si>
  <si>
    <t>PRIORY VIEW CTLD</t>
  </si>
  <si>
    <t>RV9JL</t>
  </si>
  <si>
    <t>RHEUMATOLOGY (HEY)</t>
  </si>
  <si>
    <t>RV937</t>
  </si>
  <si>
    <t>ROSEDALE</t>
  </si>
  <si>
    <t>RV9A3</t>
  </si>
  <si>
    <t>RPIT HULL CITY WIDE</t>
  </si>
  <si>
    <t>RV9AM</t>
  </si>
  <si>
    <t>RST EAST RIDING EAST 101715</t>
  </si>
  <si>
    <t>RV9A6</t>
  </si>
  <si>
    <t>RST EAST RIDING WEST 101723</t>
  </si>
  <si>
    <t>RV9AN</t>
  </si>
  <si>
    <t>RST EAST RIDING WEST 101733</t>
  </si>
  <si>
    <t>RV9JA</t>
  </si>
  <si>
    <t>RST ER EAST - BRID</t>
  </si>
  <si>
    <t>RV9JC</t>
  </si>
  <si>
    <t>RST ER EAST - DRIFF</t>
  </si>
  <si>
    <t>RV9JD</t>
  </si>
  <si>
    <t>RST ER EAST - HOLD</t>
  </si>
  <si>
    <t>RV985</t>
  </si>
  <si>
    <t>SOUTHCOATES ANNEX</t>
  </si>
  <si>
    <t>RV9GE</t>
  </si>
  <si>
    <t>SPA HULL</t>
  </si>
  <si>
    <t>RV9PD</t>
  </si>
  <si>
    <t>SPECIALIST PSYCHOTHERAPY</t>
  </si>
  <si>
    <t>RV9AP</t>
  </si>
  <si>
    <t>ST ANDREWS IN-PATIENT 101743</t>
  </si>
  <si>
    <t>RV980</t>
  </si>
  <si>
    <t>ST ANDREWS PLACE</t>
  </si>
  <si>
    <t>RV9FA</t>
  </si>
  <si>
    <t>SWALES UNIT IN-PATIENT 101774</t>
  </si>
  <si>
    <t>RV908</t>
  </si>
  <si>
    <t>RV91L</t>
  </si>
  <si>
    <t>THE LANGUAGE UNIT</t>
  </si>
  <si>
    <t>RV988</t>
  </si>
  <si>
    <t>THE OLD FIRE STATION</t>
  </si>
  <si>
    <t>RV914</t>
  </si>
  <si>
    <t>THE QUAYS</t>
  </si>
  <si>
    <t>RV915</t>
  </si>
  <si>
    <t>TOWNEND COURT</t>
  </si>
  <si>
    <t>RV9FC</t>
  </si>
  <si>
    <t>ULLSWATER UNIT IN-PATIENT 101770</t>
  </si>
  <si>
    <t>RV9JY</t>
  </si>
  <si>
    <t>UROLOGY (SNEY)</t>
  </si>
  <si>
    <t>RV912</t>
  </si>
  <si>
    <t>WEST END COMMUNITY MENTAL HEALTH ADOLESCENT UNIT</t>
  </si>
  <si>
    <t>RV9CW</t>
  </si>
  <si>
    <t>WEST END WARDS IN-PATIENT 101776</t>
  </si>
  <si>
    <t>RV933</t>
  </si>
  <si>
    <t>WESTLANDS</t>
  </si>
  <si>
    <t>RV9AL</t>
  </si>
  <si>
    <t>WESTLANDS IN-PATIENT 101741</t>
  </si>
  <si>
    <t>RV924</t>
  </si>
  <si>
    <t>WESTWOOD HOSPITAL</t>
  </si>
  <si>
    <t>RV91W</t>
  </si>
  <si>
    <t>RV953</t>
  </si>
  <si>
    <t>WILLOW GARTH RESIDENTIAL HOME</t>
  </si>
  <si>
    <t>RV9LV</t>
  </si>
  <si>
    <t>WILLOW WARD IN-PATIENT</t>
  </si>
  <si>
    <t>RV913</t>
  </si>
  <si>
    <t>WITHERNSEA HOSPITAL</t>
  </si>
  <si>
    <t>RV9WA</t>
  </si>
  <si>
    <t>WITHERNSEA WARD</t>
  </si>
  <si>
    <t>RV910</t>
  </si>
  <si>
    <t>WOLD HAVEN</t>
  </si>
  <si>
    <t>RVJJ7</t>
  </si>
  <si>
    <t>BATH MINERAL HOSPITAL</t>
  </si>
  <si>
    <t>RVJ</t>
  </si>
  <si>
    <t>RVJK2</t>
  </si>
  <si>
    <t>BRISTOL CHILDREN'S HOSPITAL</t>
  </si>
  <si>
    <t>RVJK1</t>
  </si>
  <si>
    <t>BRISTOL DENTAL HOSPITAL</t>
  </si>
  <si>
    <t>RVJJ6</t>
  </si>
  <si>
    <t>RVJ24</t>
  </si>
  <si>
    <t>BURDEN NEUROLOGICAL HOSPITAL</t>
  </si>
  <si>
    <t>RVJ04</t>
  </si>
  <si>
    <t>CLEVEDON HOSPITAL</t>
  </si>
  <si>
    <t>RVJ21</t>
  </si>
  <si>
    <t>RVJ20</t>
  </si>
  <si>
    <t>FRENCHAY HOSPITAL</t>
  </si>
  <si>
    <t>RVJ60</t>
  </si>
  <si>
    <t>GLENSIDE HOSPITAL</t>
  </si>
  <si>
    <t>RVJ02</t>
  </si>
  <si>
    <t>HAM GREEN HOSPITAL</t>
  </si>
  <si>
    <t>RVJ09</t>
  </si>
  <si>
    <t>LYDNEY HOSPITAL SITE</t>
  </si>
  <si>
    <t>RVJ23</t>
  </si>
  <si>
    <t>MANOR PARK HOSPITAL</t>
  </si>
  <si>
    <t>RVJ61</t>
  </si>
  <si>
    <t>RIVERSIDE UNIT</t>
  </si>
  <si>
    <t>RVJ01</t>
  </si>
  <si>
    <t>SOUTHMEAD HOSPITAL</t>
  </si>
  <si>
    <t>RVJ05</t>
  </si>
  <si>
    <t>RVJJ8</t>
  </si>
  <si>
    <t>RVNN1</t>
  </si>
  <si>
    <t>B&amp;NES ADULT</t>
  </si>
  <si>
    <t>RVN</t>
  </si>
  <si>
    <t>RVNN6</t>
  </si>
  <si>
    <t>B&amp;NES OLDER ADULT</t>
  </si>
  <si>
    <t>RVNN8</t>
  </si>
  <si>
    <t>B&amp;NES SDAS</t>
  </si>
  <si>
    <t>RVN3Q</t>
  </si>
  <si>
    <t>BLACKBERRY HILL HOSPITAL</t>
  </si>
  <si>
    <t>RVNEB</t>
  </si>
  <si>
    <t>BRENTRY SITE</t>
  </si>
  <si>
    <t>RVNP1</t>
  </si>
  <si>
    <t>BRISTOL ADULT</t>
  </si>
  <si>
    <t>RVNPY</t>
  </si>
  <si>
    <t>BRISTOL ADULT SDAS</t>
  </si>
  <si>
    <t>RVNP6</t>
  </si>
  <si>
    <t>BRISTOL OLDER ADULT</t>
  </si>
  <si>
    <t>RVN3A</t>
  </si>
  <si>
    <t>RVNP8</t>
  </si>
  <si>
    <t>BRISTOL SDAS</t>
  </si>
  <si>
    <t>RVN3X</t>
  </si>
  <si>
    <t>BRISTOL UNIVERSITY</t>
  </si>
  <si>
    <t>RVN3H</t>
  </si>
  <si>
    <t>BROOKLAND HALL</t>
  </si>
  <si>
    <t>RVNEQ</t>
  </si>
  <si>
    <t xml:space="preserve">CALLINGTON ROAD </t>
  </si>
  <si>
    <t>RVNX3</t>
  </si>
  <si>
    <t>CENTRAL WILTS AOWA</t>
  </si>
  <si>
    <t>RVNHE</t>
  </si>
  <si>
    <t>CITY HALL</t>
  </si>
  <si>
    <t>RVN3L</t>
  </si>
  <si>
    <t>COLSTON FORT</t>
  </si>
  <si>
    <t>RVN5N</t>
  </si>
  <si>
    <t>CORUM TWO</t>
  </si>
  <si>
    <t>RVN01</t>
  </si>
  <si>
    <t>EMERGENCY 001</t>
  </si>
  <si>
    <t>RVN9A</t>
  </si>
  <si>
    <t xml:space="preserve">FOUNTAIN WAY, SALISBURY </t>
  </si>
  <si>
    <t>RVNP5</t>
  </si>
  <si>
    <t>FROMESIDE</t>
  </si>
  <si>
    <t>RVNCL</t>
  </si>
  <si>
    <t>GREAT WESTERN HOSPITAL AWP</t>
  </si>
  <si>
    <t>RVN6A</t>
  </si>
  <si>
    <t xml:space="preserve">GREEN LAND HOSPITAL, DEVIZES </t>
  </si>
  <si>
    <t>RVN2A</t>
  </si>
  <si>
    <t xml:space="preserve">HILLVIEW LODGE </t>
  </si>
  <si>
    <t>RVN4M</t>
  </si>
  <si>
    <t xml:space="preserve">LOCKING CASTLE </t>
  </si>
  <si>
    <t>RVN4B</t>
  </si>
  <si>
    <t>LONG FOX UNIT</t>
  </si>
  <si>
    <t>RVN6V</t>
  </si>
  <si>
    <t>RVN31</t>
  </si>
  <si>
    <t>MENTAL HEALTH BRISTOL SOUTH PLAZA</t>
  </si>
  <si>
    <t>RVN3Y</t>
  </si>
  <si>
    <t>NEW FRIENDS HALL</t>
  </si>
  <si>
    <t>RVNT1</t>
  </si>
  <si>
    <t>NORTH SOMERSET ADULT</t>
  </si>
  <si>
    <t>RVNT2</t>
  </si>
  <si>
    <t>NORTH SOMERSET CTPLD</t>
  </si>
  <si>
    <t>RVNTH</t>
  </si>
  <si>
    <t>NORTH SOMERSET EIS</t>
  </si>
  <si>
    <t>RVNT6</t>
  </si>
  <si>
    <t>NORTH SOMERSET OLDER ADULT</t>
  </si>
  <si>
    <t>RVNT8</t>
  </si>
  <si>
    <t>NORTH SOMERSET SDAS</t>
  </si>
  <si>
    <t>RVNX8</t>
  </si>
  <si>
    <t>NORTH WILTS SDAS</t>
  </si>
  <si>
    <t>RVNTP</t>
  </si>
  <si>
    <t>OLDER ADULT INPATIENT UNIT, LONG FOX UNIT</t>
  </si>
  <si>
    <t>RVNQ8</t>
  </si>
  <si>
    <t>OP SGLOS MEMORY SGLOS</t>
  </si>
  <si>
    <t>RVNRK</t>
  </si>
  <si>
    <t>OP SWINDON MEMORY</t>
  </si>
  <si>
    <t>RVNW4</t>
  </si>
  <si>
    <t>OP WILTS MEMORY SWILTS</t>
  </si>
  <si>
    <t>RVN6I</t>
  </si>
  <si>
    <t>RED GABLES</t>
  </si>
  <si>
    <t>RVN2M</t>
  </si>
  <si>
    <t>ROCK HALL</t>
  </si>
  <si>
    <t>RVN8A</t>
  </si>
  <si>
    <t xml:space="preserve">SANDALWOOD COURT, SWINDON </t>
  </si>
  <si>
    <t>RVN8B</t>
  </si>
  <si>
    <t>RVNQ6</t>
  </si>
  <si>
    <t>SOUTH GLOS OLDER ADULT</t>
  </si>
  <si>
    <t>RVNQ3</t>
  </si>
  <si>
    <t>SOUTH GLOUCESTERSHIRE KINGSWOOD CLDT</t>
  </si>
  <si>
    <t>RVNQ4</t>
  </si>
  <si>
    <t>SOUTH GLOUCESTERSHIRE THORNBURY CLDT</t>
  </si>
  <si>
    <t>RVNW8</t>
  </si>
  <si>
    <t>SOUTH WILTS ADAS</t>
  </si>
  <si>
    <t>RVNW2</t>
  </si>
  <si>
    <t>SOUTH WILTS CRHT</t>
  </si>
  <si>
    <t>RVN3N</t>
  </si>
  <si>
    <t>SOUTHMEAD HOSPITAL AWP</t>
  </si>
  <si>
    <t>RVN2B</t>
  </si>
  <si>
    <t>RVN3G</t>
  </si>
  <si>
    <t>STOKES CROFT</t>
  </si>
  <si>
    <t>RVNR2</t>
  </si>
  <si>
    <t>SWINDON PSYCHOTHERAPY</t>
  </si>
  <si>
    <t>RVNR8</t>
  </si>
  <si>
    <t>SWINDON SDAS</t>
  </si>
  <si>
    <t>RVNE1</t>
  </si>
  <si>
    <t>THE BRIDEWELL</t>
  </si>
  <si>
    <t>RVN5A</t>
  </si>
  <si>
    <t>THE ELMS</t>
  </si>
  <si>
    <t>RVN2P</t>
  </si>
  <si>
    <t>THE HOLLIES</t>
  </si>
  <si>
    <t>RVN2K</t>
  </si>
  <si>
    <t>THE SWALLOWS</t>
  </si>
  <si>
    <t>RVNCE</t>
  </si>
  <si>
    <t xml:space="preserve">VICTORIA CENTRE, SWINDON </t>
  </si>
  <si>
    <t>RVNY8</t>
  </si>
  <si>
    <t>WEST WILTS SDAS</t>
  </si>
  <si>
    <t>RVN6W</t>
  </si>
  <si>
    <t>RVN5J</t>
  </si>
  <si>
    <t xml:space="preserve">WHITTUCKS ROAD, HANHAM </t>
  </si>
  <si>
    <t>RVN8D</t>
  </si>
  <si>
    <t>WINDSWEPT</t>
  </si>
  <si>
    <t>RVRD6</t>
  </si>
  <si>
    <t>RVR</t>
  </si>
  <si>
    <t>RVR30</t>
  </si>
  <si>
    <t>DORKING GENERAL HOSPITAL</t>
  </si>
  <si>
    <t>RVR50</t>
  </si>
  <si>
    <t>EPSOM HOSPITAL</t>
  </si>
  <si>
    <t>RVRD2</t>
  </si>
  <si>
    <t>RVR90</t>
  </si>
  <si>
    <t>LEATHERHEAD HOSPITAL</t>
  </si>
  <si>
    <t>RVRD5</t>
  </si>
  <si>
    <t>MAYDAY HOSPITAL</t>
  </si>
  <si>
    <t>RVR04</t>
  </si>
  <si>
    <t>RVR07</t>
  </si>
  <si>
    <t>QUEEN MARY'S HOSPITAL FOR CHILDREN</t>
  </si>
  <si>
    <t>RVRTC</t>
  </si>
  <si>
    <t>SOUTH WEST LONDON ELECTIVE ORTHOPAEDIC CENTRE</t>
  </si>
  <si>
    <t>RVR05</t>
  </si>
  <si>
    <t>ST HELIER HOSPITAL</t>
  </si>
  <si>
    <t>RVR06</t>
  </si>
  <si>
    <t>RVR60</t>
  </si>
  <si>
    <t>THE NEW EPSOM AND EWELL COTTAGE HOSPITAL</t>
  </si>
  <si>
    <t>RVV02</t>
  </si>
  <si>
    <t>BUCKLAND HOSPITAL</t>
  </si>
  <si>
    <t>RVV</t>
  </si>
  <si>
    <t>RVVFC</t>
  </si>
  <si>
    <t>FAVERSHAM COTTAGE HOSPITAL</t>
  </si>
  <si>
    <t>RVVLH</t>
  </si>
  <si>
    <t>FAVERSHAM HELATH CENTRE (OUTPATIENT)</t>
  </si>
  <si>
    <t>RVV86</t>
  </si>
  <si>
    <t>HOLLINGTON SURGERY</t>
  </si>
  <si>
    <t>RVVKC</t>
  </si>
  <si>
    <t>KENT AND CANTERBURY HOSPITAL</t>
  </si>
  <si>
    <t>RVVMA</t>
  </si>
  <si>
    <t>MAIDSTONE DISTRICT GENERAL HOSPITAL</t>
  </si>
  <si>
    <t>RVV84</t>
  </si>
  <si>
    <t>MANOR ROAD SURGERY</t>
  </si>
  <si>
    <t>RVVMD</t>
  </si>
  <si>
    <t>MEDWAY HOSPITAL</t>
  </si>
  <si>
    <t>RVV09</t>
  </si>
  <si>
    <t>QUEEN ELIZABETH THE QUEEN MOTHER HOSPITAL</t>
  </si>
  <si>
    <t>RVV10</t>
  </si>
  <si>
    <t>QUEEN VICTORIA MEMORIAL HOSPITAL (HERNE BAY)</t>
  </si>
  <si>
    <t>RVV03</t>
  </si>
  <si>
    <t>ROYAL VICTORIA HOSPITAL (FOLKESTONE)</t>
  </si>
  <si>
    <t>RVV99</t>
  </si>
  <si>
    <t>SAINSBURY STORE</t>
  </si>
  <si>
    <t>RVVST</t>
  </si>
  <si>
    <t>SITTINGBOURNE MEMORIAL HOSPITAL</t>
  </si>
  <si>
    <t>RVV71</t>
  </si>
  <si>
    <t>SUN LANE SURGERY</t>
  </si>
  <si>
    <t>RVV05</t>
  </si>
  <si>
    <t>VICTORIA HOSPITAL (DEAL)</t>
  </si>
  <si>
    <t>RVVWT</t>
  </si>
  <si>
    <t>WHITSTABLE AND TANKERTON HOSPITAL</t>
  </si>
  <si>
    <t>RVV01</t>
  </si>
  <si>
    <t>WILLIAM HARVEY HOSPITAL (ASHFORD)</t>
  </si>
  <si>
    <t>RVV92</t>
  </si>
  <si>
    <t>WILLOW COMMUNITY CENTRE</t>
  </si>
  <si>
    <t>RVWSX</t>
  </si>
  <si>
    <t>PETERLEE COMMUNITY HOSPITAL</t>
  </si>
  <si>
    <t>RVW</t>
  </si>
  <si>
    <t>RVWAA</t>
  </si>
  <si>
    <t>UNIVERSITY HOSPITAL OF HARTLEPOOL</t>
  </si>
  <si>
    <t>RVWAE</t>
  </si>
  <si>
    <t>UNIVERSITY HOSPITAL OF NORTH TEES</t>
  </si>
  <si>
    <t>RVY04</t>
  </si>
  <si>
    <t>FORMBY CLINIC</t>
  </si>
  <si>
    <t>RVY</t>
  </si>
  <si>
    <t>RVY05</t>
  </si>
  <si>
    <t>MORNINGTON ROAD REHABILITATION CENTRE</t>
  </si>
  <si>
    <t>RVY02</t>
  </si>
  <si>
    <t>ORMSKIRK AND DISTRICT GENERAL HOSPITAL</t>
  </si>
  <si>
    <t>RVY01</t>
  </si>
  <si>
    <t>SOUTHPORT AND FORMBY DISTRICT GENERAL HOSPITAL</t>
  </si>
  <si>
    <t>RVY03</t>
  </si>
  <si>
    <t>SOUTHPORT GENERAL INFIRMARY</t>
  </si>
  <si>
    <t>RW15A</t>
  </si>
  <si>
    <t>ABERCORN CONT. CARE</t>
  </si>
  <si>
    <t>RW1</t>
  </si>
  <si>
    <t>RW14N</t>
  </si>
  <si>
    <t>ALDERSHOT PAEDIATRIC</t>
  </si>
  <si>
    <t>RW194</t>
  </si>
  <si>
    <t>ALTON COMMUNITY HOSPITAL</t>
  </si>
  <si>
    <t>RW1MJ</t>
  </si>
  <si>
    <t>ALTON COMMUNITY HOSPITAL - ANSTEY WARD</t>
  </si>
  <si>
    <t>RW1K8</t>
  </si>
  <si>
    <t>ANDLERS ASH</t>
  </si>
  <si>
    <t>RW122</t>
  </si>
  <si>
    <t>RW1GE</t>
  </si>
  <si>
    <t>ANTELOPE HOUSE</t>
  </si>
  <si>
    <t>RW1YH</t>
  </si>
  <si>
    <t>RW1C1</t>
  </si>
  <si>
    <t>ASHURST RAVENSWOOD</t>
  </si>
  <si>
    <t>RW1AP</t>
  </si>
  <si>
    <t>BARTON PARK</t>
  </si>
  <si>
    <t>RW1TC</t>
  </si>
  <si>
    <t>BEECH HURST</t>
  </si>
  <si>
    <t>RW1A1</t>
  </si>
  <si>
    <t>BELBINS</t>
  </si>
  <si>
    <t>RW1A2</t>
  </si>
  <si>
    <t>BLUEBIRD HOUSE</t>
  </si>
  <si>
    <t>RW1YW</t>
  </si>
  <si>
    <t>BOURNEMOUTH UNIVERSITY</t>
  </si>
  <si>
    <t>RW1M4</t>
  </si>
  <si>
    <t>BRIXLAVEN</t>
  </si>
  <si>
    <t>RW1YJ</t>
  </si>
  <si>
    <t>BROOKVALE</t>
  </si>
  <si>
    <t>RW1YX</t>
  </si>
  <si>
    <t>CASS MID HANTS</t>
  </si>
  <si>
    <t>RW1FA</t>
  </si>
  <si>
    <t>CASS NEW FOREST</t>
  </si>
  <si>
    <t>RW1FC</t>
  </si>
  <si>
    <t>CASS SOUTHAMPTON</t>
  </si>
  <si>
    <t>RW196</t>
  </si>
  <si>
    <t>CHASE HOSPITAL</t>
  </si>
  <si>
    <t>RW1M6</t>
  </si>
  <si>
    <t>CHERRYTREE</t>
  </si>
  <si>
    <t>RW14L</t>
  </si>
  <si>
    <t>CHILD &amp; FAMILY THERAPY</t>
  </si>
  <si>
    <t>RW14D</t>
  </si>
  <si>
    <t>COLLINGWOOD ASSESSMENT UNIT RAU</t>
  </si>
  <si>
    <t>RW15N</t>
  </si>
  <si>
    <t>CONS COMM GERIATRICIAN</t>
  </si>
  <si>
    <t>RW171</t>
  </si>
  <si>
    <t>COPPER BEECHES (ANDOVER)</t>
  </si>
  <si>
    <t>RW105</t>
  </si>
  <si>
    <t>COPPER BEECHES (NEW MILTON)</t>
  </si>
  <si>
    <t>RW1HN</t>
  </si>
  <si>
    <t>COUNTY HALL</t>
  </si>
  <si>
    <t>RW1CV</t>
  </si>
  <si>
    <t>CRHT NEW FOREST</t>
  </si>
  <si>
    <t>RW1DY</t>
  </si>
  <si>
    <t>CRHT NORTH HANTS</t>
  </si>
  <si>
    <t>RW1YK</t>
  </si>
  <si>
    <t>CUMBERLAND 2</t>
  </si>
  <si>
    <t>RW1Y5</t>
  </si>
  <si>
    <t>RW1FL</t>
  </si>
  <si>
    <t>E&amp;TVS CLDT</t>
  </si>
  <si>
    <t>RW1ER</t>
  </si>
  <si>
    <t>EAST HANTS AOT</t>
  </si>
  <si>
    <t>RW11N</t>
  </si>
  <si>
    <t>EASTLEIGH FLEMING PARK</t>
  </si>
  <si>
    <t>RW1F8</t>
  </si>
  <si>
    <t>RW1YE</t>
  </si>
  <si>
    <t>EIP</t>
  </si>
  <si>
    <t>RW1AM</t>
  </si>
  <si>
    <t>ELMLEIGH</t>
  </si>
  <si>
    <t>RW13G</t>
  </si>
  <si>
    <t>EVENLODE CLINIC</t>
  </si>
  <si>
    <t>RW1CX</t>
  </si>
  <si>
    <t>FAGOS</t>
  </si>
  <si>
    <t>RW1XX</t>
  </si>
  <si>
    <t>FAREHAM &amp; GOSPORT</t>
  </si>
  <si>
    <t>RW1VQ</t>
  </si>
  <si>
    <t>FAREHAM &amp; GOSPORT CLDT</t>
  </si>
  <si>
    <t>RW1GN</t>
  </si>
  <si>
    <t>RW1W2</t>
  </si>
  <si>
    <t>FAREHAM REACH</t>
  </si>
  <si>
    <t>RW15C</t>
  </si>
  <si>
    <t>FARNHAM PAEDIATRIC OPD</t>
  </si>
  <si>
    <t>RW1Q2</t>
  </si>
  <si>
    <t>RW12R</t>
  </si>
  <si>
    <t>FERNDOWN</t>
  </si>
  <si>
    <t>RW11J</t>
  </si>
  <si>
    <t>RW14P</t>
  </si>
  <si>
    <t>FLEET PAEDIATRIC</t>
  </si>
  <si>
    <t>RW14R</t>
  </si>
  <si>
    <t>FLEET RAPID ACCESS</t>
  </si>
  <si>
    <t>RW15M</t>
  </si>
  <si>
    <t>FORD WARD</t>
  </si>
  <si>
    <t>RW178</t>
  </si>
  <si>
    <t>FORDINGBRIDGE</t>
  </si>
  <si>
    <t>RW134</t>
  </si>
  <si>
    <t>FOREST LODGE</t>
  </si>
  <si>
    <t>RW14Y</t>
  </si>
  <si>
    <t>FRIMLEY CC PAEDIATRIC</t>
  </si>
  <si>
    <t>RW158</t>
  </si>
  <si>
    <t>RW1EC</t>
  </si>
  <si>
    <t>RW1YC</t>
  </si>
  <si>
    <t>RW1HW</t>
  </si>
  <si>
    <t>RW1E5</t>
  </si>
  <si>
    <t>HAREFIELD DAY EMH</t>
  </si>
  <si>
    <t>RW1XW</t>
  </si>
  <si>
    <t>HAVANT &amp; PETERSFIELD</t>
  </si>
  <si>
    <t>RW1CA</t>
  </si>
  <si>
    <t>HAVANT &amp; PETERSFIELD CLDT</t>
  </si>
  <si>
    <t>RW1XY</t>
  </si>
  <si>
    <t>HAVANT &amp; PETERSFIELD EMH</t>
  </si>
  <si>
    <t>RW1DN</t>
  </si>
  <si>
    <t>HAVANT &amp; PETERSFIELD OPMH</t>
  </si>
  <si>
    <t>RW1VD</t>
  </si>
  <si>
    <t>HAVANT &amp; PETERSFIELD OPMH 2</t>
  </si>
  <si>
    <t>RW1VV</t>
  </si>
  <si>
    <t>RW1A7</t>
  </si>
  <si>
    <t>HAVANT CRHT</t>
  </si>
  <si>
    <t>RW1WP</t>
  </si>
  <si>
    <t>HAVANT OPMH</t>
  </si>
  <si>
    <t>RW128</t>
  </si>
  <si>
    <t>HIGHCROFT</t>
  </si>
  <si>
    <t>RW1AN</t>
  </si>
  <si>
    <t>HOLLYBANK</t>
  </si>
  <si>
    <t>RW1J1</t>
  </si>
  <si>
    <t>RW1N4</t>
  </si>
  <si>
    <t>HOME LEA</t>
  </si>
  <si>
    <t>RW1AK</t>
  </si>
  <si>
    <t>HORSEFAIR MEWS</t>
  </si>
  <si>
    <t>RW14C</t>
  </si>
  <si>
    <t>RW1Q6</t>
  </si>
  <si>
    <t>RW13F</t>
  </si>
  <si>
    <t>JOHN SHARICH HOUSE</t>
  </si>
  <si>
    <t>RW1HX</t>
  </si>
  <si>
    <t>KENNETT</t>
  </si>
  <si>
    <t>RW12P</t>
  </si>
  <si>
    <t>KING GEORGE V</t>
  </si>
  <si>
    <t>RW15J</t>
  </si>
  <si>
    <t>LAUREL ASSESSMENT UNIT</t>
  </si>
  <si>
    <t>RW121</t>
  </si>
  <si>
    <t>LEIGH HOUSE</t>
  </si>
  <si>
    <t>RW104</t>
  </si>
  <si>
    <t>LEONARD CHESHIRE</t>
  </si>
  <si>
    <t>RW1Y0</t>
  </si>
  <si>
    <t>LYMINGTON HOSPITAL</t>
  </si>
  <si>
    <t>RW1YM</t>
  </si>
  <si>
    <t>RW1XN</t>
  </si>
  <si>
    <t>LYNDHURST RAVENSWOOD</t>
  </si>
  <si>
    <t>RW15G</t>
  </si>
  <si>
    <t>MACILWAIN WARD</t>
  </si>
  <si>
    <t>RW1C4</t>
  </si>
  <si>
    <t>MALCOLM FAULK RAVENSWOOD</t>
  </si>
  <si>
    <t>RW1EA</t>
  </si>
  <si>
    <t>MARC</t>
  </si>
  <si>
    <t>RW1XL</t>
  </si>
  <si>
    <t>MARC EMH</t>
  </si>
  <si>
    <t>RW1C3</t>
  </si>
  <si>
    <t>MARY GRAHAM RAVENSWOOD</t>
  </si>
  <si>
    <t>RW119</t>
  </si>
  <si>
    <t>MELBURY LODGE</t>
  </si>
  <si>
    <t>RW1C5</t>
  </si>
  <si>
    <t>MEON VALLEY RAVENSWOOD</t>
  </si>
  <si>
    <t>RW1DD</t>
  </si>
  <si>
    <t>MIDHANTS &amp; EASTLEIGH TVS CRHT</t>
  </si>
  <si>
    <t>RW1C6</t>
  </si>
  <si>
    <t>MIDHANTS CLDT</t>
  </si>
  <si>
    <t>RW1VR</t>
  </si>
  <si>
    <t>RW1FW</t>
  </si>
  <si>
    <t>MILFORD ON SEA WAR MEMORIAL HOSPITAL</t>
  </si>
  <si>
    <t>RW1N7</t>
  </si>
  <si>
    <t>MILLVIEW</t>
  </si>
  <si>
    <t>RW154</t>
  </si>
  <si>
    <t>RW1JA</t>
  </si>
  <si>
    <t>N WILTS</t>
  </si>
  <si>
    <t>RW1DQ</t>
  </si>
  <si>
    <t>NEW FOREST AOT</t>
  </si>
  <si>
    <t>RW1C7</t>
  </si>
  <si>
    <t>NEW FOREST CLDT</t>
  </si>
  <si>
    <t>RW1WR</t>
  </si>
  <si>
    <t>RW1WK</t>
  </si>
  <si>
    <t>NORTH HANTS CLDT</t>
  </si>
  <si>
    <t>RW1FT</t>
  </si>
  <si>
    <t>RW11F</t>
  </si>
  <si>
    <t>ODIHAM COTTAGE HOSPITAL</t>
  </si>
  <si>
    <t>RW1JC</t>
  </si>
  <si>
    <t>OLD CAT</t>
  </si>
  <si>
    <t>RW1N9</t>
  </si>
  <si>
    <t>OLD TIMBERS</t>
  </si>
  <si>
    <t>RW182</t>
  </si>
  <si>
    <t>OLD VICARAGE</t>
  </si>
  <si>
    <t>RW15D</t>
  </si>
  <si>
    <t>OLDER PERSONS' RAU</t>
  </si>
  <si>
    <t>RW14H</t>
  </si>
  <si>
    <t>PAEDIATRIC HASLEMERE</t>
  </si>
  <si>
    <t>RW1AC</t>
  </si>
  <si>
    <t>PARKLANDS HOSPITAL</t>
  </si>
  <si>
    <t>RW1AD</t>
  </si>
  <si>
    <t>PEACH COTTAGE</t>
  </si>
  <si>
    <t>RW1P2</t>
  </si>
  <si>
    <t>PEAKLANDS</t>
  </si>
  <si>
    <t>RW170</t>
  </si>
  <si>
    <t>RW1P3</t>
  </si>
  <si>
    <t>PHOENIX DAY HOSPITAL</t>
  </si>
  <si>
    <t>RW1FE</t>
  </si>
  <si>
    <t>PINEWOOD</t>
  </si>
  <si>
    <t>RW1YY</t>
  </si>
  <si>
    <t>POLES COPSE</t>
  </si>
  <si>
    <t>RW1GD</t>
  </si>
  <si>
    <t>POTTERIES SOCIAL CARE</t>
  </si>
  <si>
    <t>RW1YP</t>
  </si>
  <si>
    <t>RW1DG</t>
  </si>
  <si>
    <t>PSYCHOTHERAPY</t>
  </si>
  <si>
    <t>RW1VY</t>
  </si>
  <si>
    <t>RW1YD</t>
  </si>
  <si>
    <t>RW15E</t>
  </si>
  <si>
    <t>RAPID ASSESSMENT UNIT</t>
  </si>
  <si>
    <t>RW148</t>
  </si>
  <si>
    <t>RAVENSWOOD HOUSE</t>
  </si>
  <si>
    <t>RW1P5</t>
  </si>
  <si>
    <t>REDCLYFFE BENGALOWS</t>
  </si>
  <si>
    <t>RW1E2</t>
  </si>
  <si>
    <t>REHAB F&amp;G</t>
  </si>
  <si>
    <t>RW1A9</t>
  </si>
  <si>
    <t>REHAB FAREHAM &amp; GOSPORT</t>
  </si>
  <si>
    <t>RW1D8</t>
  </si>
  <si>
    <t>REHAB NEW FOREST</t>
  </si>
  <si>
    <t>RW1CD</t>
  </si>
  <si>
    <t>REHAB SOUTHAMPTON</t>
  </si>
  <si>
    <t>RW1D4</t>
  </si>
  <si>
    <t>RW14K</t>
  </si>
  <si>
    <t>RW1FY</t>
  </si>
  <si>
    <t>RW15H</t>
  </si>
  <si>
    <t>ROWAN WARD</t>
  </si>
  <si>
    <t>RW156</t>
  </si>
  <si>
    <t>ROYAL HAMPSHIRE HOSPITAL</t>
  </si>
  <si>
    <t>RW1YQ</t>
  </si>
  <si>
    <t>RW1JD</t>
  </si>
  <si>
    <t>S WILTS</t>
  </si>
  <si>
    <t>RW120</t>
  </si>
  <si>
    <t>SHAWFORD WARD</t>
  </si>
  <si>
    <t>RW1FF</t>
  </si>
  <si>
    <t>SOLENT MIND</t>
  </si>
  <si>
    <t>RW1WJ</t>
  </si>
  <si>
    <t>SOTON CITY CLDT</t>
  </si>
  <si>
    <t>RW1HQ</t>
  </si>
  <si>
    <t>SOUTH WILTS CTPLD</t>
  </si>
  <si>
    <t>RW1C8</t>
  </si>
  <si>
    <t>SOUTHAMPTON CITY CLDT</t>
  </si>
  <si>
    <t>RW11P</t>
  </si>
  <si>
    <t>SOUTHERN PARISHES PILANDS WOOD</t>
  </si>
  <si>
    <t>RW1AR</t>
  </si>
  <si>
    <t>SOUTHFIELDS</t>
  </si>
  <si>
    <t>RW159</t>
  </si>
  <si>
    <t>RW114</t>
  </si>
  <si>
    <t>ST WALERIC</t>
  </si>
  <si>
    <t>RW13E</t>
  </si>
  <si>
    <t>STATT</t>
  </si>
  <si>
    <t>RW13R</t>
  </si>
  <si>
    <t>STEPDOWN</t>
  </si>
  <si>
    <t>RW14E</t>
  </si>
  <si>
    <t>SULTAN WARD</t>
  </si>
  <si>
    <t>RW1HE</t>
  </si>
  <si>
    <t>SWINDON</t>
  </si>
  <si>
    <t>RW1R2</t>
  </si>
  <si>
    <t>SYLVAN VILLA</t>
  </si>
  <si>
    <t>RW1R3</t>
  </si>
  <si>
    <t>TAMARINE</t>
  </si>
  <si>
    <t>RW146</t>
  </si>
  <si>
    <t>TATCHBURY MOUNT</t>
  </si>
  <si>
    <t>RW1FH</t>
  </si>
  <si>
    <t>RW1R4</t>
  </si>
  <si>
    <t>THE CONIFERS</t>
  </si>
  <si>
    <t>RW1T8</t>
  </si>
  <si>
    <t>RW12E</t>
  </si>
  <si>
    <t>THE HUB</t>
  </si>
  <si>
    <t>RW184</t>
  </si>
  <si>
    <t>THE MEADOWS</t>
  </si>
  <si>
    <t>RW164</t>
  </si>
  <si>
    <t>RW1HT</t>
  </si>
  <si>
    <t>THE RAPIDS</t>
  </si>
  <si>
    <t>RW12N</t>
  </si>
  <si>
    <t>THE RIDGEWAY CENTRE</t>
  </si>
  <si>
    <t>RW185</t>
  </si>
  <si>
    <t>THE RIVENDALE</t>
  </si>
  <si>
    <t>RW13P</t>
  </si>
  <si>
    <t>THORNEY LEYS</t>
  </si>
  <si>
    <t>RW1HP</t>
  </si>
  <si>
    <t>RW1R7</t>
  </si>
  <si>
    <t>TWO CORNERS</t>
  </si>
  <si>
    <t>RW1CW</t>
  </si>
  <si>
    <t>UNIVERSITY DOP</t>
  </si>
  <si>
    <t>RW1WL</t>
  </si>
  <si>
    <t>RW1WV</t>
  </si>
  <si>
    <t>RW1YS</t>
  </si>
  <si>
    <t>UNIVERSITY OF SOUTHAMPTON</t>
  </si>
  <si>
    <t>RW1HF</t>
  </si>
  <si>
    <t>W WILTS</t>
  </si>
  <si>
    <t>RW1Y8</t>
  </si>
  <si>
    <t>WEST VIEW/HOME FARM</t>
  </si>
  <si>
    <t>RW1T2</t>
  </si>
  <si>
    <t>WESTBROOK</t>
  </si>
  <si>
    <t>RW155</t>
  </si>
  <si>
    <t>RW1T3</t>
  </si>
  <si>
    <t>WHITELEY WOOD</t>
  </si>
  <si>
    <t>RW13M</t>
  </si>
  <si>
    <t>WILLIAM KIMBER CRESCENT</t>
  </si>
  <si>
    <t>RW190</t>
  </si>
  <si>
    <t>WOODHAVEN</t>
  </si>
  <si>
    <t>RW414</t>
  </si>
  <si>
    <t>AINTREE AMI</t>
  </si>
  <si>
    <t>RW4</t>
  </si>
  <si>
    <t>RW406</t>
  </si>
  <si>
    <t>AINTREE EMI</t>
  </si>
  <si>
    <t>RW404</t>
  </si>
  <si>
    <t>ASHWORTH HOSPITAL</t>
  </si>
  <si>
    <t>RW463</t>
  </si>
  <si>
    <t>AVALON UNIT</t>
  </si>
  <si>
    <t>RW448</t>
  </si>
  <si>
    <t>BOB MARTIN WARD</t>
  </si>
  <si>
    <t>RW449</t>
  </si>
  <si>
    <t>BOOTHROYD WARD</t>
  </si>
  <si>
    <t>RW462</t>
  </si>
  <si>
    <t>BRAIN INJURY UNIT</t>
  </si>
  <si>
    <t>RW433</t>
  </si>
  <si>
    <t>BROADGREEN SITE</t>
  </si>
  <si>
    <t>RW41P</t>
  </si>
  <si>
    <t>RW422</t>
  </si>
  <si>
    <t>CHERRY TREE - MERSEY CARE AT AINTREE UNIVERSITY HOSPITAL SITE</t>
  </si>
  <si>
    <t>RW41E</t>
  </si>
  <si>
    <t>CLOCK VIEW HOSPITAL</t>
  </si>
  <si>
    <t>RW457</t>
  </si>
  <si>
    <t>COTTAGE 11</t>
  </si>
  <si>
    <t>RW428</t>
  </si>
  <si>
    <t>CRECHE - MERSEY CARE AT AINTREE UNIVERSITY HOSPITAL SITE</t>
  </si>
  <si>
    <t>RW423</t>
  </si>
  <si>
    <t>ELM WARD - MERSEY CARE AT AINTREE UNIVERSITY HOSPITAL SITE</t>
  </si>
  <si>
    <t>RW425</t>
  </si>
  <si>
    <t>FERNDALE UNIT - MERSEY CARE AT AINTREE UNIVERSITY HOSPITAL SITE</t>
  </si>
  <si>
    <t>RW403</t>
  </si>
  <si>
    <t>HESKETH CENTRE</t>
  </si>
  <si>
    <t>RW435</t>
  </si>
  <si>
    <t>HEYS COURT</t>
  </si>
  <si>
    <t>RW446</t>
  </si>
  <si>
    <t>KEVIN WHITE UNIT</t>
  </si>
  <si>
    <t>RW441</t>
  </si>
  <si>
    <t>LAKESIDE</t>
  </si>
  <si>
    <t>RW413</t>
  </si>
  <si>
    <t>LIVERPOOL AMI</t>
  </si>
  <si>
    <t>RW408</t>
  </si>
  <si>
    <t>LIVERPOOL CDT</t>
  </si>
  <si>
    <t>RW488</t>
  </si>
  <si>
    <t>RW468</t>
  </si>
  <si>
    <t>LIVERPOOL EIT</t>
  </si>
  <si>
    <t>RW405</t>
  </si>
  <si>
    <t>LIVERPOOL EMI</t>
  </si>
  <si>
    <t>RW421</t>
  </si>
  <si>
    <t>LSU</t>
  </si>
  <si>
    <t>RW494</t>
  </si>
  <si>
    <t>RW424</t>
  </si>
  <si>
    <t>MAGNOLIA WARD - MERSEY CARE AT AINTREE UNIVERSITY HOSPITAL SITE</t>
  </si>
  <si>
    <t>RW402</t>
  </si>
  <si>
    <t>MERSEY CARE NHS TRUST AT AINTREE HOSPITAL</t>
  </si>
  <si>
    <t>RW438</t>
  </si>
  <si>
    <t>MOSSLEY HILL HOSPITAL</t>
  </si>
  <si>
    <t>RW409</t>
  </si>
  <si>
    <t>NORTH LIVERPOOL CDT</t>
  </si>
  <si>
    <t>RW489</t>
  </si>
  <si>
    <t>RW487</t>
  </si>
  <si>
    <t>PARK SITE</t>
  </si>
  <si>
    <t>RW439</t>
  </si>
  <si>
    <t>PARK VIEW DAY HOSPITAL</t>
  </si>
  <si>
    <t>RW442</t>
  </si>
  <si>
    <t>POST GRADUATE BUILDING</t>
  </si>
  <si>
    <t>RW427</t>
  </si>
  <si>
    <t>PRINT UNIT - MERSEY CARE AT AINTREE UNIVERSITY HOSPITAL SITE</t>
  </si>
  <si>
    <t>RW401</t>
  </si>
  <si>
    <t>RATHBONE HOSPITAL</t>
  </si>
  <si>
    <t>RW479</t>
  </si>
  <si>
    <t>REHAB RES 2</t>
  </si>
  <si>
    <t>RW478</t>
  </si>
  <si>
    <t>REHAB RES1</t>
  </si>
  <si>
    <t>RW41A</t>
  </si>
  <si>
    <t>RESETTLE</t>
  </si>
  <si>
    <t>RW493</t>
  </si>
  <si>
    <t>SCOTT CLINIC</t>
  </si>
  <si>
    <t>RW486</t>
  </si>
  <si>
    <t>SEFTON HEALTH RESOURCE PARK</t>
  </si>
  <si>
    <t>RW410</t>
  </si>
  <si>
    <t>SOUTH SEFTON CDT</t>
  </si>
  <si>
    <t>RW416</t>
  </si>
  <si>
    <t>SOUTH SEFTON PILOT SCHEME</t>
  </si>
  <si>
    <t>RW415</t>
  </si>
  <si>
    <t>SOUTHPORT AMI</t>
  </si>
  <si>
    <t>RW411</t>
  </si>
  <si>
    <t>SOUTHPORT CDT</t>
  </si>
  <si>
    <t>RW407</t>
  </si>
  <si>
    <t>SOUTHPORT EMI</t>
  </si>
  <si>
    <t>RW464</t>
  </si>
  <si>
    <t>VAUHALL &amp; ANFIELD CHMT</t>
  </si>
  <si>
    <t>RW451</t>
  </si>
  <si>
    <t>WATERLOO DAY HOSPITAL</t>
  </si>
  <si>
    <t>RW453</t>
  </si>
  <si>
    <t>WAVERTREE BUNGALOW</t>
  </si>
  <si>
    <t>RW412</t>
  </si>
  <si>
    <t>WINDSOR CLINIC</t>
  </si>
  <si>
    <t>RW454</t>
  </si>
  <si>
    <t>WINDSOR HOUSE</t>
  </si>
  <si>
    <t>RW5AV</t>
  </si>
  <si>
    <t>ACCRINGTON VICTORIA HOSPITAL</t>
  </si>
  <si>
    <t>RW5</t>
  </si>
  <si>
    <t>RW5MG</t>
  </si>
  <si>
    <t>ALBERT VIEW</t>
  </si>
  <si>
    <t>RW5LX</t>
  </si>
  <si>
    <t>ALTHAM MEADOWS</t>
  </si>
  <si>
    <t>RW5EM</t>
  </si>
  <si>
    <t>AVENHAM HEALTH CARE</t>
  </si>
  <si>
    <t>RW5EA</t>
  </si>
  <si>
    <t>AVONDALE UNIT</t>
  </si>
  <si>
    <t>RW5GJ</t>
  </si>
  <si>
    <t>BLACKPOOL VICTORIA HOSPITAL</t>
  </si>
  <si>
    <t>RW5CK</t>
  </si>
  <si>
    <t>BRIER CRESCENT</t>
  </si>
  <si>
    <t>RW5DR</t>
  </si>
  <si>
    <t>BROOKSIDE RETIREMENT VILLAGE</t>
  </si>
  <si>
    <t>RW5CA</t>
  </si>
  <si>
    <t>BURNLEY GENERAL HOSPITAL</t>
  </si>
  <si>
    <t>RW5CM</t>
  </si>
  <si>
    <t>BURNLEY WOOD</t>
  </si>
  <si>
    <t>RW5EK</t>
  </si>
  <si>
    <t>CAMDEN PLACE</t>
  </si>
  <si>
    <t>RW5JT</t>
  </si>
  <si>
    <t>CANAL WALK</t>
  </si>
  <si>
    <t>RW5TC</t>
  </si>
  <si>
    <t>CENTRAL LANCS MAS</t>
  </si>
  <si>
    <t>RW5PA</t>
  </si>
  <si>
    <t>CHARNLEY FOLD</t>
  </si>
  <si>
    <t>RW5LE</t>
  </si>
  <si>
    <t>CHILDREN'S UNIT</t>
  </si>
  <si>
    <t>RW5VD</t>
  </si>
  <si>
    <t>CHORLEY &amp; SOUTH RIBBLE CCTT</t>
  </si>
  <si>
    <t>RW5VE</t>
  </si>
  <si>
    <t>RW5DA</t>
  </si>
  <si>
    <t>CHORLEY AND SOUTH RIBBLE HOSPITAL</t>
  </si>
  <si>
    <t>RW5QD</t>
  </si>
  <si>
    <t>CMP BUILDING</t>
  </si>
  <si>
    <t>RW5LF</t>
  </si>
  <si>
    <t>DEANSGATE</t>
  </si>
  <si>
    <t>RW5FC</t>
  </si>
  <si>
    <t>DOB BRIDGE COTTAGE</t>
  </si>
  <si>
    <t>RW5LV</t>
  </si>
  <si>
    <t>EAST BARN</t>
  </si>
  <si>
    <t>RW5VY</t>
  </si>
  <si>
    <t>EAST LANCS EDS</t>
  </si>
  <si>
    <t>RW5TA</t>
  </si>
  <si>
    <t>EAST LANCS SPOA</t>
  </si>
  <si>
    <t>RW5GC</t>
  </si>
  <si>
    <t>FLEETWOOD HOSPITAL</t>
  </si>
  <si>
    <t>RW5GQ</t>
  </si>
  <si>
    <t>GREY GABLES COTTAGE</t>
  </si>
  <si>
    <t>RW5EU</t>
  </si>
  <si>
    <t>GUILD PARK</t>
  </si>
  <si>
    <t>RW5HD</t>
  </si>
  <si>
    <t>LEARNING DIFFICULTIES (CHORLEY &amp; SOUTH RIBBLE DISTRICT GENERAL HOSPITAL)</t>
  </si>
  <si>
    <t>RW5AQ</t>
  </si>
  <si>
    <t>LONGRIDGE COMMUNITY HOSPITAL</t>
  </si>
  <si>
    <t>RW5LQ</t>
  </si>
  <si>
    <t>LOWER PRIORY HALL DAY HOSPITAL</t>
  </si>
  <si>
    <t>RW5GD</t>
  </si>
  <si>
    <t>LYTHAM HOSPITAL</t>
  </si>
  <si>
    <t>RW5LR</t>
  </si>
  <si>
    <t>MAKING SPACE</t>
  </si>
  <si>
    <t>RW5DF</t>
  </si>
  <si>
    <t>MEADOWBANK NURSING AND RESIDENTIAL HOME</t>
  </si>
  <si>
    <t>RW5LY</t>
  </si>
  <si>
    <t>MOSS VIEW CONTINUING CARE UNIT</t>
  </si>
  <si>
    <t>RW5KK</t>
  </si>
  <si>
    <t>NHS BLACKPOOL</t>
  </si>
  <si>
    <t>RW5DL</t>
  </si>
  <si>
    <t>NICKY NOOK</t>
  </si>
  <si>
    <t>RW5LW</t>
  </si>
  <si>
    <t>NORTH BARN</t>
  </si>
  <si>
    <t>RW5MA</t>
  </si>
  <si>
    <t>OAKLANDS</t>
  </si>
  <si>
    <t>RW5FA</t>
  </si>
  <si>
    <t>RW5TE</t>
  </si>
  <si>
    <t>ORMSKIRK CCTT</t>
  </si>
  <si>
    <t>RW5JP</t>
  </si>
  <si>
    <t>OXFORD ANNEXE</t>
  </si>
  <si>
    <t>RW5GA</t>
  </si>
  <si>
    <t>PARKWOOD HOSPITAL</t>
  </si>
  <si>
    <t>RW5JQ</t>
  </si>
  <si>
    <t>PRESTON HEALTHPORT</t>
  </si>
  <si>
    <t>RW5Z1</t>
  </si>
  <si>
    <t>PRESTON PRISON</t>
  </si>
  <si>
    <t>RW5ND</t>
  </si>
  <si>
    <t>QUAYSIDE</t>
  </si>
  <si>
    <t>RW5LC</t>
  </si>
  <si>
    <t>RW5NC</t>
  </si>
  <si>
    <t>REGATTA PLACE</t>
  </si>
  <si>
    <t>RW5EF</t>
  </si>
  <si>
    <t>RIBBLETON HOSPITAL</t>
  </si>
  <si>
    <t>RW5LA</t>
  </si>
  <si>
    <t>RIDGE LEA HOSPITAL</t>
  </si>
  <si>
    <t>RW5CL</t>
  </si>
  <si>
    <t>ROSSENDALE HOSPITAL</t>
  </si>
  <si>
    <t>RW5AA</t>
  </si>
  <si>
    <t>ROYAL BLACKBURN HOSPITAL</t>
  </si>
  <si>
    <t>RW5LT</t>
  </si>
  <si>
    <t>RW5EE</t>
  </si>
  <si>
    <t>ROYAL PRESTON HOSPITAL</t>
  </si>
  <si>
    <t>RW5MJ</t>
  </si>
  <si>
    <t>STANDEN ENTERPRISES</t>
  </si>
  <si>
    <t>RW5AK</t>
  </si>
  <si>
    <t>STRAWBERRY BANK</t>
  </si>
  <si>
    <t>RW5JL</t>
  </si>
  <si>
    <t>RW5ET</t>
  </si>
  <si>
    <t>THE COTTAGES</t>
  </si>
  <si>
    <t>RW5KM</t>
  </si>
  <si>
    <t>THE HARBOUR</t>
  </si>
  <si>
    <t>RW5AP</t>
  </si>
  <si>
    <t>THE MISSION</t>
  </si>
  <si>
    <t>RW5AD</t>
  </si>
  <si>
    <t>THE MOUNT (ACCRINGTON)</t>
  </si>
  <si>
    <t>RW5MM</t>
  </si>
  <si>
    <t>THE REEDS</t>
  </si>
  <si>
    <t>RW5AR</t>
  </si>
  <si>
    <t>THORNLEIGH</t>
  </si>
  <si>
    <t>RW5KF</t>
  </si>
  <si>
    <t>UNIT 13</t>
  </si>
  <si>
    <t>RW5KD</t>
  </si>
  <si>
    <t>WESHAM PARK HOSPITAL</t>
  </si>
  <si>
    <t>RW5CH</t>
  </si>
  <si>
    <t>RW5FD</t>
  </si>
  <si>
    <t>RW5AT</t>
  </si>
  <si>
    <t>WESTLEIGH</t>
  </si>
  <si>
    <t>RW5KG</t>
  </si>
  <si>
    <t>WYRE ADS</t>
  </si>
  <si>
    <t>RW605</t>
  </si>
  <si>
    <t>BIRCH HILL HOSPITAL</t>
  </si>
  <si>
    <t>RW6</t>
  </si>
  <si>
    <t>RW606</t>
  </si>
  <si>
    <t>BURY GENERAL HOSPITAL</t>
  </si>
  <si>
    <t>RW601</t>
  </si>
  <si>
    <t>FAIRFIELD GENERAL HOSPITAL</t>
  </si>
  <si>
    <t>RW602</t>
  </si>
  <si>
    <t>NORTH MANCHESTER GENERAL HOSPITAL</t>
  </si>
  <si>
    <t>RW604</t>
  </si>
  <si>
    <t>ROCHDALE INFIRMARY</t>
  </si>
  <si>
    <t>RW603</t>
  </si>
  <si>
    <t>ROYAL OLDHAM HOSPITAL</t>
  </si>
  <si>
    <t>RWA18</t>
  </si>
  <si>
    <t>BEVERLEY WESTWOOD HOSPITAL</t>
  </si>
  <si>
    <t>RWA</t>
  </si>
  <si>
    <t>RWA16</t>
  </si>
  <si>
    <t>CASTLE HILL HOSPITAL</t>
  </si>
  <si>
    <t>RWA01</t>
  </si>
  <si>
    <t>HULL ROYAL INFIRMARY</t>
  </si>
  <si>
    <t>RWA34</t>
  </si>
  <si>
    <t>NEWINGTON HEALTHCARE CENTRE</t>
  </si>
  <si>
    <t>RWA33</t>
  </si>
  <si>
    <t>SLEDMORE HOUSE</t>
  </si>
  <si>
    <t>RWA32</t>
  </si>
  <si>
    <t>THE ARTIFICIAL LIMB UNIT</t>
  </si>
  <si>
    <t>RWDAA</t>
  </si>
  <si>
    <t>COUNTY HOSPITAL LOUTH</t>
  </si>
  <si>
    <t>RWD</t>
  </si>
  <si>
    <t>RWDLP</t>
  </si>
  <si>
    <t>GRANTHAM AND DISTRICT HOSPITAL</t>
  </si>
  <si>
    <t>RWDLK</t>
  </si>
  <si>
    <t>HOLBEACH HOSPITAL</t>
  </si>
  <si>
    <t>RWDAS</t>
  </si>
  <si>
    <t>JOHN COUPLAND HOSPITAL</t>
  </si>
  <si>
    <t>RWDLD</t>
  </si>
  <si>
    <t>JOHNSON HOSPITAL</t>
  </si>
  <si>
    <t>RWDDA</t>
  </si>
  <si>
    <t>LINCOLN COUNTY HOSPITAL</t>
  </si>
  <si>
    <t>RWDLA</t>
  </si>
  <si>
    <t>PILGRIM HOSPITAL</t>
  </si>
  <si>
    <t>RWDLB</t>
  </si>
  <si>
    <t>SKEGNESS AND DISTRICT GENERAL HOSPITAL</t>
  </si>
  <si>
    <t>RWDBM</t>
  </si>
  <si>
    <t>ST GEORGES HOSPITAL</t>
  </si>
  <si>
    <t>RWDXT</t>
  </si>
  <si>
    <t>THE JOHNSON COMMUNITY HOSPITAL</t>
  </si>
  <si>
    <t>RWDLC</t>
  </si>
  <si>
    <t>WELLAND HOSPITAL</t>
  </si>
  <si>
    <t>RWEAE</t>
  </si>
  <si>
    <t>GLENFIELD HOSPITAL</t>
  </si>
  <si>
    <t>RWE</t>
  </si>
  <si>
    <t>RWEAK</t>
  </si>
  <si>
    <t>LEICESTER GENERAL HOSPITAL</t>
  </si>
  <si>
    <t>RWEAA</t>
  </si>
  <si>
    <t>LEICESTER ROYAL INFIRMARY</t>
  </si>
  <si>
    <t>RWE10</t>
  </si>
  <si>
    <t>RWF22</t>
  </si>
  <si>
    <t>BENENDEN HOSPITAL</t>
  </si>
  <si>
    <t>RWF</t>
  </si>
  <si>
    <t>RWF23</t>
  </si>
  <si>
    <t>RWF24</t>
  </si>
  <si>
    <t>RWF06</t>
  </si>
  <si>
    <t>EDENBRIDGE WAR MEMORIAL HOSPITAL</t>
  </si>
  <si>
    <t>RWF13</t>
  </si>
  <si>
    <t>RWF26</t>
  </si>
  <si>
    <t>HOMOEOPATHIC HOSPITAL</t>
  </si>
  <si>
    <t>RWF27</t>
  </si>
  <si>
    <t>RWF02</t>
  </si>
  <si>
    <t>KENT AND SUSSEX HOSPITAL</t>
  </si>
  <si>
    <t>RWF03</t>
  </si>
  <si>
    <t>RWF30</t>
  </si>
  <si>
    <t>MEDWAY MARITIME HOSPITAL</t>
  </si>
  <si>
    <t>RWF39</t>
  </si>
  <si>
    <t>MTW MEDICAL RECORDS</t>
  </si>
  <si>
    <t>RWF05</t>
  </si>
  <si>
    <t>PRESTON HALL HOSPITAL</t>
  </si>
  <si>
    <t>RWF33</t>
  </si>
  <si>
    <t>QEQM HOSPITAL</t>
  </si>
  <si>
    <t>RWF14</t>
  </si>
  <si>
    <t>QUEEN VICTORIA MEMORIAL HOSPITAL</t>
  </si>
  <si>
    <t>RWF34</t>
  </si>
  <si>
    <t>ROYAL VICTORIA HOSPITAL</t>
  </si>
  <si>
    <t>RWF07</t>
  </si>
  <si>
    <t>SEVENOAKS HOSPITAL</t>
  </si>
  <si>
    <t>RWF15</t>
  </si>
  <si>
    <t>SHEPPEY COMMUNITY HOSPITAL</t>
  </si>
  <si>
    <t>RWF16</t>
  </si>
  <si>
    <t>RWF35</t>
  </si>
  <si>
    <t>STONE HOUSE HOSPITAL</t>
  </si>
  <si>
    <t>RWFTW</t>
  </si>
  <si>
    <t>THE TUNBRIDGE WELLS HOSPITAL</t>
  </si>
  <si>
    <t>RWF10</t>
  </si>
  <si>
    <t>TONBRIDGE COTTAGE HOSPITAL</t>
  </si>
  <si>
    <t>RWF17</t>
  </si>
  <si>
    <t>VICTORIA HOSPITAL</t>
  </si>
  <si>
    <t>RWF18</t>
  </si>
  <si>
    <t>RWFWA</t>
  </si>
  <si>
    <t>WILL ADAMS TREATMENT CENTRE</t>
  </si>
  <si>
    <t>RWF37</t>
  </si>
  <si>
    <t>WILLIAM HARVEY HOSPITAL</t>
  </si>
  <si>
    <t>RWG05</t>
  </si>
  <si>
    <t>RWG</t>
  </si>
  <si>
    <t>RWG08</t>
  </si>
  <si>
    <t>HEMEL HEMPSTEAD HOSPITAL</t>
  </si>
  <si>
    <t>RWG01</t>
  </si>
  <si>
    <t>RWG03</t>
  </si>
  <si>
    <t>ST ALBANS CITY HOSPITAL</t>
  </si>
  <si>
    <t>RWG02</t>
  </si>
  <si>
    <t>RWH23</t>
  </si>
  <si>
    <t>HERTFORD COUNTY HOSPITAL</t>
  </si>
  <si>
    <t>RWH</t>
  </si>
  <si>
    <t>RWH01</t>
  </si>
  <si>
    <t>LISTER HOSPITAL</t>
  </si>
  <si>
    <t>RWH04</t>
  </si>
  <si>
    <t>MOUNT VERNON CANCER CENTRE</t>
  </si>
  <si>
    <t>RWH20</t>
  </si>
  <si>
    <t>QUEEN ELIZABETH I I HOSPITAL</t>
  </si>
  <si>
    <t>RWJ83</t>
  </si>
  <si>
    <t>BUXTON COTTAGE HOSPITAL</t>
  </si>
  <si>
    <t>RWJ</t>
  </si>
  <si>
    <t>RWJ89</t>
  </si>
  <si>
    <t>CHEADLE ROYAL HOSPITAL</t>
  </si>
  <si>
    <t>RWJ03</t>
  </si>
  <si>
    <t>CHERRY TREE HOSPITAL</t>
  </si>
  <si>
    <t xml:space="preserve">RWJ97 </t>
  </si>
  <si>
    <t>SHIRE HILL HOSPITAL</t>
  </si>
  <si>
    <t>RWJ97</t>
  </si>
  <si>
    <t>RWJ04</t>
  </si>
  <si>
    <t>ST THOMAS HOSPITAL</t>
  </si>
  <si>
    <t>RWJ09</t>
  </si>
  <si>
    <t>STEPPING HILL HOSPITAL</t>
  </si>
  <si>
    <t>RWJ88</t>
  </si>
  <si>
    <t>RWK2R</t>
  </si>
  <si>
    <t>ACE ENTERPRISES</t>
  </si>
  <si>
    <t>RWK</t>
  </si>
  <si>
    <t>RWK2Y</t>
  </si>
  <si>
    <t>ASHANTI HOUSE</t>
  </si>
  <si>
    <t>RWK1M</t>
  </si>
  <si>
    <t>BARFORD AVENUE RESOURCE CENTRE</t>
  </si>
  <si>
    <t>RWK1N</t>
  </si>
  <si>
    <t>BEACON HOUSE</t>
  </si>
  <si>
    <t>RWK1R</t>
  </si>
  <si>
    <t>BEDFORD HEALTH VILLAGE</t>
  </si>
  <si>
    <t>RWK2M</t>
  </si>
  <si>
    <t>BEDFORD HOSPITAL</t>
  </si>
  <si>
    <t>RWK1P</t>
  </si>
  <si>
    <t>BEECH CLOSE RESOURCE CENTRE</t>
  </si>
  <si>
    <t>RWK1Q</t>
  </si>
  <si>
    <t>BIGGLESWADE HOSPITAL SPRING HOUSE</t>
  </si>
  <si>
    <t>RWK2T</t>
  </si>
  <si>
    <t>CHARTER HOUSE</t>
  </si>
  <si>
    <t>RWK62</t>
  </si>
  <si>
    <t>CITY AND HACKNEY CENTRE FOR MENTAL HEALTH</t>
  </si>
  <si>
    <t>RWK1T</t>
  </si>
  <si>
    <t>CROMBIE HOUSE</t>
  </si>
  <si>
    <t>RWK1V</t>
  </si>
  <si>
    <t>DISABILITY RESOURCE CENTRE</t>
  </si>
  <si>
    <t>RWK89</t>
  </si>
  <si>
    <t>EAST HAM CARE CENTRE</t>
  </si>
  <si>
    <t>RWK1W</t>
  </si>
  <si>
    <t>EMPOWA</t>
  </si>
  <si>
    <t>RWK2H</t>
  </si>
  <si>
    <t>ENHANCED CARE SERVICE</t>
  </si>
  <si>
    <t>RWK60</t>
  </si>
  <si>
    <t>FORENSIC CENTRE FOR MENTAL HEALTH</t>
  </si>
  <si>
    <t>RWK1X</t>
  </si>
  <si>
    <t>HEALTH LINK BROMHAM ROAD</t>
  </si>
  <si>
    <t>RWK1Y</t>
  </si>
  <si>
    <t>KELVIN GROVE</t>
  </si>
  <si>
    <t>RWK2W</t>
  </si>
  <si>
    <t>LONDON ROAD REHABILITATION</t>
  </si>
  <si>
    <t>RWK2X</t>
  </si>
  <si>
    <t>LUTON &amp; CENTRAL BEDS MHIP</t>
  </si>
  <si>
    <t>RWK2V</t>
  </si>
  <si>
    <t>LUTON &amp; DUNSTABLE HOSPITAL</t>
  </si>
  <si>
    <t>RWK2F</t>
  </si>
  <si>
    <t>MEADOW LODGE</t>
  </si>
  <si>
    <t>RWK46</t>
  </si>
  <si>
    <t>NEWHAM CENTRE FOR MENTAL HEALTH</t>
  </si>
  <si>
    <t>RWK2A</t>
  </si>
  <si>
    <t>OAKLEY COURT</t>
  </si>
  <si>
    <t>RWK2C</t>
  </si>
  <si>
    <t>ROMAN COURT</t>
  </si>
  <si>
    <t>RWK2D</t>
  </si>
  <si>
    <t>RUSH COURT</t>
  </si>
  <si>
    <t>RWK2E</t>
  </si>
  <si>
    <t>SHORT STAY MEDICAL UNIT</t>
  </si>
  <si>
    <t>RWK28</t>
  </si>
  <si>
    <t>THAMES HOUSE</t>
  </si>
  <si>
    <t>RWK2G</t>
  </si>
  <si>
    <t>THE COPPICE</t>
  </si>
  <si>
    <t>RWK2J</t>
  </si>
  <si>
    <t>THE LAWNS</t>
  </si>
  <si>
    <t>RWK06</t>
  </si>
  <si>
    <t>THE LODGE</t>
  </si>
  <si>
    <t>RWK2Q</t>
  </si>
  <si>
    <t>RWK61</t>
  </si>
  <si>
    <t>TOWER HAMLETS CENTRE FOR MENTAL HEALTH</t>
  </si>
  <si>
    <t>RWK2L</t>
  </si>
  <si>
    <t>TWINWOODS</t>
  </si>
  <si>
    <t>RWK2N</t>
  </si>
  <si>
    <t>WHICHELLOS WHARF</t>
  </si>
  <si>
    <t>RWK85</t>
  </si>
  <si>
    <t>WOLFSON HOUSE</t>
  </si>
  <si>
    <t>RWK2P</t>
  </si>
  <si>
    <t>WOODLEA CLINIC</t>
  </si>
  <si>
    <t>RWNM3</t>
  </si>
  <si>
    <t>105 LONDON ROAD</t>
  </si>
  <si>
    <t>RWN</t>
  </si>
  <si>
    <t>RWN92</t>
  </si>
  <si>
    <t>RWNN9</t>
  </si>
  <si>
    <t>ASHANTI</t>
  </si>
  <si>
    <t>RWNM8</t>
  </si>
  <si>
    <t>RWNP3</t>
  </si>
  <si>
    <t>RWNL4</t>
  </si>
  <si>
    <t>BEDFORD HEIGHTS</t>
  </si>
  <si>
    <t>RWNM7</t>
  </si>
  <si>
    <t>BEDFORD HOSPITAL SOUTH</t>
  </si>
  <si>
    <t>RWN08</t>
  </si>
  <si>
    <t>BEDFORD SSMS [HEALTHLINK]</t>
  </si>
  <si>
    <t>RWN91</t>
  </si>
  <si>
    <t>BIGGLESWADE HOSPITAL</t>
  </si>
  <si>
    <t>RWNC2</t>
  </si>
  <si>
    <t>BULLWOOD HALL</t>
  </si>
  <si>
    <t>RWNQ2</t>
  </si>
  <si>
    <t>CDC KEMPSTON</t>
  </si>
  <si>
    <t>RWN70</t>
  </si>
  <si>
    <t>RWNQ5</t>
  </si>
  <si>
    <t>DOOLITTLE MILL</t>
  </si>
  <si>
    <t>RWN09</t>
  </si>
  <si>
    <t>DRR BEDFORD</t>
  </si>
  <si>
    <t>RWN18</t>
  </si>
  <si>
    <t>DRR LUTON</t>
  </si>
  <si>
    <t>RWN5E</t>
  </si>
  <si>
    <t>RWNR8</t>
  </si>
  <si>
    <t>GAMLINGAY</t>
  </si>
  <si>
    <t>RWNC6</t>
  </si>
  <si>
    <t>GRAYS HALL</t>
  </si>
  <si>
    <t>RWNP5</t>
  </si>
  <si>
    <t>HEALTH LINK (DRUG &amp; ALCOHOL ADVISORY)</t>
  </si>
  <si>
    <t>RWNH0</t>
  </si>
  <si>
    <t>RWNTG</t>
  </si>
  <si>
    <t>HERTS AND ESSEX HOSPITAL</t>
  </si>
  <si>
    <t>RWNK2</t>
  </si>
  <si>
    <t>HOURSWORTH</t>
  </si>
  <si>
    <t>RWNTT</t>
  </si>
  <si>
    <t>INREACH &amp; SHARED CARE</t>
  </si>
  <si>
    <t>RWN59</t>
  </si>
  <si>
    <t>IPSWICH HOSPITAL</t>
  </si>
  <si>
    <t>RWNK0</t>
  </si>
  <si>
    <t>LEVERTON HALL</t>
  </si>
  <si>
    <t>RWND7</t>
  </si>
  <si>
    <t>LITTLE ACORNS</t>
  </si>
  <si>
    <t>RWNM5</t>
  </si>
  <si>
    <t>LUTON &amp; CENTRAL BEDFORDSHIRE MENTAL HEALTH UNIT</t>
  </si>
  <si>
    <t>RWNTN</t>
  </si>
  <si>
    <t>RWNL2</t>
  </si>
  <si>
    <t>LUTON INTERMEDIATE ASSESSMENT UNIT</t>
  </si>
  <si>
    <t>RWN17</t>
  </si>
  <si>
    <t>LUTON SSMS [LDASS]</t>
  </si>
  <si>
    <t>RWNM4</t>
  </si>
  <si>
    <t>MAYER WAY</t>
  </si>
  <si>
    <t>RWNE0</t>
  </si>
  <si>
    <t>MEADOWSIDE</t>
  </si>
  <si>
    <t>RWNL1</t>
  </si>
  <si>
    <t>MENTAL HEALTH AND SOCIAL CARE</t>
  </si>
  <si>
    <t>RWN40</t>
  </si>
  <si>
    <t>RWN65</t>
  </si>
  <si>
    <t>RWN38</t>
  </si>
  <si>
    <t>OPMH BEDFORD/E &amp; MID BEDS</t>
  </si>
  <si>
    <t>RWN37</t>
  </si>
  <si>
    <t>OPMH BEDFORD/W &amp; MID BEDS</t>
  </si>
  <si>
    <t>RWN26</t>
  </si>
  <si>
    <t>OPMH IVEL VALLEY</t>
  </si>
  <si>
    <t>RWN39</t>
  </si>
  <si>
    <t>OPMH LUTON</t>
  </si>
  <si>
    <t>RWN27</t>
  </si>
  <si>
    <t>OPMH SOUTH BEDS</t>
  </si>
  <si>
    <t>RWNL3</t>
  </si>
  <si>
    <t>OTHER COMMUNITY PREMISES</t>
  </si>
  <si>
    <t>RWNN3</t>
  </si>
  <si>
    <t>POPLARS</t>
  </si>
  <si>
    <t>RWN85</t>
  </si>
  <si>
    <t>PRINCESS ALEXANDRA HOSPITAL</t>
  </si>
  <si>
    <t>RWNE9</t>
  </si>
  <si>
    <t>RAYLEIGH CRIMINAL JUSTICE</t>
  </si>
  <si>
    <t>RWN31</t>
  </si>
  <si>
    <t>RWNN2</t>
  </si>
  <si>
    <t>RWN10</t>
  </si>
  <si>
    <t>RWN20</t>
  </si>
  <si>
    <t>RUNWELL HOSPITAL</t>
  </si>
  <si>
    <t>RWNTH</t>
  </si>
  <si>
    <t>RWNP4</t>
  </si>
  <si>
    <t>SOBEDAS (SUBSTANCE ABUSE)</t>
  </si>
  <si>
    <t>RWN93</t>
  </si>
  <si>
    <t>SOUTHEND CDAS</t>
  </si>
  <si>
    <t>RWN97</t>
  </si>
  <si>
    <t>SOUTHEND RESOUCE THERAPY</t>
  </si>
  <si>
    <t>RWNT1</t>
  </si>
  <si>
    <t>RWNL8</t>
  </si>
  <si>
    <t>THE GLADES</t>
  </si>
  <si>
    <t>RWN88</t>
  </si>
  <si>
    <t>THE OLD MILL</t>
  </si>
  <si>
    <t>RWN50</t>
  </si>
  <si>
    <t>RWNJ7</t>
  </si>
  <si>
    <t>WARLEY HOSPITAL</t>
  </si>
  <si>
    <t>RWN56</t>
  </si>
  <si>
    <t>RWN60</t>
  </si>
  <si>
    <t>WEYMARKS</t>
  </si>
  <si>
    <t>RWNL7</t>
  </si>
  <si>
    <t>WHICHELLO'S WHARF</t>
  </si>
  <si>
    <t>RWP01</t>
  </si>
  <si>
    <t>RWP</t>
  </si>
  <si>
    <t>RWP31</t>
  </si>
  <si>
    <t>KIDDERMINSTER HOSPITAL</t>
  </si>
  <si>
    <t>RWPTC</t>
  </si>
  <si>
    <t>KIDDERMINSTER TREATMENT CENTRE</t>
  </si>
  <si>
    <t>RWP50</t>
  </si>
  <si>
    <t>RWR08</t>
  </si>
  <si>
    <t>(SOVEREIGN HOUSE) HILL END LANE (SITE 3)</t>
  </si>
  <si>
    <t>RWR</t>
  </si>
  <si>
    <t>RWR12</t>
  </si>
  <si>
    <t>ABBEY &amp; DEACON UNITS</t>
  </si>
  <si>
    <t>RWRP6</t>
  </si>
  <si>
    <t>ADTU (SHRODELLS)</t>
  </si>
  <si>
    <t>RWRPF</t>
  </si>
  <si>
    <t>ADTU EAST AND NORTH</t>
  </si>
  <si>
    <t>RWR79</t>
  </si>
  <si>
    <t>ADULT MENTAL HEALTH UNIT (GAINSFORD HOUSE)</t>
  </si>
  <si>
    <t>RWR78</t>
  </si>
  <si>
    <t>ADULT MENTAL HEALTH UNIT (HAMPDEN HOUSE)</t>
  </si>
  <si>
    <t>RWRPA</t>
  </si>
  <si>
    <t>AOT N HERTS &amp; STEVENAGE</t>
  </si>
  <si>
    <t>RWR15</t>
  </si>
  <si>
    <t>APPLETREES &amp; CHERRYTREES</t>
  </si>
  <si>
    <t>RWRP9</t>
  </si>
  <si>
    <t>CATT NORTH HERTS</t>
  </si>
  <si>
    <t>RWR73</t>
  </si>
  <si>
    <t>COMMUNITY DRUG AND ALCOHOL UNIT (STATION RD)</t>
  </si>
  <si>
    <t>RWR19</t>
  </si>
  <si>
    <t>COMMUNITY SUPPORT UNIT (WATFORD)</t>
  </si>
  <si>
    <t>RWRF5</t>
  </si>
  <si>
    <t>DAY HOSPITAL</t>
  </si>
  <si>
    <t>RWR77</t>
  </si>
  <si>
    <t>ELDERLY MENTAL AND INFIRM UNIT ELIZABETH COURT</t>
  </si>
  <si>
    <t>RWR76</t>
  </si>
  <si>
    <t>ELDERLY MENTAL AND INFIRM UNIT VICTORIA COURT</t>
  </si>
  <si>
    <t>RWR23</t>
  </si>
  <si>
    <t>ERIC SHEPHERD ADMINISTRATION</t>
  </si>
  <si>
    <t>RWR98</t>
  </si>
  <si>
    <t>HEMEL HEMPSTEAD GENERAL HOSPITAL</t>
  </si>
  <si>
    <t>RWR26</t>
  </si>
  <si>
    <t>RWR29</t>
  </si>
  <si>
    <t>HORNETS WARD</t>
  </si>
  <si>
    <t>RWR96</t>
  </si>
  <si>
    <t>KINGSLEY GREEN</t>
  </si>
  <si>
    <t>RWR31</t>
  </si>
  <si>
    <t>LAMBOURN GROVE</t>
  </si>
  <si>
    <t>RWRG7</t>
  </si>
  <si>
    <t>LEXDEN SITE</t>
  </si>
  <si>
    <t>RWRA3</t>
  </si>
  <si>
    <t>LISTER ADULT ASTON WARD MENTAL HEALTH UNIT</t>
  </si>
  <si>
    <t>RWRA4</t>
  </si>
  <si>
    <t>LISTER ADULT WILBURY WARD MHU</t>
  </si>
  <si>
    <t>RWRA5</t>
  </si>
  <si>
    <t>LISTER ELDERLY EDENBROOK WARD MENTAL HEALTH UNIT</t>
  </si>
  <si>
    <t>RWRA6</t>
  </si>
  <si>
    <t>LISTER ELDERLY FAIRLANDS WARD MENTAL HEALTH UNIT</t>
  </si>
  <si>
    <t>RWR97</t>
  </si>
  <si>
    <t>RWRF3</t>
  </si>
  <si>
    <t>LITTLE PLUMSTEAD HOSPITAL</t>
  </si>
  <si>
    <t>RWRP2</t>
  </si>
  <si>
    <t>LOGANDENE</t>
  </si>
  <si>
    <t>RWR32</t>
  </si>
  <si>
    <t>LOGANDENE EMI UNIT</t>
  </si>
  <si>
    <t>RWR13</t>
  </si>
  <si>
    <t>MENTAL HEALTH SERVICE (ALBANY LODGE)</t>
  </si>
  <si>
    <t>RWR34</t>
  </si>
  <si>
    <t>MENTAL HEALTH SERVICE (LISTER HOSPITAL)</t>
  </si>
  <si>
    <t>RWR60</t>
  </si>
  <si>
    <t>MENTAL HEALTH SERVICE (THE MEADOWS)</t>
  </si>
  <si>
    <t>RWRA1</t>
  </si>
  <si>
    <t>MHU SHRODELLS (ADULT ESSEX WARD)</t>
  </si>
  <si>
    <t>RWRA2</t>
  </si>
  <si>
    <t>MHU SHRODELLS (ADULT MALDEN WARD)</t>
  </si>
  <si>
    <t>RWR37</t>
  </si>
  <si>
    <t>NASCOT LAWN</t>
  </si>
  <si>
    <t>RWR45</t>
  </si>
  <si>
    <t>PROSPECT HOUSE</t>
  </si>
  <si>
    <t>RWRA8</t>
  </si>
  <si>
    <t>QE2 ADULT MYMMS WARD MENTAL HEALTH UNIT</t>
  </si>
  <si>
    <t>RWRA7</t>
  </si>
  <si>
    <t>QE2 ADULT WELWYN WARD MENTAL HEALTH UNIT</t>
  </si>
  <si>
    <t>RWRA9</t>
  </si>
  <si>
    <t>QE2 MOTHER &amp; BABY THUMBSWOOD UNIT MENTAL HEALTH UNIT</t>
  </si>
  <si>
    <t>RWRPL</t>
  </si>
  <si>
    <t>RAID - NORTH EAST</t>
  </si>
  <si>
    <t>RWRPK</t>
  </si>
  <si>
    <t>RAID - SOUTH WEST HERTS</t>
  </si>
  <si>
    <t>RWRF7</t>
  </si>
  <si>
    <t>SAFFRON GROUND</t>
  </si>
  <si>
    <t>RWRG8</t>
  </si>
  <si>
    <t>RWR47</t>
  </si>
  <si>
    <t>SEWARD LODGE</t>
  </si>
  <si>
    <t>RWR74</t>
  </si>
  <si>
    <t>SHRODELLS UNIT</t>
  </si>
  <si>
    <t>RWRE7</t>
  </si>
  <si>
    <t>SOUTH WEST HERTS COMMUNITY DRUG ALCOHOL UNIT (CDAT)</t>
  </si>
  <si>
    <t>RWR50</t>
  </si>
  <si>
    <t>SPECIAL CARE BABY UNIT (HEMEL HEMPSTEAD GENERAL HOSPITAL)</t>
  </si>
  <si>
    <t>RWR51</t>
  </si>
  <si>
    <t>SPECIAL CARE BABY UNIT (WATFORD GENERAL HOSPITAL)</t>
  </si>
  <si>
    <t>RWR53</t>
  </si>
  <si>
    <t>ST ALBANS CDC</t>
  </si>
  <si>
    <t>RWR09</t>
  </si>
  <si>
    <t>ST ALBANS ROAD</t>
  </si>
  <si>
    <t>RWR54</t>
  </si>
  <si>
    <t>ST CLAIRES</t>
  </si>
  <si>
    <t>RWR55</t>
  </si>
  <si>
    <t>ST JULIANS</t>
  </si>
  <si>
    <t>RWRG1</t>
  </si>
  <si>
    <t>RWR57</t>
  </si>
  <si>
    <t>ST NICHOLAS WARD</t>
  </si>
  <si>
    <t>RWR58</t>
  </si>
  <si>
    <t>ST PAULS (HEMEL HEMPSTEAD)</t>
  </si>
  <si>
    <t>RWRP4</t>
  </si>
  <si>
    <t>STEVENAGE CDAT</t>
  </si>
  <si>
    <t>RWR59</t>
  </si>
  <si>
    <t>STEVENAGE CMHC</t>
  </si>
  <si>
    <t>RWRP7</t>
  </si>
  <si>
    <t>SW CATT</t>
  </si>
  <si>
    <t>RWRG9</t>
  </si>
  <si>
    <t>THE BEACON</t>
  </si>
  <si>
    <t>RWR66</t>
  </si>
  <si>
    <t>THE KESTRELS</t>
  </si>
  <si>
    <t>RWR61</t>
  </si>
  <si>
    <t>THE ORCHARDS</t>
  </si>
  <si>
    <t>RWR62</t>
  </si>
  <si>
    <t>THE STEWARTS</t>
  </si>
  <si>
    <t>RWVCY</t>
  </si>
  <si>
    <t>AOT(EEM)&amp; RIL(EXETER S&amp;W)</t>
  </si>
  <si>
    <t>RWV</t>
  </si>
  <si>
    <t>RWV05</t>
  </si>
  <si>
    <t>BIDEFORD AND DISTRICT HOSPITAL</t>
  </si>
  <si>
    <t>RWV90</t>
  </si>
  <si>
    <t>CHANNINGS WOOD (HEALTH)</t>
  </si>
  <si>
    <t>RWVDT</t>
  </si>
  <si>
    <t>COOMBEHAVEN WARD</t>
  </si>
  <si>
    <t>RWVCH</t>
  </si>
  <si>
    <t>CRHT EAST DEVON</t>
  </si>
  <si>
    <t>RWVCR</t>
  </si>
  <si>
    <t>CRHT EXETER</t>
  </si>
  <si>
    <t>RWVDD</t>
  </si>
  <si>
    <t>CRHT MID DEVON</t>
  </si>
  <si>
    <t>RWVAE</t>
  </si>
  <si>
    <t>CRS TEIGNBRIDGE</t>
  </si>
  <si>
    <t>RWV09</t>
  </si>
  <si>
    <t>CULVERHAY</t>
  </si>
  <si>
    <t>RWV91</t>
  </si>
  <si>
    <t>DARTMOOR (HEALTH)</t>
  </si>
  <si>
    <t>RWVDV</t>
  </si>
  <si>
    <t>DELDERFIELD WARD</t>
  </si>
  <si>
    <t>RWVC1</t>
  </si>
  <si>
    <t>DEVON DRUG SERV (EEM P/C)</t>
  </si>
  <si>
    <t>RWVCA</t>
  </si>
  <si>
    <t>DEVON DRUG SERV (EEM)</t>
  </si>
  <si>
    <t>RWVN5</t>
  </si>
  <si>
    <t>DEVON DRUG SERV (EEM) NMP</t>
  </si>
  <si>
    <t>RWVN3</t>
  </si>
  <si>
    <t>DEVON DRUG SERV (S&amp;W) NMP</t>
  </si>
  <si>
    <t>RWVN7</t>
  </si>
  <si>
    <t>DEVON DRUG SERV(NORTH)NMP</t>
  </si>
  <si>
    <t>RWVD1</t>
  </si>
  <si>
    <t>DEVON DRUG SERV(NRTH P/C)</t>
  </si>
  <si>
    <t>RWVN6</t>
  </si>
  <si>
    <t>DEVON DRUG SV(EEM P/C)NMP</t>
  </si>
  <si>
    <t>RWVN8</t>
  </si>
  <si>
    <t>DEVON DRUG SV(NTH P/C)NMP</t>
  </si>
  <si>
    <t>RWVN4</t>
  </si>
  <si>
    <t>DEVON DRUG SV(S&amp;W P/C)NMP</t>
  </si>
  <si>
    <t>RWV58</t>
  </si>
  <si>
    <t>DIX'S FIELD</t>
  </si>
  <si>
    <t>RWV86</t>
  </si>
  <si>
    <t>EXETER (HEALTH)</t>
  </si>
  <si>
    <t>RWVNG</t>
  </si>
  <si>
    <t>EXETER CRS (NMP)</t>
  </si>
  <si>
    <t>RWV98</t>
  </si>
  <si>
    <t>FRANKLYN COMMUNITY HOSPITAL</t>
  </si>
  <si>
    <t>RWVDL</t>
  </si>
  <si>
    <t>HALDON UNIT</t>
  </si>
  <si>
    <t>RWV18</t>
  </si>
  <si>
    <t>HARBOURNE UNIT</t>
  </si>
  <si>
    <t>RWV43</t>
  </si>
  <si>
    <t>HILLBANK (CREDITON)</t>
  </si>
  <si>
    <t>RWV67</t>
  </si>
  <si>
    <t>KNIGHTSHAYES</t>
  </si>
  <si>
    <t>RWV34</t>
  </si>
  <si>
    <t>LARKBY</t>
  </si>
  <si>
    <t>RWVEH</t>
  </si>
  <si>
    <t>LDS SOUTH AND WEST DEVON</t>
  </si>
  <si>
    <t>RWV70</t>
  </si>
  <si>
    <t>LEANDER UNIT</t>
  </si>
  <si>
    <t>RWVNF</t>
  </si>
  <si>
    <t>MENTAL HEALTH NORTH DEVON (NMP)</t>
  </si>
  <si>
    <t>RWVNK</t>
  </si>
  <si>
    <t>MID DEVON R &amp; IL</t>
  </si>
  <si>
    <t>RWV27</t>
  </si>
  <si>
    <t>NEW LEAF</t>
  </si>
  <si>
    <t>RWV37</t>
  </si>
  <si>
    <t>RWV46</t>
  </si>
  <si>
    <t>NORTH DEVON DAS</t>
  </si>
  <si>
    <t>RWV12</t>
  </si>
  <si>
    <t>RWV13</t>
  </si>
  <si>
    <t>OKEHAMPTON COMMUNITY HOSPITAL</t>
  </si>
  <si>
    <t>RWVDN</t>
  </si>
  <si>
    <t>OPMH (CREDITON)</t>
  </si>
  <si>
    <t>RWVCP</t>
  </si>
  <si>
    <t>OPMH (SIDMOUTH &amp; SEATON)</t>
  </si>
  <si>
    <t>RWVDM</t>
  </si>
  <si>
    <t>OPMH (TIVERTON/CULLOMPTON)</t>
  </si>
  <si>
    <t>RWVCN</t>
  </si>
  <si>
    <t>OPMH EAST DEVON COASTAL</t>
  </si>
  <si>
    <t>RWVCM</t>
  </si>
  <si>
    <t>OPMH EXETER</t>
  </si>
  <si>
    <t>RWVCQ</t>
  </si>
  <si>
    <t>RWVCV</t>
  </si>
  <si>
    <t>OPMH EXETER 2</t>
  </si>
  <si>
    <t>RWVCT</t>
  </si>
  <si>
    <t>OPMH FRANKLYN HOSPITAL</t>
  </si>
  <si>
    <t>RWVDQ</t>
  </si>
  <si>
    <t>OPMH NORTH - TORRIDGESIDE</t>
  </si>
  <si>
    <t>RWVND</t>
  </si>
  <si>
    <t>OPMH NORTH DEVON - WEST (NMP)</t>
  </si>
  <si>
    <t>RWVDP</t>
  </si>
  <si>
    <t>OPMH NORTH DEVON (EAST)</t>
  </si>
  <si>
    <t>RWV99</t>
  </si>
  <si>
    <t>PSYCHOLOGY DEPARTMENT FOR NORTH DEVON</t>
  </si>
  <si>
    <t>RWV50</t>
  </si>
  <si>
    <t>REDHILLS</t>
  </si>
  <si>
    <t>RWVCL</t>
  </si>
  <si>
    <t>RIL &amp; MWA EXMOUTH</t>
  </si>
  <si>
    <t>RWVCJ</t>
  </si>
  <si>
    <t>RIL &amp; MWA HONITON</t>
  </si>
  <si>
    <t>RWVDC</t>
  </si>
  <si>
    <t>RIL &amp; MWA TIVERTON</t>
  </si>
  <si>
    <t>RWV78</t>
  </si>
  <si>
    <t>RIVERSIDE</t>
  </si>
  <si>
    <t>RWV61</t>
  </si>
  <si>
    <t>SOUTHAMPTON ADRC</t>
  </si>
  <si>
    <t>RWVCK</t>
  </si>
  <si>
    <t>STEP EEM &amp; MWA EXETER</t>
  </si>
  <si>
    <t>RWVNJ</t>
  </si>
  <si>
    <t>STEP EXETER EAST &amp; MID (NMP)</t>
  </si>
  <si>
    <t>RWVDF</t>
  </si>
  <si>
    <t>STEP NORTH DEVON (NMP)</t>
  </si>
  <si>
    <t>RWVAD</t>
  </si>
  <si>
    <t>STEP/RIL/WBA SH&amp;WEST</t>
  </si>
  <si>
    <t>RWVNN</t>
  </si>
  <si>
    <t>TEIGNBRIDGE CRS (NMP)</t>
  </si>
  <si>
    <t>RWV10</t>
  </si>
  <si>
    <t>TEIGNVIEW</t>
  </si>
  <si>
    <t>RWV93</t>
  </si>
  <si>
    <t>THE CEDARS (EXETER)</t>
  </si>
  <si>
    <t>RWV21</t>
  </si>
  <si>
    <t>THE GABLES, ILFRACOMBE</t>
  </si>
  <si>
    <t>RWVAK</t>
  </si>
  <si>
    <t>RWV83</t>
  </si>
  <si>
    <t>THE QUAY</t>
  </si>
  <si>
    <t>RWV29</t>
  </si>
  <si>
    <t>TIVERTON HOSPITAL</t>
  </si>
  <si>
    <t>RWVAH</t>
  </si>
  <si>
    <t>TORBAY CRS</t>
  </si>
  <si>
    <t>RWVN2</t>
  </si>
  <si>
    <t>TORBAY DRUG SERV(CJT) NMP</t>
  </si>
  <si>
    <t>RWV55</t>
  </si>
  <si>
    <t>RWV15</t>
  </si>
  <si>
    <t>WAVERLEY</t>
  </si>
  <si>
    <t>RWVAL</t>
  </si>
  <si>
    <t>WEST DEVON CRS</t>
  </si>
  <si>
    <t>RWV60</t>
  </si>
  <si>
    <t>WILTSHIRE ADPR</t>
  </si>
  <si>
    <t>RWWHG</t>
  </si>
  <si>
    <t>HALTON HOSPITAL</t>
  </si>
  <si>
    <t>RWW</t>
  </si>
  <si>
    <t>RWW46</t>
  </si>
  <si>
    <t>HIGHFIELD HOSPITAL</t>
  </si>
  <si>
    <t>RWWH0</t>
  </si>
  <si>
    <t>HOUGHTON HALL</t>
  </si>
  <si>
    <t>RWWWH</t>
  </si>
  <si>
    <t>WARRINGTON HOSPITAL</t>
  </si>
  <si>
    <t>RWXNW</t>
  </si>
  <si>
    <t>ABINGDON HOSPITAL OUT-PATIENTS DEPARTMENT</t>
  </si>
  <si>
    <t>RWX</t>
  </si>
  <si>
    <t>RWXHT</t>
  </si>
  <si>
    <t>ALL SAINTS ANNEXE</t>
  </si>
  <si>
    <t>RWX77</t>
  </si>
  <si>
    <t>BATTLE HOSPITAL</t>
  </si>
  <si>
    <t>RWXKY</t>
  </si>
  <si>
    <t>BUCKLEBURY MEMORIAL HALL</t>
  </si>
  <si>
    <t>RWXMH</t>
  </si>
  <si>
    <t>BUTRITION &amp; DIETETICS AT WOKINGHAM HOSPITAL</t>
  </si>
  <si>
    <t>RWXHG</t>
  </si>
  <si>
    <t>CALCOT BRANCH</t>
  </si>
  <si>
    <t>RWXPG</t>
  </si>
  <si>
    <t>RWXNV</t>
  </si>
  <si>
    <t>CHURCHILL HOSPITAL OXFORD</t>
  </si>
  <si>
    <t>RWX7C</t>
  </si>
  <si>
    <t>COMMUNITY PAEDIATRIC - P7C</t>
  </si>
  <si>
    <t>RWX9A</t>
  </si>
  <si>
    <t>COMMUNITY PAEDIATRIC -P9A</t>
  </si>
  <si>
    <t>RWX7D</t>
  </si>
  <si>
    <t>DAY HOSPITAL - P7D</t>
  </si>
  <si>
    <t>RWXMQ</t>
  </si>
  <si>
    <t>RWX5H</t>
  </si>
  <si>
    <t>DIABETES CTR - WAM P5H</t>
  </si>
  <si>
    <t>RWXJG</t>
  </si>
  <si>
    <t>FIRST WOOSEHILL SCOUT HUT</t>
  </si>
  <si>
    <t>RWXAJ</t>
  </si>
  <si>
    <t>FOUNDATION</t>
  </si>
  <si>
    <t>RWX97</t>
  </si>
  <si>
    <t>RWX79</t>
  </si>
  <si>
    <t>RWXAE</t>
  </si>
  <si>
    <t>RWX6C</t>
  </si>
  <si>
    <t>HENRY TUDOR - P6C</t>
  </si>
  <si>
    <t>RWX2A</t>
  </si>
  <si>
    <t>INTERMEDIATE CARE - P2A</t>
  </si>
  <si>
    <t>RWX2C</t>
  </si>
  <si>
    <t>INTERMEDIATE CARE - P2C</t>
  </si>
  <si>
    <t>RWX2D</t>
  </si>
  <si>
    <t>INTERMEDIATE CARE - P2D</t>
  </si>
  <si>
    <t>RWX80</t>
  </si>
  <si>
    <t>KING EDWARD VII</t>
  </si>
  <si>
    <t>RWXNQ</t>
  </si>
  <si>
    <t>LD BRACKNELL</t>
  </si>
  <si>
    <t>RWXAF</t>
  </si>
  <si>
    <t>NEW HOPE</t>
  </si>
  <si>
    <t>RWX75</t>
  </si>
  <si>
    <t>NEW HORIZONS</t>
  </si>
  <si>
    <t>RWXMG</t>
  </si>
  <si>
    <t>NUTRITION &amp; DIETETICS AT WEST BERKS HOSPITAL</t>
  </si>
  <si>
    <t>RWXMJ</t>
  </si>
  <si>
    <t>NUTRITION &amp; DIETETICS SUPPORT &amp; LD AT WOKINGHAM HOSPITAL</t>
  </si>
  <si>
    <t>RWX51</t>
  </si>
  <si>
    <t>RWXX3</t>
  </si>
  <si>
    <t>PSYCHIATRY OLDER AGED NEWBURY CONS3</t>
  </si>
  <si>
    <t>RWX6D</t>
  </si>
  <si>
    <t>RAPID ASSESSMENT - WAMP6D</t>
  </si>
  <si>
    <t>RWX82</t>
  </si>
  <si>
    <t>RAVENSWOOD VILLAGE</t>
  </si>
  <si>
    <t>RWX83</t>
  </si>
  <si>
    <t>RWXLV</t>
  </si>
  <si>
    <t>SHINFIELD PARISH HALL</t>
  </si>
  <si>
    <t>RWX64</t>
  </si>
  <si>
    <t>SIX OAKS</t>
  </si>
  <si>
    <t>RWXAH</t>
  </si>
  <si>
    <t>SLOUGH HOMELESS - OUR CONCERN</t>
  </si>
  <si>
    <t>RWXMF</t>
  </si>
  <si>
    <t>SLT AT WOKINGHAM HOSPITAL</t>
  </si>
  <si>
    <t>RWXAP</t>
  </si>
  <si>
    <t>SPACE</t>
  </si>
  <si>
    <t>RWX84</t>
  </si>
  <si>
    <t>RWXLC</t>
  </si>
  <si>
    <t>ST MARY THE VIRGIN HALL (READING)</t>
  </si>
  <si>
    <t>RWXJL</t>
  </si>
  <si>
    <t>ST MARY THE VIRGIN HALL (WOKINGHAM)</t>
  </si>
  <si>
    <t>RWXAV</t>
  </si>
  <si>
    <t>ST PETERS HOSPITAL</t>
  </si>
  <si>
    <t>RWXKN</t>
  </si>
  <si>
    <t>SWALLOWFIELD PARISH HALL</t>
  </si>
  <si>
    <t>RWXAW</t>
  </si>
  <si>
    <t>T2, MAIDENHEAD</t>
  </si>
  <si>
    <t>RWXGA</t>
  </si>
  <si>
    <t>TANFIELD</t>
  </si>
  <si>
    <t>RWXFQ</t>
  </si>
  <si>
    <t>THATCHAM CATHOLIC HALL</t>
  </si>
  <si>
    <t>RWXDT</t>
  </si>
  <si>
    <t>THE OLD FORGE</t>
  </si>
  <si>
    <t>RWXDR</t>
  </si>
  <si>
    <t>THEALE</t>
  </si>
  <si>
    <t>RWXAC</t>
  </si>
  <si>
    <t>TIME SQUARE</t>
  </si>
  <si>
    <t>RWXLF</t>
  </si>
  <si>
    <t>RWXAK</t>
  </si>
  <si>
    <t>TURNING POINT, NEWBURY</t>
  </si>
  <si>
    <t>RWXKG</t>
  </si>
  <si>
    <t>UNIVERSITY OF READING</t>
  </si>
  <si>
    <t>RWX7A</t>
  </si>
  <si>
    <t>UPTON ELDERLY - P7A</t>
  </si>
  <si>
    <t>RWX85</t>
  </si>
  <si>
    <t>RWX7E</t>
  </si>
  <si>
    <t>UPTON PAEDIATRIC - P7E</t>
  </si>
  <si>
    <t>RWX86</t>
  </si>
  <si>
    <t>RWX87</t>
  </si>
  <si>
    <t>RWXLL</t>
  </si>
  <si>
    <t>WINDSOR DIALYSIS UNIT</t>
  </si>
  <si>
    <t>RWXPE</t>
  </si>
  <si>
    <t>RWX70</t>
  </si>
  <si>
    <t>WOKINGHAM COMMUNITY HOSPITAL</t>
  </si>
  <si>
    <t>RWY02</t>
  </si>
  <si>
    <t>CALDERDALE ROYAL HOSPITAL</t>
  </si>
  <si>
    <t>RWY</t>
  </si>
  <si>
    <t>RWY01</t>
  </si>
  <si>
    <t>HUDDERSFIELD ROYAL INFIRMARY</t>
  </si>
  <si>
    <t>RX1BC</t>
  </si>
  <si>
    <t>KINGS MILL HOSPITAL SITE</t>
  </si>
  <si>
    <t>RX1</t>
  </si>
  <si>
    <t>RX1CC</t>
  </si>
  <si>
    <t>NOTTINGHAM UNIVERSITY HOSPITALS NHS TRUST - CITY CAMPUS</t>
  </si>
  <si>
    <t>RX1RA</t>
  </si>
  <si>
    <t>NOTTINGHAM UNIVERSITY HOSPITALS NHS TRUST - QUEEN'S MEDICAL CENTRE CAMPUS</t>
  </si>
  <si>
    <t>RX224</t>
  </si>
  <si>
    <t>ACRE DAY HOSPITAL</t>
  </si>
  <si>
    <t>RX2</t>
  </si>
  <si>
    <t>RX22K</t>
  </si>
  <si>
    <t>AHTT BRIGHTON</t>
  </si>
  <si>
    <t>RX2YD</t>
  </si>
  <si>
    <t>ALAN GARDNER COTTAGE</t>
  </si>
  <si>
    <t>RX218</t>
  </si>
  <si>
    <t>ALEXANDRA VILLAS SITE</t>
  </si>
  <si>
    <t>RX2F3</t>
  </si>
  <si>
    <t>AMBERSTONE HOSPITAL</t>
  </si>
  <si>
    <t>RX22M</t>
  </si>
  <si>
    <t>AOT BRIGHTON</t>
  </si>
  <si>
    <t>RX25J</t>
  </si>
  <si>
    <t>AOT/REHAB EASTBOURNE &amp; WEALD</t>
  </si>
  <si>
    <t>RX21Q</t>
  </si>
  <si>
    <t>B &amp; H ATS EAST (SC)</t>
  </si>
  <si>
    <t>RX21V</t>
  </si>
  <si>
    <t>B &amp; H ATS EAST (SY)</t>
  </si>
  <si>
    <t>RX21R</t>
  </si>
  <si>
    <t>B &amp; H ATS EAST (TS)</t>
  </si>
  <si>
    <t>RX21J</t>
  </si>
  <si>
    <t>B &amp; H ATS WEST (GP)</t>
  </si>
  <si>
    <t>RX21W</t>
  </si>
  <si>
    <t>B &amp; H ATS WEST (MA)</t>
  </si>
  <si>
    <t>RX21Y</t>
  </si>
  <si>
    <t>B &amp; H ATS WEST (RG)</t>
  </si>
  <si>
    <t>RX21X</t>
  </si>
  <si>
    <t>B &amp; H ATS WEST (VL)</t>
  </si>
  <si>
    <t>RX22W</t>
  </si>
  <si>
    <t>B &amp; H CENTRAL RECOVERY</t>
  </si>
  <si>
    <t>RX22X</t>
  </si>
  <si>
    <t>B&amp;H ATS EAST (SB)</t>
  </si>
  <si>
    <t>RX22Y</t>
  </si>
  <si>
    <t>B&amp;H ATS WEST (PL)</t>
  </si>
  <si>
    <t>RX20C</t>
  </si>
  <si>
    <t>B&amp;H DEMENTIA CARE AT HOME</t>
  </si>
  <si>
    <t>RX2E0</t>
  </si>
  <si>
    <t>BARLAVINGTON MANOR</t>
  </si>
  <si>
    <t>RX2D6</t>
  </si>
  <si>
    <t>BEECHMONT</t>
  </si>
  <si>
    <t>RX2L8</t>
  </si>
  <si>
    <t>BEECHWOOD UNIT</t>
  </si>
  <si>
    <t>RX2M4</t>
  </si>
  <si>
    <t>BEXHILL COMMUNITY HOSPITAL</t>
  </si>
  <si>
    <t>RX2H7</t>
  </si>
  <si>
    <t>BOWHILL</t>
  </si>
  <si>
    <t>RX2Y4</t>
  </si>
  <si>
    <t>BRAMBLYS</t>
  </si>
  <si>
    <t>RX21M</t>
  </si>
  <si>
    <t>BRIGHTON EAST LWWDT (SC)</t>
  </si>
  <si>
    <t>RX2M5</t>
  </si>
  <si>
    <t>RX21T</t>
  </si>
  <si>
    <t>BRIGHTON SMS</t>
  </si>
  <si>
    <t>RX21L</t>
  </si>
  <si>
    <t>BRIGHTON WEST LWWDT (MA)</t>
  </si>
  <si>
    <t>RX21N</t>
  </si>
  <si>
    <t>BRIGHTON WEST LWWDT (VL)</t>
  </si>
  <si>
    <t>RX20D</t>
  </si>
  <si>
    <t>BRUNSWICK WARD</t>
  </si>
  <si>
    <t>RX2XP</t>
  </si>
  <si>
    <t>RX2T0</t>
  </si>
  <si>
    <t>CARE CO-OPS</t>
  </si>
  <si>
    <t>RX25M</t>
  </si>
  <si>
    <t>CATCH-22 24/7</t>
  </si>
  <si>
    <t>RX29N</t>
  </si>
  <si>
    <t>CFOT WEST SUSSEX</t>
  </si>
  <si>
    <t>RX2N9</t>
  </si>
  <si>
    <t>CHAILEY HERITAGE</t>
  </si>
  <si>
    <t>RX2X4</t>
  </si>
  <si>
    <t>CHALKHILL</t>
  </si>
  <si>
    <t>RX2G2</t>
  </si>
  <si>
    <t>CHALLENGING BEHAVIOUR UNIT</t>
  </si>
  <si>
    <t>RX293</t>
  </si>
  <si>
    <t>CHANCTONBURY WARD</t>
  </si>
  <si>
    <t>RX2YV</t>
  </si>
  <si>
    <t>RX27C</t>
  </si>
  <si>
    <t>CHICHESTER AOT</t>
  </si>
  <si>
    <t>RX27D</t>
  </si>
  <si>
    <t>CHICHESTER CRT</t>
  </si>
  <si>
    <t>RX250</t>
  </si>
  <si>
    <t>CLAYTON WARD</t>
  </si>
  <si>
    <t>RX2M0</t>
  </si>
  <si>
    <t>CLERMONT</t>
  </si>
  <si>
    <t>RX20M</t>
  </si>
  <si>
    <t>COBURN WARD</t>
  </si>
  <si>
    <t>RX266</t>
  </si>
  <si>
    <t>COLWOOD ADOLESCENT UNIT</t>
  </si>
  <si>
    <t>RX2M1</t>
  </si>
  <si>
    <t>CONQUEST HOSPITAL</t>
  </si>
  <si>
    <t>RX28K</t>
  </si>
  <si>
    <t>CRAWLEY - OPMHS</t>
  </si>
  <si>
    <t>RX28T</t>
  </si>
  <si>
    <t>CRAWLEY &amp; HORSHAM ATC (GS)</t>
  </si>
  <si>
    <t>RX28Q</t>
  </si>
  <si>
    <t>CRAWLEY &amp; HORSHAM ATC (SR)</t>
  </si>
  <si>
    <t>RX2C9</t>
  </si>
  <si>
    <t>RX2XV</t>
  </si>
  <si>
    <t>CRAWLEY RECOVERY AND WELL-BEING</t>
  </si>
  <si>
    <t>RX25H</t>
  </si>
  <si>
    <t>CRHT EASTBOURNE/WEALDON</t>
  </si>
  <si>
    <t>RX23V</t>
  </si>
  <si>
    <t>CRHT HASTINGS/ROTHER</t>
  </si>
  <si>
    <t>RX2XG</t>
  </si>
  <si>
    <t>CRI LEWISHAM</t>
  </si>
  <si>
    <t>RX2XK</t>
  </si>
  <si>
    <t>CRI MAIDSTONE</t>
  </si>
  <si>
    <t>RX2XH</t>
  </si>
  <si>
    <t>CRI TONBRIDGE</t>
  </si>
  <si>
    <t>RX294</t>
  </si>
  <si>
    <t>CRICKET PAVILLION</t>
  </si>
  <si>
    <t>RX2XN</t>
  </si>
  <si>
    <t>DAISY DCS ENFIELD</t>
  </si>
  <si>
    <t>RX2XM</t>
  </si>
  <si>
    <t>DAISY DCS READING</t>
  </si>
  <si>
    <t>RX2E7</t>
  </si>
  <si>
    <t>RX292</t>
  </si>
  <si>
    <t>DOCTORS ON CALL BASE</t>
  </si>
  <si>
    <t>RX297</t>
  </si>
  <si>
    <t>DOVE DAY HOSPITAL</t>
  </si>
  <si>
    <t>RX298</t>
  </si>
  <si>
    <t>RX2DF</t>
  </si>
  <si>
    <t>RX24Y</t>
  </si>
  <si>
    <t>E SX. YOUNGER PERSONS SMS</t>
  </si>
  <si>
    <t>RX24X</t>
  </si>
  <si>
    <t>EASTBOURNE / OUSE VALLY SMS</t>
  </si>
  <si>
    <t>RX2W7</t>
  </si>
  <si>
    <t>RX248</t>
  </si>
  <si>
    <t>EASTERGATE BUILDING</t>
  </si>
  <si>
    <t>RX2P7</t>
  </si>
  <si>
    <t>FERNLEIGH</t>
  </si>
  <si>
    <t>RX24R</t>
  </si>
  <si>
    <t>FORENSIC BRIGHTON AND HOVE</t>
  </si>
  <si>
    <t>RX24T</t>
  </si>
  <si>
    <t>FORENSIC EASTBOURNE / WEALDEN</t>
  </si>
  <si>
    <t>RX24V</t>
  </si>
  <si>
    <t>FORENSIC HASTINGS/ROTHER</t>
  </si>
  <si>
    <t>RX2YX</t>
  </si>
  <si>
    <t>FORT SOUTHWICK</t>
  </si>
  <si>
    <t>RX251</t>
  </si>
  <si>
    <t>FOXHOLME COTTAGES (1&amp;2)</t>
  </si>
  <si>
    <t>RX2D7</t>
  </si>
  <si>
    <t>GLEBELANDS CMTHE</t>
  </si>
  <si>
    <t>RX2Y8</t>
  </si>
  <si>
    <t>RX2F6</t>
  </si>
  <si>
    <t>GRANGEMEAD</t>
  </si>
  <si>
    <t>RX2A8</t>
  </si>
  <si>
    <t>GREENACRES</t>
  </si>
  <si>
    <t>RX20W</t>
  </si>
  <si>
    <t>GROVE WARD</t>
  </si>
  <si>
    <t>RX2AY</t>
  </si>
  <si>
    <t>H &amp; ROTHER SMHT (CS)</t>
  </si>
  <si>
    <t>RX2CC</t>
  </si>
  <si>
    <t>H &amp; ROTHER SMHT (MA)</t>
  </si>
  <si>
    <t>RX2AV</t>
  </si>
  <si>
    <t>H &amp; ROTHER SMHT (RMB)</t>
  </si>
  <si>
    <t>RX2CA</t>
  </si>
  <si>
    <t>H &amp; ROTHER SMHT (RS)</t>
  </si>
  <si>
    <t>RX2AW</t>
  </si>
  <si>
    <t>H &amp; ROTHER SMHT (SA)</t>
  </si>
  <si>
    <t>RX2AX</t>
  </si>
  <si>
    <t>H &amp; ROTHER SMHT (SM)</t>
  </si>
  <si>
    <t>RX2CD</t>
  </si>
  <si>
    <t>H &amp; ROTHER SMHT (SV)</t>
  </si>
  <si>
    <t>RX25K</t>
  </si>
  <si>
    <t>HAILSHAM &amp; EASTBOURNE EIS</t>
  </si>
  <si>
    <t>RX2DN</t>
  </si>
  <si>
    <t>HASTINGS &amp; ROTHER EIS</t>
  </si>
  <si>
    <t>RX23H</t>
  </si>
  <si>
    <t>HASTINGS &amp; ROTHER OP (CS)</t>
  </si>
  <si>
    <t>RX23F</t>
  </si>
  <si>
    <t>HASTINGS &amp; ROTHER OP (IKM)</t>
  </si>
  <si>
    <t>RX2AN</t>
  </si>
  <si>
    <t>HASTINGS &amp; ROTHER SMS</t>
  </si>
  <si>
    <t>RX23D</t>
  </si>
  <si>
    <t>HASTINGS AND ROTHER LDS</t>
  </si>
  <si>
    <t>RX23G</t>
  </si>
  <si>
    <t>HASTINGS DEMENTIA</t>
  </si>
  <si>
    <t>RX20F</t>
  </si>
  <si>
    <t>HAVEN WARD</t>
  </si>
  <si>
    <t>RX23Y</t>
  </si>
  <si>
    <t>HEATHFIELD WARD</t>
  </si>
  <si>
    <t>RX2E8</t>
  </si>
  <si>
    <t>HIGHMORE</t>
  </si>
  <si>
    <t>RX2F1</t>
  </si>
  <si>
    <t>HOMEFIELD PLACE</t>
  </si>
  <si>
    <t>RX2YN</t>
  </si>
  <si>
    <t>HOMEOPATHIC HOSPITAL</t>
  </si>
  <si>
    <t>RX2J7</t>
  </si>
  <si>
    <t>HOMESTEAD</t>
  </si>
  <si>
    <t>RX2C8</t>
  </si>
  <si>
    <t>RX2H6</t>
  </si>
  <si>
    <t>HORTICULTURE REHABILITATION UNIT</t>
  </si>
  <si>
    <t>RX24K</t>
  </si>
  <si>
    <t>HW, L&amp;H ATS DEMENTIA (AK)</t>
  </si>
  <si>
    <t>RX24N</t>
  </si>
  <si>
    <t>HW, L&amp;H ATS DEMENTIA (NT)</t>
  </si>
  <si>
    <t>RX24L</t>
  </si>
  <si>
    <t>HW, L&amp;H ATS FUNCTIONAL (AK)</t>
  </si>
  <si>
    <t>RX25A</t>
  </si>
  <si>
    <t>HW, L&amp;H ATS FUNCTIONAL (MP)</t>
  </si>
  <si>
    <t>RX25G</t>
  </si>
  <si>
    <t>HW, L&amp;H ATS FUNCTIONAL (SA)</t>
  </si>
  <si>
    <t>RX25L</t>
  </si>
  <si>
    <t>HW, L&amp;H ATS FUNCTIONAL (SO)</t>
  </si>
  <si>
    <t>RX2DD</t>
  </si>
  <si>
    <t>HW,L&amp;H ATS FUNCTIONAL(NT)</t>
  </si>
  <si>
    <t>RX2X6</t>
  </si>
  <si>
    <t>RX28L</t>
  </si>
  <si>
    <t>IRIS WARD</t>
  </si>
  <si>
    <t>RX2XL</t>
  </si>
  <si>
    <t>RX2P0</t>
  </si>
  <si>
    <t>LANGLEY GREEN HOSPITAL</t>
  </si>
  <si>
    <t>RX267</t>
  </si>
  <si>
    <t>LARCHWOOD CHILDRENS UNIT</t>
  </si>
  <si>
    <t>RX24F</t>
  </si>
  <si>
    <t>LEWES &amp; WEALDEN LDS</t>
  </si>
  <si>
    <t>RX2K8</t>
  </si>
  <si>
    <t>LEWES VICTORIA HOSPITAL</t>
  </si>
  <si>
    <t>RX2E2</t>
  </si>
  <si>
    <t>LILAC WARD</t>
  </si>
  <si>
    <t>RX269</t>
  </si>
  <si>
    <t>LINWOOD</t>
  </si>
  <si>
    <t>RX2G0</t>
  </si>
  <si>
    <t>LITTLECOTE CHILDRENS HOME</t>
  </si>
  <si>
    <t>RX220</t>
  </si>
  <si>
    <t>MARTINS FARM</t>
  </si>
  <si>
    <t>RX2J8</t>
  </si>
  <si>
    <t>MAYFIELD PLACE</t>
  </si>
  <si>
    <t>RX277</t>
  </si>
  <si>
    <t>MEADOWFIELD</t>
  </si>
  <si>
    <t>RX242</t>
  </si>
  <si>
    <t>MENTAL HEALTH BLOCK, HORSHAM HOSPITAL</t>
  </si>
  <si>
    <t>RX20H</t>
  </si>
  <si>
    <t>MERIDIAN WARD</t>
  </si>
  <si>
    <t>RX27K</t>
  </si>
  <si>
    <t>MID SUSSEX - LWWDT</t>
  </si>
  <si>
    <t>RX27P</t>
  </si>
  <si>
    <t>MID SUSSEX ATC (PJ)</t>
  </si>
  <si>
    <t>RX27N</t>
  </si>
  <si>
    <t>MID SUSSEX ATC (SE)</t>
  </si>
  <si>
    <t>RX254</t>
  </si>
  <si>
    <t>RX213</t>
  </si>
  <si>
    <t>RX2G1</t>
  </si>
  <si>
    <t>MILTON GRANGE</t>
  </si>
  <si>
    <t>RX2A4</t>
  </si>
  <si>
    <t>MINSTRELS GALLERY</t>
  </si>
  <si>
    <t>RX2G4</t>
  </si>
  <si>
    <t>MOAT CROFT</t>
  </si>
  <si>
    <t>RX2C3</t>
  </si>
  <si>
    <t>MORTUARY</t>
  </si>
  <si>
    <t>RX2N0</t>
  </si>
  <si>
    <t>MOUNT DENYS</t>
  </si>
  <si>
    <t>RX214</t>
  </si>
  <si>
    <t>RX2J9</t>
  </si>
  <si>
    <t>NEWHAVEN HILLRISE DAY HOSPITAL</t>
  </si>
  <si>
    <t>RX28P</t>
  </si>
  <si>
    <t>NORTH WEST SUSSEX AOT</t>
  </si>
  <si>
    <t>RX2CQ</t>
  </si>
  <si>
    <t>NORTH WEST SUSSEX MAS</t>
  </si>
  <si>
    <t>RX28M</t>
  </si>
  <si>
    <t>NORTH WESTERN LWWDT</t>
  </si>
  <si>
    <t>RX223</t>
  </si>
  <si>
    <t>NORTHDOWN</t>
  </si>
  <si>
    <t>RX28X</t>
  </si>
  <si>
    <t>NWS.CRS &amp; HTT</t>
  </si>
  <si>
    <t>RX2Y7</t>
  </si>
  <si>
    <t>OAK PARK</t>
  </si>
  <si>
    <t>RX26N</t>
  </si>
  <si>
    <t>OAKLANDS WARD</t>
  </si>
  <si>
    <t>RX2C1</t>
  </si>
  <si>
    <t>OLD MILL SQUARE</t>
  </si>
  <si>
    <t>RX2T1</t>
  </si>
  <si>
    <t>OLD STEINE (YMCA)</t>
  </si>
  <si>
    <t>RX20X</t>
  </si>
  <si>
    <t>ORCHARD WARD</t>
  </si>
  <si>
    <t>RX291</t>
  </si>
  <si>
    <t>PACK-IT (UNIT 17)</t>
  </si>
  <si>
    <t>RX20K</t>
  </si>
  <si>
    <t>PAVILLION WARD</t>
  </si>
  <si>
    <t>RX2YC</t>
  </si>
  <si>
    <t>RX2YA</t>
  </si>
  <si>
    <t>PRESTON SKREENS</t>
  </si>
  <si>
    <t>RX241</t>
  </si>
  <si>
    <t>PRIMROSE COTTAGES (1&amp;2)</t>
  </si>
  <si>
    <t>RX233</t>
  </si>
  <si>
    <t>RX2H5</t>
  </si>
  <si>
    <t>PRINTING REHABILITATION UNIT</t>
  </si>
  <si>
    <t>RX20G</t>
  </si>
  <si>
    <t>PROMENADE WARD</t>
  </si>
  <si>
    <t>RX2Q3</t>
  </si>
  <si>
    <t>RX20L</t>
  </si>
  <si>
    <t>REGENCY WARD</t>
  </si>
  <si>
    <t>RX22L</t>
  </si>
  <si>
    <t>REHABILITATION BRIGHTON</t>
  </si>
  <si>
    <t>RX2H3</t>
  </si>
  <si>
    <t>ROBOROUGH DAY HOSPITAL</t>
  </si>
  <si>
    <t>RX2E1</t>
  </si>
  <si>
    <t>ROSE WARD</t>
  </si>
  <si>
    <t>RX2Q5</t>
  </si>
  <si>
    <t>ROSEMARY PARK</t>
  </si>
  <si>
    <t>RX259</t>
  </si>
  <si>
    <t>ROTHERFIELD MEWS (1&amp;2)</t>
  </si>
  <si>
    <t>RX2N2</t>
  </si>
  <si>
    <t>ROYAL SUSSEX COUNTY HOSPITAL</t>
  </si>
  <si>
    <t>RX2C0</t>
  </si>
  <si>
    <t>RYE MEMORIAL HOSPITAL</t>
  </si>
  <si>
    <t>RX2T8</t>
  </si>
  <si>
    <t>RX2F2</t>
  </si>
  <si>
    <t>SEAFORD DAY HOSPITAL</t>
  </si>
  <si>
    <t>RX2H0</t>
  </si>
  <si>
    <t>SEASIDE CHILDRENS HOME</t>
  </si>
  <si>
    <t>RX2AM</t>
  </si>
  <si>
    <t>SMS E'BOURNE - BUXTED</t>
  </si>
  <si>
    <t>RX2AL</t>
  </si>
  <si>
    <t>SMS E'BOURNE - CHAPEL ST</t>
  </si>
  <si>
    <t>RX2AH</t>
  </si>
  <si>
    <t>SMS E'BOURNE - GREEN ST</t>
  </si>
  <si>
    <t>RX2AJ</t>
  </si>
  <si>
    <t>SMS E'BOURNE - SEASIDE</t>
  </si>
  <si>
    <t>RX2AK</t>
  </si>
  <si>
    <t>SMS E'BOURNE - ST ANDREWS</t>
  </si>
  <si>
    <t>RX2AC</t>
  </si>
  <si>
    <t>SMS HASTINGS - CARISBROOKE</t>
  </si>
  <si>
    <t>RX2AD</t>
  </si>
  <si>
    <t>SMS HASTINGS - COLLINGTON</t>
  </si>
  <si>
    <t>RX2AA</t>
  </si>
  <si>
    <t>SMS HASTINGS - CORNWALLIS</t>
  </si>
  <si>
    <t>RX2AT</t>
  </si>
  <si>
    <t>SMS HASTINGS - HOLLINGTON</t>
  </si>
  <si>
    <t>RX2AE</t>
  </si>
  <si>
    <t>SMS HASTINGS - SIDLEY</t>
  </si>
  <si>
    <t>RX2AR</t>
  </si>
  <si>
    <t>SMS HASTINGS - SILVER</t>
  </si>
  <si>
    <t>RX275</t>
  </si>
  <si>
    <t>SOUTHDOWN</t>
  </si>
  <si>
    <t>RX226</t>
  </si>
  <si>
    <t>RX270</t>
  </si>
  <si>
    <t>SPRINGVALE CMHC (EAST GRINSTEAD)</t>
  </si>
  <si>
    <t>RX2M7</t>
  </si>
  <si>
    <t>ST PETERS PLACE</t>
  </si>
  <si>
    <t>RX2YR</t>
  </si>
  <si>
    <t>RX209</t>
  </si>
  <si>
    <t>STOWFORD</t>
  </si>
  <si>
    <t>RX2G8</t>
  </si>
  <si>
    <t>STURTON PLACE</t>
  </si>
  <si>
    <t>RX271</t>
  </si>
  <si>
    <t>SUMMERFOLD CMHC (BURGESS HILL)</t>
  </si>
  <si>
    <t>RX2Q8</t>
  </si>
  <si>
    <t>SUSSEX BEACON</t>
  </si>
  <si>
    <t>RX2Q9</t>
  </si>
  <si>
    <t>SUSSEX CARE</t>
  </si>
  <si>
    <t>RX217</t>
  </si>
  <si>
    <t>TAKE TWO</t>
  </si>
  <si>
    <t>RX2J0</t>
  </si>
  <si>
    <t>TEASEL CHILDRENS HOME</t>
  </si>
  <si>
    <t>RX2H4</t>
  </si>
  <si>
    <t>THE BOURNE</t>
  </si>
  <si>
    <t>RX2Y5</t>
  </si>
  <si>
    <t>RX2H9</t>
  </si>
  <si>
    <t>RX2K4</t>
  </si>
  <si>
    <t>THE CHAPEL (HELLINGLY SITE)</t>
  </si>
  <si>
    <t>RX278</t>
  </si>
  <si>
    <t>THE COTTAGE - HORSHAM HOSPITAL</t>
  </si>
  <si>
    <t>RX2K5</t>
  </si>
  <si>
    <t>THE CRECHE</t>
  </si>
  <si>
    <t>RX2C4</t>
  </si>
  <si>
    <t>THE CYGNETS NURSERY</t>
  </si>
  <si>
    <t>RX2R1</t>
  </si>
  <si>
    <t>THE FIELDINGS</t>
  </si>
  <si>
    <t>RX2L5</t>
  </si>
  <si>
    <t>RX2R2</t>
  </si>
  <si>
    <t>RX240</t>
  </si>
  <si>
    <t>THE HAROLD KIDD UNIT</t>
  </si>
  <si>
    <t>RX274</t>
  </si>
  <si>
    <t>THE LARCHES</t>
  </si>
  <si>
    <t>RX2E3</t>
  </si>
  <si>
    <t>THE MERTON</t>
  </si>
  <si>
    <t>RX253</t>
  </si>
  <si>
    <t>THE PEARSON UNIT, MIDHURST COMMUNITY HOSPITAL</t>
  </si>
  <si>
    <t>RX252</t>
  </si>
  <si>
    <t>THE RICHARD HOTHAM UNIT</t>
  </si>
  <si>
    <t>RX2A6</t>
  </si>
  <si>
    <t>THE SALTINGS</t>
  </si>
  <si>
    <t>RX2D0</t>
  </si>
  <si>
    <t>THE SANCTUARY</t>
  </si>
  <si>
    <t>RX2E5</t>
  </si>
  <si>
    <t>THE SCOTT UNIT &amp; PAEDIATRIC DEVELOPMENT UNIT</t>
  </si>
  <si>
    <t>RX286</t>
  </si>
  <si>
    <t>THE SUMMIT</t>
  </si>
  <si>
    <t>RX244</t>
  </si>
  <si>
    <t>THE WEALD DAY HOSPITAL</t>
  </si>
  <si>
    <t>RX22N</t>
  </si>
  <si>
    <t>TRIAGE BRIGHTON</t>
  </si>
  <si>
    <t>RX2W0</t>
  </si>
  <si>
    <t>UNIT 5 CIGNETS</t>
  </si>
  <si>
    <t>RX2T6</t>
  </si>
  <si>
    <t>VANTAGE POINT</t>
  </si>
  <si>
    <t>RX234</t>
  </si>
  <si>
    <t>VILLA WARD &amp; DOWNSVIEW</t>
  </si>
  <si>
    <t>RX2DG</t>
  </si>
  <si>
    <t>W. SUSSEX MAS SOUTH (GB)</t>
  </si>
  <si>
    <t>RX29P</t>
  </si>
  <si>
    <t>W. SX. YOUNG PERSONS SMT</t>
  </si>
  <si>
    <t>RX249</t>
  </si>
  <si>
    <t>WARNINGLID DAY HOSPITAL</t>
  </si>
  <si>
    <t>RX21P</t>
  </si>
  <si>
    <t>WEST B&amp;H DEMENTIA ATS</t>
  </si>
  <si>
    <t>RX2DE</t>
  </si>
  <si>
    <t>WEST SUSSEX DCS WEST</t>
  </si>
  <si>
    <t>RX27T</t>
  </si>
  <si>
    <t>WEST SUSSEX EIS NORTH</t>
  </si>
  <si>
    <t>RX26C</t>
  </si>
  <si>
    <t>WEST SUSSEX EIS WEST</t>
  </si>
  <si>
    <t>RX2CT</t>
  </si>
  <si>
    <t>WEST SUSSEX MAS SOUTH</t>
  </si>
  <si>
    <t>RX2CV</t>
  </si>
  <si>
    <t>WEST SUSSEX MAS WEST</t>
  </si>
  <si>
    <t>RX2DH</t>
  </si>
  <si>
    <t>WESTERN SUSSEX ATS (AC)</t>
  </si>
  <si>
    <t>RX26Q</t>
  </si>
  <si>
    <t>WESTERN SUSSEX ATS (AW)</t>
  </si>
  <si>
    <t>RX26W</t>
  </si>
  <si>
    <t>WESTERN SUSSEX ATS (BQ)</t>
  </si>
  <si>
    <t>RX2DK</t>
  </si>
  <si>
    <t>WESTERN SUSSEX ATS (GK)</t>
  </si>
  <si>
    <t>RX26X</t>
  </si>
  <si>
    <t>WESTERN SUSSEX ATS (JS)</t>
  </si>
  <si>
    <t>RX26R</t>
  </si>
  <si>
    <t>WESTERN SUSSEX ATS (MB)</t>
  </si>
  <si>
    <t>RX26T</t>
  </si>
  <si>
    <t>WESTERN SUSSEX ATS (SA)</t>
  </si>
  <si>
    <t>RX26J</t>
  </si>
  <si>
    <t>WESTERN SUSSEX LWWD (AC)</t>
  </si>
  <si>
    <t>RX26M</t>
  </si>
  <si>
    <t>WESTERN SUSSEX LWWD (TC)</t>
  </si>
  <si>
    <t>RX2L6</t>
  </si>
  <si>
    <t>RX23M</t>
  </si>
  <si>
    <t>WOODLANDS WARD</t>
  </si>
  <si>
    <t>RX2H8</t>
  </si>
  <si>
    <t>RX2K7</t>
  </si>
  <si>
    <t>WOODSIDE ANNEXE</t>
  </si>
  <si>
    <t>RX2N1</t>
  </si>
  <si>
    <t>RX2R8</t>
  </si>
  <si>
    <t>YASMIN BYSIDE COMFORT</t>
  </si>
  <si>
    <t>RX2R9</t>
  </si>
  <si>
    <t>RX3XK</t>
  </si>
  <si>
    <t>ABDALE HOUSE - COMMUNITY UNIT</t>
  </si>
  <si>
    <t>RX3</t>
  </si>
  <si>
    <t>RX368</t>
  </si>
  <si>
    <t>ADT NORTH</t>
  </si>
  <si>
    <t>RX3TL</t>
  </si>
  <si>
    <t>AFFECTIVE - FOXRUSH</t>
  </si>
  <si>
    <t>RX3PL</t>
  </si>
  <si>
    <t>ASTBURY</t>
  </si>
  <si>
    <t>RX3AT</t>
  </si>
  <si>
    <t>AUCKLAND PARK HOSPITAL</t>
  </si>
  <si>
    <t>RX3FC</t>
  </si>
  <si>
    <t>AYSGARTH</t>
  </si>
  <si>
    <t>RX3NT</t>
  </si>
  <si>
    <t>BANKFIELDS COURT ADMIN UNIT</t>
  </si>
  <si>
    <t>RX3FN</t>
  </si>
  <si>
    <t>BANKFIELDS COURT THE LODGE</t>
  </si>
  <si>
    <t>RX3JE</t>
  </si>
  <si>
    <t>BANKFIELDS COURT UNIT 1</t>
  </si>
  <si>
    <t>RX3NP</t>
  </si>
  <si>
    <t>BANKFIELDS COURT UNIT 2</t>
  </si>
  <si>
    <t>RX3NQ</t>
  </si>
  <si>
    <t>BANKFIELDS COURT UNIT 3</t>
  </si>
  <si>
    <t>RX3NR</t>
  </si>
  <si>
    <t>BANKFIELDS COURT UNIT 4</t>
  </si>
  <si>
    <t>RX350</t>
  </si>
  <si>
    <t>C &amp; YPS 1</t>
  </si>
  <si>
    <t>RX354</t>
  </si>
  <si>
    <t>C &amp; YPS 2</t>
  </si>
  <si>
    <t>RX358</t>
  </si>
  <si>
    <t>C &amp; YPS CLS</t>
  </si>
  <si>
    <t>RX30N</t>
  </si>
  <si>
    <t>CAMPHILL VILLAGE TRUST</t>
  </si>
  <si>
    <t>RX30C</t>
  </si>
  <si>
    <t>CENTENARY SUITE</t>
  </si>
  <si>
    <t>RX34F</t>
  </si>
  <si>
    <t xml:space="preserve">CHERRY TREE HOUSE </t>
  </si>
  <si>
    <t>RX31A</t>
  </si>
  <si>
    <t>CHILDRENS &amp; YOUNG PEOPLES(2)</t>
  </si>
  <si>
    <t>RX31C</t>
  </si>
  <si>
    <t>CHILDRENS &amp; YOUNG PEOPLES(3)</t>
  </si>
  <si>
    <t>RX30H</t>
  </si>
  <si>
    <t>COATHAM MEMORIAL HALL</t>
  </si>
  <si>
    <t>RX3EY</t>
  </si>
  <si>
    <t>CROSS LANE HOSPITAL AYCKBOURN</t>
  </si>
  <si>
    <t>RX3MV</t>
  </si>
  <si>
    <t>CROSS LANE HOSPITAL ROWAN LEA</t>
  </si>
  <si>
    <t>RX3TD</t>
  </si>
  <si>
    <t>CYPS - NORTH YORKSHIRE 1</t>
  </si>
  <si>
    <t>RX3TE</t>
  </si>
  <si>
    <t>CYPS - NORTH YORKSHIRE 2</t>
  </si>
  <si>
    <t>RX3EA</t>
  </si>
  <si>
    <t>DARLINGTON MEMORIAL ROWAN BUILDING</t>
  </si>
  <si>
    <t>RX3AE</t>
  </si>
  <si>
    <t>EARLSTON HOUSE</t>
  </si>
  <si>
    <t>RX3LR</t>
  </si>
  <si>
    <t>RX3WM</t>
  </si>
  <si>
    <t>EATING DISORDERS OP</t>
  </si>
  <si>
    <t>RX3LY</t>
  </si>
  <si>
    <t>EDEN HILL</t>
  </si>
  <si>
    <t>RX371</t>
  </si>
  <si>
    <t>EIP (NP)</t>
  </si>
  <si>
    <t>RX3RE</t>
  </si>
  <si>
    <t>ESTON &amp; EAST CLEVELAND OLD AGE PSYCH</t>
  </si>
  <si>
    <t>RX3TF</t>
  </si>
  <si>
    <t>FORENSIC LD</t>
  </si>
  <si>
    <t>RX3FQ</t>
  </si>
  <si>
    <t>FOXRUSH AFFECTIVE DISORDER</t>
  </si>
  <si>
    <t>RX3JA</t>
  </si>
  <si>
    <t>RX30D</t>
  </si>
  <si>
    <t>GEORGE HARDWICK FOUNDATION</t>
  </si>
  <si>
    <t>RX3A1</t>
  </si>
  <si>
    <t>GOODALL (NP)</t>
  </si>
  <si>
    <t>RX3MQ</t>
  </si>
  <si>
    <t>GROUND FLOOR</t>
  </si>
  <si>
    <t>RX3LQ</t>
  </si>
  <si>
    <t>GUISBOROUGH GENERAL HOSPITAL</t>
  </si>
  <si>
    <t>RX3RC</t>
  </si>
  <si>
    <t>H/POOL LD CHILDRENS SERV</t>
  </si>
  <si>
    <t>RX3TJ</t>
  </si>
  <si>
    <t>HARROGATE IHTT</t>
  </si>
  <si>
    <t>RX31H</t>
  </si>
  <si>
    <t>HARTLEPOOL CARERS ASSOCIATION</t>
  </si>
  <si>
    <t>RX3FV</t>
  </si>
  <si>
    <t>KILTON VIEW</t>
  </si>
  <si>
    <t>RX3CL</t>
  </si>
  <si>
    <t>LANCHESTER ROAD HOSPITAL</t>
  </si>
  <si>
    <t>RX381</t>
  </si>
  <si>
    <t>LD - NORTH</t>
  </si>
  <si>
    <t>RX382</t>
  </si>
  <si>
    <t>LD - SOUTH</t>
  </si>
  <si>
    <t>RX388</t>
  </si>
  <si>
    <t>LD NORTH (1)</t>
  </si>
  <si>
    <t>RX389</t>
  </si>
  <si>
    <t>LD NORTH (2)</t>
  </si>
  <si>
    <t>RX390</t>
  </si>
  <si>
    <t>LD NORTH (3)</t>
  </si>
  <si>
    <t>RX361</t>
  </si>
  <si>
    <t>LD SOUTH 2</t>
  </si>
  <si>
    <t>RX3VY</t>
  </si>
  <si>
    <t>LUNEDALE</t>
  </si>
  <si>
    <t>RX3NJ</t>
  </si>
  <si>
    <t>LUSTRUM VALE</t>
  </si>
  <si>
    <t>RX3VV</t>
  </si>
  <si>
    <t>LUSTRUM VALE MHSOP NMP</t>
  </si>
  <si>
    <t>RX31L</t>
  </si>
  <si>
    <t>M'BRO MHSOP 3 NMP</t>
  </si>
  <si>
    <t>RX3RF</t>
  </si>
  <si>
    <t>M'BRO MHSOP SECTOR 2</t>
  </si>
  <si>
    <t>RX33Y</t>
  </si>
  <si>
    <t>MEADOWFIELDS</t>
  </si>
  <si>
    <t>RX3XX</t>
  </si>
  <si>
    <t>MENTAL HEALTH UNIT - FRIARAGE HOSPITAL</t>
  </si>
  <si>
    <t>RX3A8</t>
  </si>
  <si>
    <t>MHSOP - APK NP 2</t>
  </si>
  <si>
    <t>RX3RW</t>
  </si>
  <si>
    <t>MHSOP - NORTH YORKSHIRE 1</t>
  </si>
  <si>
    <t>RX3RX</t>
  </si>
  <si>
    <t>MHSOP - NORTH YORKSHIRE 2</t>
  </si>
  <si>
    <t>RX3RY</t>
  </si>
  <si>
    <t>MHSOP - NORTH YORKSHIRE 3</t>
  </si>
  <si>
    <t>RX3A3</t>
  </si>
  <si>
    <t>MHSOP AP NP</t>
  </si>
  <si>
    <t>RX3A4</t>
  </si>
  <si>
    <t>MHSOP APK NP</t>
  </si>
  <si>
    <t>RX3A2</t>
  </si>
  <si>
    <t>MHSOP LR (NP)</t>
  </si>
  <si>
    <t>RX3XF</t>
  </si>
  <si>
    <t>MHSOP M'BRO 1 NMP</t>
  </si>
  <si>
    <t>RX3XG</t>
  </si>
  <si>
    <t>MHSOP M'BRO 2 NMP</t>
  </si>
  <si>
    <t>RX357</t>
  </si>
  <si>
    <t>MHSOP NP</t>
  </si>
  <si>
    <t>RX3A0</t>
  </si>
  <si>
    <t>MHSOP SB (NP)</t>
  </si>
  <si>
    <t>RX3RQ</t>
  </si>
  <si>
    <t>NMP - FOXRUSH</t>
  </si>
  <si>
    <t>RX3TN</t>
  </si>
  <si>
    <t>NMP - H'POOL AFF &amp; PSYCH</t>
  </si>
  <si>
    <t>RX31M</t>
  </si>
  <si>
    <t>NMP - LD H'GATE</t>
  </si>
  <si>
    <t>RX31K</t>
  </si>
  <si>
    <t>NMP - MHSOP H'GATE</t>
  </si>
  <si>
    <t>RX31Q</t>
  </si>
  <si>
    <t>NMP - MHSOP STOCKTON</t>
  </si>
  <si>
    <t>RX3VJ</t>
  </si>
  <si>
    <t>NMP EASINGTON</t>
  </si>
  <si>
    <t>RX3XE</t>
  </si>
  <si>
    <t>NMP LAKESIDE AFF DIS</t>
  </si>
  <si>
    <t>RX3WL</t>
  </si>
  <si>
    <t>NMP MHSOP HARTLEPOOL</t>
  </si>
  <si>
    <t>RX3TK</t>
  </si>
  <si>
    <t>NMP PARKSIDE PSYCHOSIS</t>
  </si>
  <si>
    <t>RX31E</t>
  </si>
  <si>
    <t>NMP STOCKTON AFFECTIVE DISORDERS</t>
  </si>
  <si>
    <t>RX3A5</t>
  </si>
  <si>
    <t>NORTH END NP</t>
  </si>
  <si>
    <t>RX359</t>
  </si>
  <si>
    <t>NP PETERLEE HC</t>
  </si>
  <si>
    <t>RX33W</t>
  </si>
  <si>
    <t>RX3KN</t>
  </si>
  <si>
    <t>OAKWOOD UNIT</t>
  </si>
  <si>
    <t>RX3RA</t>
  </si>
  <si>
    <t>OLD AGE PSYCH</t>
  </si>
  <si>
    <t>RX3PV</t>
  </si>
  <si>
    <t>PARK HOUSE</t>
  </si>
  <si>
    <t>RX30P</t>
  </si>
  <si>
    <t>PARK VIEW</t>
  </si>
  <si>
    <t>RX3KR</t>
  </si>
  <si>
    <t>PARKSIDE BILLINGHAM</t>
  </si>
  <si>
    <t>RX3FG</t>
  </si>
  <si>
    <t>PARKSIDE MIDDLESBROUGH</t>
  </si>
  <si>
    <t>RX3VM</t>
  </si>
  <si>
    <t>PARKSIDE PSYCHOSIS NMP</t>
  </si>
  <si>
    <t>RX34L</t>
  </si>
  <si>
    <t>RX3QP</t>
  </si>
  <si>
    <t>RX352</t>
  </si>
  <si>
    <t>POA</t>
  </si>
  <si>
    <t>RX314</t>
  </si>
  <si>
    <t>POA - CLS BL UNIT</t>
  </si>
  <si>
    <t>RX319</t>
  </si>
  <si>
    <t>POA - DARLINGTON WEST PARK 1</t>
  </si>
  <si>
    <t>RX320</t>
  </si>
  <si>
    <t>POA - DARLINGTON WEST PARK 2</t>
  </si>
  <si>
    <t>RX317</t>
  </si>
  <si>
    <t>POA - DDALES APARK 1</t>
  </si>
  <si>
    <t>RX318</t>
  </si>
  <si>
    <t>POA - DDALES APARK 2</t>
  </si>
  <si>
    <t>RX312</t>
  </si>
  <si>
    <t>POA - DERWENTSIDE CH 1</t>
  </si>
  <si>
    <t>RX313</t>
  </si>
  <si>
    <t>POA - DERWENTSIDE CH 2</t>
  </si>
  <si>
    <t>RX315</t>
  </si>
  <si>
    <t>POA - DURHAM BL UNIT</t>
  </si>
  <si>
    <t>RX316</t>
  </si>
  <si>
    <t>POA - SEDGEFIELD</t>
  </si>
  <si>
    <t>RX3GG</t>
  </si>
  <si>
    <t>PRECRIBING MIDDLESBROUGH OLD AGE PSYCH</t>
  </si>
  <si>
    <t>RX3AD</t>
  </si>
  <si>
    <t>PRIMROSE LODGE</t>
  </si>
  <si>
    <t>RX33V</t>
  </si>
  <si>
    <t xml:space="preserve">RECOVERY UNIT ACOMB </t>
  </si>
  <si>
    <t>RX3VT</t>
  </si>
  <si>
    <t>REDCAR AND CLEVELAND PSYCHOSIS NMP</t>
  </si>
  <si>
    <t>RX3YQ</t>
  </si>
  <si>
    <t>RX3FL</t>
  </si>
  <si>
    <t>ROSEBERRY PARK</t>
  </si>
  <si>
    <t>RX3NH</t>
  </si>
  <si>
    <t>SANDWELL PARK</t>
  </si>
  <si>
    <t>RX3YA</t>
  </si>
  <si>
    <t>SCARBOROUGH HOSPITAL</t>
  </si>
  <si>
    <t>RX3YC</t>
  </si>
  <si>
    <t>SHARROW VIEW</t>
  </si>
  <si>
    <t>RX3AF</t>
  </si>
  <si>
    <t>SHILDON COMMUNITY EXTENDED CARE UNIT</t>
  </si>
  <si>
    <t>RX3NN</t>
  </si>
  <si>
    <t>SHOTLEY BRIDGE GROUND FLOOR FLAT</t>
  </si>
  <si>
    <t>RX3YG</t>
  </si>
  <si>
    <t>SKIPTON HOSPITAL</t>
  </si>
  <si>
    <t>RX3VH</t>
  </si>
  <si>
    <t>SMS STOCKTON</t>
  </si>
  <si>
    <t>RX3KW</t>
  </si>
  <si>
    <t>SPRINGWOOD</t>
  </si>
  <si>
    <t>RX3QW</t>
  </si>
  <si>
    <t>ST HILDA'S HALL</t>
  </si>
  <si>
    <t>RX302</t>
  </si>
  <si>
    <t>TEES, ESK WEAR VALLEY NHS TRUST (TEES)</t>
  </si>
  <si>
    <t>RX301</t>
  </si>
  <si>
    <t>TEES, ESK, WEAR VALLEY NHS TRUST (DURHAM)</t>
  </si>
  <si>
    <t>RX386</t>
  </si>
  <si>
    <t>TERTIARY PSYCHOSIS 2</t>
  </si>
  <si>
    <t>RX3LL</t>
  </si>
  <si>
    <t>THE ANCHORAGE</t>
  </si>
  <si>
    <t>RX3YE</t>
  </si>
  <si>
    <t>THE BRIARY UNIT</t>
  </si>
  <si>
    <t>RX3NK</t>
  </si>
  <si>
    <t>THE DALES</t>
  </si>
  <si>
    <t>RX3LW</t>
  </si>
  <si>
    <t>RX3PE</t>
  </si>
  <si>
    <t>THE FRIARAGE</t>
  </si>
  <si>
    <t>RX3VF</t>
  </si>
  <si>
    <t>THE GATE</t>
  </si>
  <si>
    <t>RX303</t>
  </si>
  <si>
    <t>RX3QX</t>
  </si>
  <si>
    <t>RX3QD</t>
  </si>
  <si>
    <t>RX3VE</t>
  </si>
  <si>
    <t>THE ORCHARD</t>
  </si>
  <si>
    <t>RX3YK</t>
  </si>
  <si>
    <t>THE ORCHARDS DAY HOSPITAL</t>
  </si>
  <si>
    <t>RX3PT</t>
  </si>
  <si>
    <t>THE RIDINGS</t>
  </si>
  <si>
    <t>RX3HK</t>
  </si>
  <si>
    <t>THE WILLOWS NH</t>
  </si>
  <si>
    <t>RX3LE</t>
  </si>
  <si>
    <t>TRAFALGAR SQUARE</t>
  </si>
  <si>
    <t>RX3RJ</t>
  </si>
  <si>
    <t>UNIT 1</t>
  </si>
  <si>
    <t>RX3EW</t>
  </si>
  <si>
    <t>RX3EP</t>
  </si>
  <si>
    <t>RX3FA</t>
  </si>
  <si>
    <t>RX3MF</t>
  </si>
  <si>
    <t>UNIVERSITY HOSPITAL OF NORTH TEES MENTAL HEALTH UNIT</t>
  </si>
  <si>
    <t>RX3LF</t>
  </si>
  <si>
    <t>WEST LANE HOSPITAL</t>
  </si>
  <si>
    <t>RX3GV</t>
  </si>
  <si>
    <t>WEST LANE HOSPITAL WESTWOOD CENTRE</t>
  </si>
  <si>
    <t>RX3MM</t>
  </si>
  <si>
    <t>RX3RN</t>
  </si>
  <si>
    <t>WHITBY &amp; MALTON MHSOP</t>
  </si>
  <si>
    <t>RX34T</t>
  </si>
  <si>
    <t xml:space="preserve">WHITE HORSE VIEW </t>
  </si>
  <si>
    <t>RX304</t>
  </si>
  <si>
    <t>WOLFSON RESEARCH INSTITUTE</t>
  </si>
  <si>
    <t>RX34X</t>
  </si>
  <si>
    <t>RX401</t>
  </si>
  <si>
    <t>ACACIA HOUSE (ASHINGTON)</t>
  </si>
  <si>
    <t>RX4</t>
  </si>
  <si>
    <t>RX4DT</t>
  </si>
  <si>
    <t>ACUTE PSYCH - TYNEDALE</t>
  </si>
  <si>
    <t>RX4DN</t>
  </si>
  <si>
    <t>ACUTE PSYCH, MORPETH / WANSBECK</t>
  </si>
  <si>
    <t>RX45A</t>
  </si>
  <si>
    <t>ADHD - CHILD &amp; FAMILY</t>
  </si>
  <si>
    <t>RX44A</t>
  </si>
  <si>
    <t>ADHD [WAA]</t>
  </si>
  <si>
    <t>RX4DM</t>
  </si>
  <si>
    <t>ADOLESCENT FORENSIC NEWCASTLE, ROYCROFT UNIT</t>
  </si>
  <si>
    <t>RX4DK</t>
  </si>
  <si>
    <t>AFFECTIVE DISORDERS - LEAZES WING</t>
  </si>
  <si>
    <t>RX473</t>
  </si>
  <si>
    <t>ALNWICK INFIRMARY</t>
  </si>
  <si>
    <t>RX482</t>
  </si>
  <si>
    <t>AVONRIDGE MENTAL HEALTH COMMUNITY UNIT</t>
  </si>
  <si>
    <t>RX4X6</t>
  </si>
  <si>
    <t>BAILIFFGATE</t>
  </si>
  <si>
    <t>RX4J4</t>
  </si>
  <si>
    <t>BARNES UNIT</t>
  </si>
  <si>
    <t>RX483</t>
  </si>
  <si>
    <t>BASRA MENTAL HEALTH COMMUNITY UNIT</t>
  </si>
  <si>
    <t>RX4AH</t>
  </si>
  <si>
    <t>BELSAY UNIT</t>
  </si>
  <si>
    <t>RX458</t>
  </si>
  <si>
    <t>BENSHAM HOSPITAL</t>
  </si>
  <si>
    <t>RX4A9</t>
  </si>
  <si>
    <t>BENTON VIEW</t>
  </si>
  <si>
    <t>RX486</t>
  </si>
  <si>
    <t>BERRISHILL GROVE MENTAL HEALTH COMMUNITY UNIT</t>
  </si>
  <si>
    <t>RX472</t>
  </si>
  <si>
    <t>BERWICK INFIRMARY SITE</t>
  </si>
  <si>
    <t>RX405</t>
  </si>
  <si>
    <t>BLYTH ADVICE &amp; NEEDLE EXCHANGE FOR DRUG USERS</t>
  </si>
  <si>
    <t>RX436</t>
  </si>
  <si>
    <t>BRAESIDE</t>
  </si>
  <si>
    <t xml:space="preserve">RX438 </t>
  </si>
  <si>
    <t>BROOKE HOUSE</t>
  </si>
  <si>
    <t>RX4FD</t>
  </si>
  <si>
    <t>CAMPUS FOR AGEING &amp; VITALITY</t>
  </si>
  <si>
    <t>RX488</t>
  </si>
  <si>
    <t>CARRDALE MENTAL HEALTH COMMUNITY UNIT</t>
  </si>
  <si>
    <t>RX456</t>
  </si>
  <si>
    <t>CASAMINA</t>
  </si>
  <si>
    <t>RX489</t>
  </si>
  <si>
    <t>CEDAR GRANGE MENTAL HEALTH COMMUNITY UNIT</t>
  </si>
  <si>
    <t>RX464</t>
  </si>
  <si>
    <t>CHERRY KNOWLE HOSPITAL</t>
  </si>
  <si>
    <t>RX4DX</t>
  </si>
  <si>
    <t>CHILD PSYCH CENTRAL - AISLING UNIT</t>
  </si>
  <si>
    <t>RX4EA</t>
  </si>
  <si>
    <t>CHILD PSYCH NORTHUMBERLAND</t>
  </si>
  <si>
    <t>RX4EC</t>
  </si>
  <si>
    <t>CHILD PSYCH SE NORTHUMBERLAND - LINHOPE UNIT</t>
  </si>
  <si>
    <t>RX4ED</t>
  </si>
  <si>
    <t>CHILD PSYCH TYNEDALE</t>
  </si>
  <si>
    <t>RX44E</t>
  </si>
  <si>
    <t>CNDS</t>
  </si>
  <si>
    <t>RX4W8</t>
  </si>
  <si>
    <t>COMMUNITY MENTAL HEALTH PARTNERSHIP</t>
  </si>
  <si>
    <t>RX4K9</t>
  </si>
  <si>
    <t>CRAIGAVON</t>
  </si>
  <si>
    <t>RX44H</t>
  </si>
  <si>
    <t>CRHT NORTHUMBERLAND</t>
  </si>
  <si>
    <t>RX43Q</t>
  </si>
  <si>
    <t>DELIBERATE SELF HARM</t>
  </si>
  <si>
    <t>RX490</t>
  </si>
  <si>
    <t>DENE COTTAGE MENTAL HEALTH COMMUNITY UNIT</t>
  </si>
  <si>
    <t>RX4E5</t>
  </si>
  <si>
    <t>DEPARTMENT OF PSYCHIATRY (ROYAL VICTORIA INFIRMARY)</t>
  </si>
  <si>
    <t>RX444</t>
  </si>
  <si>
    <t>DUNSTON HILL DAY HOSPITAL SITE</t>
  </si>
  <si>
    <t xml:space="preserve">RX461  </t>
  </si>
  <si>
    <t>ELM HOUSE</t>
  </si>
  <si>
    <t>RX492</t>
  </si>
  <si>
    <t>ELSDEN MEWS MENTAL HEALTH COMMUNITY UNIT</t>
  </si>
  <si>
    <t>RX4CA</t>
  </si>
  <si>
    <t>FERNDENE</t>
  </si>
  <si>
    <t>RX494</t>
  </si>
  <si>
    <t>FLAX COTTAGES MENTAL HEALTH COMMUNITY UNIT</t>
  </si>
  <si>
    <t>RX4A4</t>
  </si>
  <si>
    <t>FLEMING NUFFIELD</t>
  </si>
  <si>
    <t>RX4EH</t>
  </si>
  <si>
    <t>FORENSIC UNIT NEWCASTLE</t>
  </si>
  <si>
    <t>RX495</t>
  </si>
  <si>
    <t>GRANGE PARK MENTAL HEALTH COMMUNITY UNIT</t>
  </si>
  <si>
    <t>RX4D3</t>
  </si>
  <si>
    <t>HEXHAM CPN</t>
  </si>
  <si>
    <t>RX4D4</t>
  </si>
  <si>
    <t>HEXHAM CSMT</t>
  </si>
  <si>
    <t>RX471</t>
  </si>
  <si>
    <t>HEXHAM GENERAL HOSPITAL</t>
  </si>
  <si>
    <t>RX4V5</t>
  </si>
  <si>
    <t>HIRST VILLAS MENTAL HEALTH COMMUNITY UNIT</t>
  </si>
  <si>
    <t>RX499</t>
  </si>
  <si>
    <t>HOLLYBUSH VILLAS MENTAL HEALTH COMMUNITY UNIT</t>
  </si>
  <si>
    <t>RX4J8</t>
  </si>
  <si>
    <t>HOLMLEA</t>
  </si>
  <si>
    <t>RX4Z3</t>
  </si>
  <si>
    <t>HOPEWOOD PARK</t>
  </si>
  <si>
    <t>RX4R0</t>
  </si>
  <si>
    <t>HYLTON BANK MENTAL HEALTH COMMUNITY UNIT</t>
  </si>
  <si>
    <t>RX44D</t>
  </si>
  <si>
    <t>ICTS</t>
  </si>
  <si>
    <t>RX463</t>
  </si>
  <si>
    <t>LEATHAM</t>
  </si>
  <si>
    <t>RX4R1</t>
  </si>
  <si>
    <t>LYNDHURST GROVE MENTAL HEALTH COMMUNITY UNIT</t>
  </si>
  <si>
    <t>RX450</t>
  </si>
  <si>
    <t>RX4K2</t>
  </si>
  <si>
    <t>MONKWEARMOUTH HOSPITAL</t>
  </si>
  <si>
    <t>RX474</t>
  </si>
  <si>
    <t>MORPETH COTTAGE HOSPITAL</t>
  </si>
  <si>
    <t>RX4EL</t>
  </si>
  <si>
    <t>RX4K4</t>
  </si>
  <si>
    <t>NEWBERRY COTTAGE</t>
  </si>
  <si>
    <t>RX4E6</t>
  </si>
  <si>
    <t>NEWCASTLE GENERAL HOSPITAL</t>
  </si>
  <si>
    <t>RX4K5</t>
  </si>
  <si>
    <t>NEWHAVEN COTTAGE</t>
  </si>
  <si>
    <t>RX4P9</t>
  </si>
  <si>
    <t>NMP - CHILD &amp; FAMILY A</t>
  </si>
  <si>
    <t>RX43R</t>
  </si>
  <si>
    <t>NMP - CHILD &amp; FAMILY B</t>
  </si>
  <si>
    <t>RX4P8</t>
  </si>
  <si>
    <t>NMP - WELLFIELD</t>
  </si>
  <si>
    <t>RX4A6</t>
  </si>
  <si>
    <t>NORTH TYNESIDE GENERAL HOSPITAL</t>
  </si>
  <si>
    <t>RX4DG</t>
  </si>
  <si>
    <t>RX467</t>
  </si>
  <si>
    <t>NORTHGATE HOSPITAL SITE</t>
  </si>
  <si>
    <t>RX4X2</t>
  </si>
  <si>
    <t>NORTHUMBERLAND BAIT</t>
  </si>
  <si>
    <t>RX4EF</t>
  </si>
  <si>
    <t>OLD AGE PSYCHIATRY - TYNEDALE</t>
  </si>
  <si>
    <t>RX4EN</t>
  </si>
  <si>
    <t>OLD AGE PSYCHIATRY NEWCASTLE EAST - AKENSIDE</t>
  </si>
  <si>
    <t>RX4EP</t>
  </si>
  <si>
    <t>OLD AGE PSYCHIATRY NEWCASTLE NORTH - GIBSIDE</t>
  </si>
  <si>
    <t>RX4EQ</t>
  </si>
  <si>
    <t>OLD AGE PSYCHIATRY NEWCASTLE WEST - CASTLESIDE</t>
  </si>
  <si>
    <t>RX449</t>
  </si>
  <si>
    <t>RX4DH</t>
  </si>
  <si>
    <t>PRUDHOE HOSPITAL</t>
  </si>
  <si>
    <t>RX468</t>
  </si>
  <si>
    <t>PRUDHOE HOSPITAL SITE</t>
  </si>
  <si>
    <t>RX41M</t>
  </si>
  <si>
    <t>REGIONAL EATING DISORDERS</t>
  </si>
  <si>
    <t>RX4DE</t>
  </si>
  <si>
    <t>REHABILITATION - CHERRY KNOWLE HOSPITAL</t>
  </si>
  <si>
    <t>RX4AY</t>
  </si>
  <si>
    <t>REHABILITATION - TRANWELL UNIT</t>
  </si>
  <si>
    <t>RX4FA</t>
  </si>
  <si>
    <t>REHABILITATION NORTHUMBERLAND - SOUTH WING</t>
  </si>
  <si>
    <t xml:space="preserve">RX4Y0  </t>
  </si>
  <si>
    <t>ROSE LODGE</t>
  </si>
  <si>
    <t>RX4T0</t>
  </si>
  <si>
    <t>ROSLIN MENTAL HEALTH COMMUNITY UNIT</t>
  </si>
  <si>
    <t>RX434</t>
  </si>
  <si>
    <t>SHEKINAH</t>
  </si>
  <si>
    <t>RX4T3</t>
  </si>
  <si>
    <t>SHIAN MENTAL HEALTH COMMUNITY UNIT</t>
  </si>
  <si>
    <t>RX4V7</t>
  </si>
  <si>
    <t>SOLINGEN</t>
  </si>
  <si>
    <t>RX454</t>
  </si>
  <si>
    <t>SOUTH TYNESIDE DISTRICT GENERAL HOSPITAL</t>
  </si>
  <si>
    <t>RX4EX</t>
  </si>
  <si>
    <t>SPECIAL CARE / REHAB NEWCASTLE</t>
  </si>
  <si>
    <t>RX4V6</t>
  </si>
  <si>
    <t>SPITTAL</t>
  </si>
  <si>
    <t>RX4X3</t>
  </si>
  <si>
    <t>SPITTAL MEWS MENTAL HEALTH COMMUNITY UNIT</t>
  </si>
  <si>
    <t>RX4V3</t>
  </si>
  <si>
    <t>SPRINGDALE MENTAL HEALTH COMMUNITY UNIT</t>
  </si>
  <si>
    <t>RX4T5</t>
  </si>
  <si>
    <t>ST ALBANS MENTAL HEALTH COMMUNITY UNIT</t>
  </si>
  <si>
    <t>RX4E2</t>
  </si>
  <si>
    <t>ST GEORGES HOSPITAL SITE (MORPETH)</t>
  </si>
  <si>
    <t>RX4E4</t>
  </si>
  <si>
    <t>ST NICHOLAS HOSPITAL (NEWCASTLE UPON TYNE)</t>
  </si>
  <si>
    <t>RX4T6</t>
  </si>
  <si>
    <t>STONECRAFT MENTAL HEALTH COMMUNITY UNIT</t>
  </si>
  <si>
    <t>RX4J2</t>
  </si>
  <si>
    <t>RX4J5</t>
  </si>
  <si>
    <t>RX445</t>
  </si>
  <si>
    <t>SWALWELL</t>
  </si>
  <si>
    <t>RX4T7</t>
  </si>
  <si>
    <t>TAVISTOCK SQUARE MENTAL HEALTH COMMUNITY UNIT</t>
  </si>
  <si>
    <t>RX4T8</t>
  </si>
  <si>
    <t>THE CHESTERS MENTAL HEALTH COMMUNITY UNIT</t>
  </si>
  <si>
    <t>RX480</t>
  </si>
  <si>
    <t>THE CONSULTING ROOMS</t>
  </si>
  <si>
    <t>RX4A5</t>
  </si>
  <si>
    <t>RX481</t>
  </si>
  <si>
    <t>THE RIDING MENTAL HEALTH COMMUNITY UNIT</t>
  </si>
  <si>
    <t>RX406</t>
  </si>
  <si>
    <t>THE WILLOWS (MORPETH)</t>
  </si>
  <si>
    <t>RX442</t>
  </si>
  <si>
    <t>TRANWELL UNIT</t>
  </si>
  <si>
    <t>RX4K7</t>
  </si>
  <si>
    <t>TREATMENT UNIT</t>
  </si>
  <si>
    <t>RX4E3</t>
  </si>
  <si>
    <t>WALKERGATE HOSPITAL</t>
  </si>
  <si>
    <t>RX4W4</t>
  </si>
  <si>
    <t>WALKERGATE PARK HOSPITAL</t>
  </si>
  <si>
    <t>RX4C4</t>
  </si>
  <si>
    <t>WANSBECK GENERAL HOSPITAL</t>
  </si>
  <si>
    <t>RX4T9</t>
  </si>
  <si>
    <t>WARRINGTON MENTAL HEALTH COMMUNITY UNIT</t>
  </si>
  <si>
    <t>RX4V0</t>
  </si>
  <si>
    <t>WEST VIEW MENTAL HEALTH COMMUNITY UNIT</t>
  </si>
  <si>
    <t>RX4E1</t>
  </si>
  <si>
    <t>WESTBRIDGE UNIT</t>
  </si>
  <si>
    <t>RX435</t>
  </si>
  <si>
    <t>WHITBY RISE</t>
  </si>
  <si>
    <t>RX4C2</t>
  </si>
  <si>
    <t>WHITLEY BAY</t>
  </si>
  <si>
    <t>RX4W6</t>
  </si>
  <si>
    <t>WOODLAND VIEW</t>
  </si>
  <si>
    <t>RX4V1</t>
  </si>
  <si>
    <t>WOODLANDS COTTAGE MENTAL HEALTH COMMUNITY UNIT</t>
  </si>
  <si>
    <t>RX4L5</t>
  </si>
  <si>
    <t>WOODLEY HALL</t>
  </si>
  <si>
    <t>RX4V2</t>
  </si>
  <si>
    <t>WOOLSINGTON MENTAL HEALTH COMMUNITY UNIT</t>
  </si>
  <si>
    <t>RX4EY</t>
  </si>
  <si>
    <t>YOUNG PEOPLES UNIT</t>
  </si>
  <si>
    <t>RXAG5</t>
  </si>
  <si>
    <t>ANCORA HOUSE</t>
  </si>
  <si>
    <t>RXA</t>
  </si>
  <si>
    <t>RXA19</t>
  </si>
  <si>
    <t>BOWMERE HOSPITAL</t>
  </si>
  <si>
    <t>RXA32</t>
  </si>
  <si>
    <t>CHERRYBANK</t>
  </si>
  <si>
    <t>RXA54</t>
  </si>
  <si>
    <t>CLATTERBRIDGE HOSPITAL PSYCH SERVICES</t>
  </si>
  <si>
    <t>RXA52</t>
  </si>
  <si>
    <t>EASTWAY INPATIENTS</t>
  </si>
  <si>
    <t>RXAWE</t>
  </si>
  <si>
    <t>RXAAE</t>
  </si>
  <si>
    <t>JOCELYN SOLLY</t>
  </si>
  <si>
    <t>RXAWA</t>
  </si>
  <si>
    <t>KEMPLE UNIT</t>
  </si>
  <si>
    <t>RXAD6</t>
  </si>
  <si>
    <t>RXA20</t>
  </si>
  <si>
    <t>LEIGHTON MENTAL HEALTH UNIT</t>
  </si>
  <si>
    <t>RXAC6</t>
  </si>
  <si>
    <t>LIASON PSYCHIATRY WEST</t>
  </si>
  <si>
    <t>RXA34</t>
  </si>
  <si>
    <t>LIME WALK HOUSE</t>
  </si>
  <si>
    <t>RXAWK</t>
  </si>
  <si>
    <t>MACCLESFIELD MENTAL HEALTH</t>
  </si>
  <si>
    <t>RXA72</t>
  </si>
  <si>
    <t>MARY DENDY UNIT</t>
  </si>
  <si>
    <t>RXA55</t>
  </si>
  <si>
    <t>RESPITE THORN HEYS</t>
  </si>
  <si>
    <t>RXA35</t>
  </si>
  <si>
    <t>ROSEMOUNT</t>
  </si>
  <si>
    <t>RXAE9</t>
  </si>
  <si>
    <t>SOUTH CHESHIRE &amp; VALE ROYAL</t>
  </si>
  <si>
    <t>RXADK</t>
  </si>
  <si>
    <t>SPRINGBANK</t>
  </si>
  <si>
    <t>RXA02</t>
  </si>
  <si>
    <t>ST CATHERINES HOSPITAL</t>
  </si>
  <si>
    <t>RXAQA</t>
  </si>
  <si>
    <t>TRAFFORD LD</t>
  </si>
  <si>
    <t>RXA01</t>
  </si>
  <si>
    <t>RXA53</t>
  </si>
  <si>
    <t>YPC- PINE LODGE</t>
  </si>
  <si>
    <t>RXC03</t>
  </si>
  <si>
    <t>BEXHILL HOSPITAL</t>
  </si>
  <si>
    <t>RXC</t>
  </si>
  <si>
    <t>RXC01</t>
  </si>
  <si>
    <t>RXC14</t>
  </si>
  <si>
    <t>CROWBOROUGH BIRTHING CENTRE</t>
  </si>
  <si>
    <t>RXC02</t>
  </si>
  <si>
    <t>RXCHR</t>
  </si>
  <si>
    <t>MASTER'S HOUSE</t>
  </si>
  <si>
    <t>RXEDC</t>
  </si>
  <si>
    <t>DONCASTER - CYP&amp;F</t>
  </si>
  <si>
    <t>RXE</t>
  </si>
  <si>
    <t>RXECT</t>
  </si>
  <si>
    <t>DONCASTER - CYP&amp;F (EAST)</t>
  </si>
  <si>
    <t>RXEDJ</t>
  </si>
  <si>
    <t>DONCASTER - CYP&amp;F 2</t>
  </si>
  <si>
    <t>RXECA</t>
  </si>
  <si>
    <t>DONCASTER - ST MARY'S INTERMEDIATE CARE</t>
  </si>
  <si>
    <t>RXEA2</t>
  </si>
  <si>
    <t>DONCASTER COMMUNITY - OLDER PEOPLE'S DAY HOSPITAL</t>
  </si>
  <si>
    <t>RXECL</t>
  </si>
  <si>
    <t>DONCASTER DCIS - (OTW)</t>
  </si>
  <si>
    <t>RXECF</t>
  </si>
  <si>
    <t>DONCASTER DCIS - (OTW) BENTLEY MYPLACE</t>
  </si>
  <si>
    <t>RXEX3</t>
  </si>
  <si>
    <t>NEW BEGINNINGS - DONCASTER</t>
  </si>
  <si>
    <t>RXE92</t>
  </si>
  <si>
    <t>NTH LINCS - GREAT OAKS INPATIENT UNIT</t>
  </si>
  <si>
    <t>RXECJ</t>
  </si>
  <si>
    <t>NTH LINCS - ICT</t>
  </si>
  <si>
    <t>RXE93</t>
  </si>
  <si>
    <t>NTH LINCS - OT (COMMUNITY)</t>
  </si>
  <si>
    <t>RXE96</t>
  </si>
  <si>
    <t>NTH LINCS PSYCHOLOGICAL THERAPIES 2</t>
  </si>
  <si>
    <t>RXE12</t>
  </si>
  <si>
    <t>ROTHERHAM  EARLY INTERVENTION (SWALLOWNEST)</t>
  </si>
  <si>
    <t>RXEC8</t>
  </si>
  <si>
    <t>ROTHERHAM COMMUNITY MHSOP</t>
  </si>
  <si>
    <t>RXECD</t>
  </si>
  <si>
    <t>ROTHERHAM INTENSIVE COMMUNITY THERAPIES</t>
  </si>
  <si>
    <t>RXEC4</t>
  </si>
  <si>
    <t>ROTHERHAM LEARNING DISABILITIES ASSESSMENT AND TREATMENT UNIT</t>
  </si>
  <si>
    <t>RXE07</t>
  </si>
  <si>
    <t>ROTHERHAM OPMHS WOODLANDS</t>
  </si>
  <si>
    <t>RXEAA</t>
  </si>
  <si>
    <t>ST CATHERINE'S</t>
  </si>
  <si>
    <t>RXEDL</t>
  </si>
  <si>
    <t>ST. JOHN’S HOSPICE.</t>
  </si>
  <si>
    <t>RXEA1</t>
  </si>
  <si>
    <t>TICKHILL ROAD</t>
  </si>
  <si>
    <t>RXF04</t>
  </si>
  <si>
    <t>CLAYTON HOSPITAL</t>
  </si>
  <si>
    <t>RXF</t>
  </si>
  <si>
    <t>RXF10</t>
  </si>
  <si>
    <t>DEWSBURY AND DISTRICT HOSPITAL</t>
  </si>
  <si>
    <t>RXF14</t>
  </si>
  <si>
    <t>MONUMENT HOUSE</t>
  </si>
  <si>
    <t>RXF05</t>
  </si>
  <si>
    <t>PINDERFIELDS GENERAL HOSPITAL</t>
  </si>
  <si>
    <t>RXF03</t>
  </si>
  <si>
    <t>RXF15</t>
  </si>
  <si>
    <t>QUEEN ELIZABETH HOUSE</t>
  </si>
  <si>
    <t>RXF13</t>
  </si>
  <si>
    <t>WEST RIDINGS RESIDENTIAL AND NURSING HOME</t>
  </si>
  <si>
    <t>RXGDT</t>
  </si>
  <si>
    <t>CALDERDALE SMS</t>
  </si>
  <si>
    <t>RXG</t>
  </si>
  <si>
    <t>RXG23</t>
  </si>
  <si>
    <t>CASTLE LODGE</t>
  </si>
  <si>
    <t>RXG18</t>
  </si>
  <si>
    <t>CASTLEFORD &amp; NORMANTON DISTRICT HOSPITAL</t>
  </si>
  <si>
    <t>RXGDR</t>
  </si>
  <si>
    <t>CDIP</t>
  </si>
  <si>
    <t>RXG67</t>
  </si>
  <si>
    <t>CHERRY TREES</t>
  </si>
  <si>
    <t>RXGDN</t>
  </si>
  <si>
    <t>CHILD &amp; ADOLESCENT UNIT</t>
  </si>
  <si>
    <t>RXG1F</t>
  </si>
  <si>
    <t>CNDH</t>
  </si>
  <si>
    <t>RXG61</t>
  </si>
  <si>
    <t>DOVECOTE</t>
  </si>
  <si>
    <t>RXG36</t>
  </si>
  <si>
    <t>ENFIELD DOWN</t>
  </si>
  <si>
    <t>RXG76</t>
  </si>
  <si>
    <t>F MILL</t>
  </si>
  <si>
    <t>RXG10</t>
  </si>
  <si>
    <t>FIELDHEAD HOSPITAL</t>
  </si>
  <si>
    <t>RXG77</t>
  </si>
  <si>
    <t>FOLLY HALL</t>
  </si>
  <si>
    <t>RXG50</t>
  </si>
  <si>
    <t>RXG60</t>
  </si>
  <si>
    <t>GREENDALE</t>
  </si>
  <si>
    <t>RXG12</t>
  </si>
  <si>
    <t>HEATH UNIT</t>
  </si>
  <si>
    <t>RXG22</t>
  </si>
  <si>
    <t>HYDE PARK</t>
  </si>
  <si>
    <t>RXG82</t>
  </si>
  <si>
    <t>KENDRAY HOSPITAL</t>
  </si>
  <si>
    <t>RXG45</t>
  </si>
  <si>
    <t>KERSHAW GRANGE</t>
  </si>
  <si>
    <t>RXG58</t>
  </si>
  <si>
    <t>RXG74</t>
  </si>
  <si>
    <t>MANYGATES</t>
  </si>
  <si>
    <t>RXG84</t>
  </si>
  <si>
    <t>RXGDD</t>
  </si>
  <si>
    <t>PRIESTLEY UNIT</t>
  </si>
  <si>
    <t>RXG32</t>
  </si>
  <si>
    <t>ST JOHN'S FLATS</t>
  </si>
  <si>
    <t>RXGHH</t>
  </si>
  <si>
    <t>RXG41</t>
  </si>
  <si>
    <t>RXG28</t>
  </si>
  <si>
    <t>THE DANCER</t>
  </si>
  <si>
    <t>RXG31</t>
  </si>
  <si>
    <t>THE POPLARS</t>
  </si>
  <si>
    <t>RXG30</t>
  </si>
  <si>
    <t>THE SYCAMORES</t>
  </si>
  <si>
    <t>RXG89</t>
  </si>
  <si>
    <t>WALDERSLADE</t>
  </si>
  <si>
    <t>RXG79</t>
  </si>
  <si>
    <t>YOT</t>
  </si>
  <si>
    <t>RXH18</t>
  </si>
  <si>
    <t>ASHDOWN NUFFIELD HOSPITAL</t>
  </si>
  <si>
    <t>RXH</t>
  </si>
  <si>
    <t>RXH05</t>
  </si>
  <si>
    <t>RXH21</t>
  </si>
  <si>
    <t>RXH09</t>
  </si>
  <si>
    <t>RXH01</t>
  </si>
  <si>
    <t>RXH07</t>
  </si>
  <si>
    <t>SUSSEX EYE HOSPITAL</t>
  </si>
  <si>
    <t>RXH19</t>
  </si>
  <si>
    <t>SUSSEX NUFFIELD HOSPITAL</t>
  </si>
  <si>
    <t>RXH06</t>
  </si>
  <si>
    <t>THE ROYAL ALEXANDRA CHILDREN'S HOSPITAL</t>
  </si>
  <si>
    <t>RXK03</t>
  </si>
  <si>
    <t>BIRMINGHAM MIDLAND EYE CENTRE (BMEC)</t>
  </si>
  <si>
    <t>RXK</t>
  </si>
  <si>
    <t>RXKTC</t>
  </si>
  <si>
    <t>BIRMINGHAM TREATMENT CENTRE</t>
  </si>
  <si>
    <t>RXK02</t>
  </si>
  <si>
    <t>CITY HOSPITAL</t>
  </si>
  <si>
    <t>RXK10</t>
  </si>
  <si>
    <t>ROWLEY REGIS HOSPITAL</t>
  </si>
  <si>
    <t>RXK01</t>
  </si>
  <si>
    <t>SANDWELL GENERAL HOSPITAL</t>
  </si>
  <si>
    <t>RXL08</t>
  </si>
  <si>
    <t>BISPHAM HOSPITAL REHABILITATION UNIT</t>
  </si>
  <si>
    <t>RXL</t>
  </si>
  <si>
    <t>RXL01</t>
  </si>
  <si>
    <t>RXL06</t>
  </si>
  <si>
    <t>CLIFTON HOSPITAL</t>
  </si>
  <si>
    <t>RXL02</t>
  </si>
  <si>
    <t>DEVONSHIRE ROAD HOSPITAL</t>
  </si>
  <si>
    <t>RXL04</t>
  </si>
  <si>
    <t>RXL03</t>
  </si>
  <si>
    <t>RXL09</t>
  </si>
  <si>
    <t>ROSSALL HOSPITAL REHABILITATION UNIT</t>
  </si>
  <si>
    <t>RXL05</t>
  </si>
  <si>
    <t>SOUTH SHORE HOSPITAL</t>
  </si>
  <si>
    <t>RXL07</t>
  </si>
  <si>
    <t>WESHAM HOSPITAL REHABILITATION UNIT</t>
  </si>
  <si>
    <t>RXMT4</t>
  </si>
  <si>
    <t>RXM</t>
  </si>
  <si>
    <t>RXM57</t>
  </si>
  <si>
    <t>BANKGATE</t>
  </si>
  <si>
    <t>RXM55</t>
  </si>
  <si>
    <t>CHEVIN WARD</t>
  </si>
  <si>
    <t>RXM82</t>
  </si>
  <si>
    <t>RXM65</t>
  </si>
  <si>
    <t>CLAY CROSS COMMUNITY HOSPITAL</t>
  </si>
  <si>
    <t>RXM46</t>
  </si>
  <si>
    <t>CORBAR VIEW</t>
  </si>
  <si>
    <t>RXM03</t>
  </si>
  <si>
    <t>CRAIGMORE</t>
  </si>
  <si>
    <t>RXMF6</t>
  </si>
  <si>
    <t>DALE BANK VIEW</t>
  </si>
  <si>
    <t>RXMF1</t>
  </si>
  <si>
    <t>DERBYSHIRE MENTAL HEALTH RESOURCE UNIT</t>
  </si>
  <si>
    <t>RXM18</t>
  </si>
  <si>
    <t>DOVEDALE DAY HOSPITAL</t>
  </si>
  <si>
    <t>RXMT3</t>
  </si>
  <si>
    <t>DR R PROFESSOR HEUN (PSYCHIATRIC UNIT)</t>
  </si>
  <si>
    <t>RXM37</t>
  </si>
  <si>
    <t>ELMS (ALCOHOL)</t>
  </si>
  <si>
    <t>RXME4</t>
  </si>
  <si>
    <t>EREWASH CLDT</t>
  </si>
  <si>
    <t>RXM17</t>
  </si>
  <si>
    <t>FRIAR GATE FLATS</t>
  </si>
  <si>
    <t>RXM26</t>
  </si>
  <si>
    <t>FRIARGATE</t>
  </si>
  <si>
    <t>RXM51</t>
  </si>
  <si>
    <t>HARTINGTON WING</t>
  </si>
  <si>
    <t>RXMW6</t>
  </si>
  <si>
    <t>HIGHLY SPECIALIST COGNITIVE BEHAVIOURAL PSYCHOTHERAPIST</t>
  </si>
  <si>
    <t>RXM30</t>
  </si>
  <si>
    <t>KEDLESTON UNIT</t>
  </si>
  <si>
    <t>RXM08</t>
  </si>
  <si>
    <t>KUFENA</t>
  </si>
  <si>
    <t>RXM59</t>
  </si>
  <si>
    <t>MAPLETON DAY HOSPITAL</t>
  </si>
  <si>
    <t>RXM56</t>
  </si>
  <si>
    <t>MIDWAY DAY HOSPITAL</t>
  </si>
  <si>
    <t>RXM70</t>
  </si>
  <si>
    <t>MORTON WARD, HARTINGTON UNIT</t>
  </si>
  <si>
    <t>RXM64</t>
  </si>
  <si>
    <t>NEWHOLME HOSPITAL</t>
  </si>
  <si>
    <t>RXM13</t>
  </si>
  <si>
    <t>RXM90</t>
  </si>
  <si>
    <t>RXM71</t>
  </si>
  <si>
    <t>PLEASLEY WARD, HARTINGTON UNIT</t>
  </si>
  <si>
    <t>RXM91</t>
  </si>
  <si>
    <t>QUARN MILL</t>
  </si>
  <si>
    <t>RXM54</t>
  </si>
  <si>
    <t>RADBOURNE UNIT</t>
  </si>
  <si>
    <t>RXMA7</t>
  </si>
  <si>
    <t>RIPLEY HOSPITAL</t>
  </si>
  <si>
    <t>RXM92</t>
  </si>
  <si>
    <t>ST KATHERINES</t>
  </si>
  <si>
    <t>RXM76</t>
  </si>
  <si>
    <t>TANSLEY WARD</t>
  </si>
  <si>
    <t>RXM84</t>
  </si>
  <si>
    <t>THE MANSE</t>
  </si>
  <si>
    <t>RXM06</t>
  </si>
  <si>
    <t>THE NOOK</t>
  </si>
  <si>
    <t>RXM47</t>
  </si>
  <si>
    <t>RXM95</t>
  </si>
  <si>
    <t>THE RITZ BUILDING</t>
  </si>
  <si>
    <t>RXMF2</t>
  </si>
  <si>
    <t>TURNING POINT</t>
  </si>
  <si>
    <t>RXM44</t>
  </si>
  <si>
    <t>RXM63</t>
  </si>
  <si>
    <t>WARD 1</t>
  </si>
  <si>
    <t>RXM60</t>
  </si>
  <si>
    <t>WARD 2</t>
  </si>
  <si>
    <t>RXM68</t>
  </si>
  <si>
    <t>WARD 32 THE PSYCHIATRIC UNIT</t>
  </si>
  <si>
    <t>RXM77</t>
  </si>
  <si>
    <t>WARD 33, PSYCHIATRIC UNIT</t>
  </si>
  <si>
    <t>RXM78</t>
  </si>
  <si>
    <t>WARD 34, PSYCHIATRIC UNIT</t>
  </si>
  <si>
    <t>RXM81</t>
  </si>
  <si>
    <t>WARD 35, PSYCHIATRIC UNIT</t>
  </si>
  <si>
    <t>RXM74</t>
  </si>
  <si>
    <t>WARD 36, PSYCHIATRIC UNIT</t>
  </si>
  <si>
    <t>RXMF4</t>
  </si>
  <si>
    <t>WARDS 1 &amp; 2</t>
  </si>
  <si>
    <t>RXN06</t>
  </si>
  <si>
    <t>RXN</t>
  </si>
  <si>
    <t>RXN07</t>
  </si>
  <si>
    <t>BLACKBURN ROYAL INFIRMARY</t>
  </si>
  <si>
    <t>RXN08</t>
  </si>
  <si>
    <t>RXN01</t>
  </si>
  <si>
    <t>RXN20</t>
  </si>
  <si>
    <t>PENDLE COMMUNITY HOSPITAL</t>
  </si>
  <si>
    <t>RXN02</t>
  </si>
  <si>
    <t>RXPBA</t>
  </si>
  <si>
    <t>BISHOP AUCKLAND HOSPITAL</t>
  </si>
  <si>
    <t>RXP</t>
  </si>
  <si>
    <t>RXPCC</t>
  </si>
  <si>
    <t>CHESTER LE STREET HOSPITAL</t>
  </si>
  <si>
    <t>RXPDA</t>
  </si>
  <si>
    <t>DARLINGTON MEMORIAL HOSPITAL</t>
  </si>
  <si>
    <t>RXPBB</t>
  </si>
  <si>
    <t>HOMELANDS HOSPITAL</t>
  </si>
  <si>
    <t>RXPCJ</t>
  </si>
  <si>
    <t>RICHARDSON COMMUNITY HOSPITAL</t>
  </si>
  <si>
    <t>RXPCL</t>
  </si>
  <si>
    <t>SEDGEFIELD COMMUNITY HOSPITAL</t>
  </si>
  <si>
    <t>RXPCW</t>
  </si>
  <si>
    <t>SHOTLEY BRIDGE HOSPITAL SITE</t>
  </si>
  <si>
    <t>RXPCX</t>
  </si>
  <si>
    <t>SOUTH MOOR HOSPITAL SITE</t>
  </si>
  <si>
    <t>RXPGA</t>
  </si>
  <si>
    <t>RXPWE</t>
  </si>
  <si>
    <t>RXPTC</t>
  </si>
  <si>
    <t>TREATMENT CENTRE</t>
  </si>
  <si>
    <t>RXPCP</t>
  </si>
  <si>
    <t>RXP69</t>
  </si>
  <si>
    <t>WEARDALE COMMUNITY HOSPITAL</t>
  </si>
  <si>
    <t>RXQ81</t>
  </si>
  <si>
    <t>AMERSHAM HEALTH CENTRE</t>
  </si>
  <si>
    <t>RXQ</t>
  </si>
  <si>
    <t>RXQ51</t>
  </si>
  <si>
    <t>AMERSHAM HOSPITAL</t>
  </si>
  <si>
    <t>RXQ88</t>
  </si>
  <si>
    <t>APPLEYARD</t>
  </si>
  <si>
    <t>RXQ89</t>
  </si>
  <si>
    <t>AYSGARTH MEDICAL CENTRE</t>
  </si>
  <si>
    <t>RXQ61</t>
  </si>
  <si>
    <t>BUCKINGHAM HOSPITAL</t>
  </si>
  <si>
    <t>RXQFN</t>
  </si>
  <si>
    <t>FLORENCE NIGHTINGALE HOSPICE</t>
  </si>
  <si>
    <t>RXQ65</t>
  </si>
  <si>
    <t>MARLOW HOSPITAL</t>
  </si>
  <si>
    <t>RXQ93</t>
  </si>
  <si>
    <t>MILTON KEYNES GENERAL HOSPITAL</t>
  </si>
  <si>
    <t>RXQ80</t>
  </si>
  <si>
    <t>NORTH END SURGERY</t>
  </si>
  <si>
    <t>RXQ02</t>
  </si>
  <si>
    <t>STOKE MANDEVILLE HOSPITAL</t>
  </si>
  <si>
    <t>RXQ62</t>
  </si>
  <si>
    <t>THAME HOSPITAL</t>
  </si>
  <si>
    <t>RXQ50</t>
  </si>
  <si>
    <t>WYCOMBE HOSPITAL</t>
  </si>
  <si>
    <t>RXR60</t>
  </si>
  <si>
    <t>RXR</t>
  </si>
  <si>
    <t>RXR78</t>
  </si>
  <si>
    <t>BLACKBURN BIRTH CENTRE</t>
  </si>
  <si>
    <t>RXR01</t>
  </si>
  <si>
    <t>BLACKBURN HOSPITALS</t>
  </si>
  <si>
    <t>RXR10</t>
  </si>
  <si>
    <t>RXR02</t>
  </si>
  <si>
    <t>BURNLEY HOSPITALS</t>
  </si>
  <si>
    <t>RXR70</t>
  </si>
  <si>
    <t>CLITHEROE COMMUNITY HOSPITAL</t>
  </si>
  <si>
    <t>RXR50</t>
  </si>
  <si>
    <t>RXR40</t>
  </si>
  <si>
    <t>RXRE9</t>
  </si>
  <si>
    <t>ROSSENDALE PRIMARY CARE CENTRE</t>
  </si>
  <si>
    <t>RXR20</t>
  </si>
  <si>
    <t>RXT05</t>
  </si>
  <si>
    <t>ARDENLEIGH</t>
  </si>
  <si>
    <t>RXT</t>
  </si>
  <si>
    <t>RXT06</t>
  </si>
  <si>
    <t>ASHCROFT</t>
  </si>
  <si>
    <t>RXTYQ</t>
  </si>
  <si>
    <t>CHELMSLEY WOOD OPS CWOA</t>
  </si>
  <si>
    <t>RXT96</t>
  </si>
  <si>
    <t>DAN MOONEY HOUSE</t>
  </si>
  <si>
    <t>RXT15</t>
  </si>
  <si>
    <t>DAVID BROMLEY</t>
  </si>
  <si>
    <t>RXTVQ</t>
  </si>
  <si>
    <t>EATING DISORDERS, THE BARBERRY</t>
  </si>
  <si>
    <t>RXT99</t>
  </si>
  <si>
    <t>EDEN UNIT</t>
  </si>
  <si>
    <t>RXT17</t>
  </si>
  <si>
    <t>EDENDALE/HILLDALE</t>
  </si>
  <si>
    <t>RXTYE</t>
  </si>
  <si>
    <t>EDGBASTON OPS EBOA</t>
  </si>
  <si>
    <t>RXT18</t>
  </si>
  <si>
    <t>ENDEAVOUR COURT</t>
  </si>
  <si>
    <t>RXT19</t>
  </si>
  <si>
    <t>ENDEAVOUR HOUSE</t>
  </si>
  <si>
    <t>RXTYK</t>
  </si>
  <si>
    <t>ERDINGTON OPS EDOA</t>
  </si>
  <si>
    <t>RXT20</t>
  </si>
  <si>
    <t>EXPRESS SIGNS</t>
  </si>
  <si>
    <t>RXT21</t>
  </si>
  <si>
    <t>FORMER WOMENS HOSPITAL</t>
  </si>
  <si>
    <t>RXT22</t>
  </si>
  <si>
    <t>FORWARD HOUSE</t>
  </si>
  <si>
    <t>RXT23</t>
  </si>
  <si>
    <t>FRANTZ FANON</t>
  </si>
  <si>
    <t>RXTYP</t>
  </si>
  <si>
    <t>GENERAL OPS GNOA</t>
  </si>
  <si>
    <t>RXT24</t>
  </si>
  <si>
    <t>GROVE AVENUE</t>
  </si>
  <si>
    <t>RXTYG</t>
  </si>
  <si>
    <t>HALL GREEN OPS HGOA</t>
  </si>
  <si>
    <t>RXT27</t>
  </si>
  <si>
    <t>HERTFORD HOUSE</t>
  </si>
  <si>
    <t>RXT28</t>
  </si>
  <si>
    <t>HIGHCROFT HOSPITAL</t>
  </si>
  <si>
    <t>RXT29</t>
  </si>
  <si>
    <t>HILLIS LODGE</t>
  </si>
  <si>
    <t>RXTYL</t>
  </si>
  <si>
    <t>HODGE HILL OPS HHOA</t>
  </si>
  <si>
    <t>RXT30</t>
  </si>
  <si>
    <t>HOLLYHILL</t>
  </si>
  <si>
    <t>RXT31</t>
  </si>
  <si>
    <t>RXT34</t>
  </si>
  <si>
    <t>JOHN BLACK DAY HOSPITAL</t>
  </si>
  <si>
    <t>RXTD5</t>
  </si>
  <si>
    <t>JUNIPER CENTRE</t>
  </si>
  <si>
    <t>RXTYT</t>
  </si>
  <si>
    <t>JUNIPER INPATIENT JNIP POST 1</t>
  </si>
  <si>
    <t>RXTYR</t>
  </si>
  <si>
    <t>KNOWLE OPS KLOA</t>
  </si>
  <si>
    <t>RXTYC</t>
  </si>
  <si>
    <t>LADYWOOD OPS LDOA</t>
  </si>
  <si>
    <t>RXT37</t>
  </si>
  <si>
    <t>LITTLE BROMWICH</t>
  </si>
  <si>
    <t>RXTYN</t>
  </si>
  <si>
    <t>LYNDON OPS LYOA</t>
  </si>
  <si>
    <t>RXT47</t>
  </si>
  <si>
    <t>MARY SEACOLE HOUSE</t>
  </si>
  <si>
    <t>RXTVX</t>
  </si>
  <si>
    <t>MOTHER AND BABY UNIT</t>
  </si>
  <si>
    <t>RXT51</t>
  </si>
  <si>
    <t>NEWBRIDGE HOUSE</t>
  </si>
  <si>
    <t>RXT54</t>
  </si>
  <si>
    <t>NORTHCROFT HOSPITAL</t>
  </si>
  <si>
    <t>RXTYF</t>
  </si>
  <si>
    <t>NORTHFIELD OPS NFOA</t>
  </si>
  <si>
    <t>RXTWV</t>
  </si>
  <si>
    <t>NP BEN EIS NEEI</t>
  </si>
  <si>
    <t>RXTWK</t>
  </si>
  <si>
    <t>NP HANDSWORTH AOR HDAR</t>
  </si>
  <si>
    <t>RXTWX</t>
  </si>
  <si>
    <t>NP HOB EAST EIS HEEI</t>
  </si>
  <si>
    <t>RXTWW</t>
  </si>
  <si>
    <t>NP HOB WEST EIS HWEI</t>
  </si>
  <si>
    <t>RXTWJ</t>
  </si>
  <si>
    <t>NP KINGSTANDING AOR KGAR</t>
  </si>
  <si>
    <t>RXTWL</t>
  </si>
  <si>
    <t>NP LADYWOOD AOR LDAR</t>
  </si>
  <si>
    <t>RXTWM</t>
  </si>
  <si>
    <t>NP NECHELLS AOR NCAR</t>
  </si>
  <si>
    <t>RXTWR</t>
  </si>
  <si>
    <t>NP SOLIHULL AOR SLAR</t>
  </si>
  <si>
    <t>RXTWY</t>
  </si>
  <si>
    <t>NP SOLIHULL EIS SLEI</t>
  </si>
  <si>
    <t>RXTWP</t>
  </si>
  <si>
    <t>NP SOUTH AOR AHAR</t>
  </si>
  <si>
    <t>RXTWT</t>
  </si>
  <si>
    <t>NP SOUTH EIS STEI</t>
  </si>
  <si>
    <t>RXTWN</t>
  </si>
  <si>
    <t>NP SPARKBROOK AOR SKAR</t>
  </si>
  <si>
    <t>RXTWQ</t>
  </si>
  <si>
    <t>NP YARDLEY AOR YDAR</t>
  </si>
  <si>
    <t>RXTYA</t>
  </si>
  <si>
    <t>PERRY BARR OPS PBOA</t>
  </si>
  <si>
    <t>RXT62</t>
  </si>
  <si>
    <t>QUEEN ELIZABETH PSYCHIATRIC HOSPITAL</t>
  </si>
  <si>
    <t>RXT64</t>
  </si>
  <si>
    <t>REASIDE CLINIC</t>
  </si>
  <si>
    <t>RXT65</t>
  </si>
  <si>
    <t>RESERVOIR COURT</t>
  </si>
  <si>
    <t>RXT66</t>
  </si>
  <si>
    <t>RIVERSIDE PARK</t>
  </si>
  <si>
    <t>RXT67</t>
  </si>
  <si>
    <t>ROSS HOUSE</t>
  </si>
  <si>
    <t>RXTD0</t>
  </si>
  <si>
    <t>SELLY OAK HOSPITAL</t>
  </si>
  <si>
    <t>RXTYH</t>
  </si>
  <si>
    <t>SELLY OAK OPS SOOA</t>
  </si>
  <si>
    <t>RXT74</t>
  </si>
  <si>
    <t>SOHO HILL</t>
  </si>
  <si>
    <t>RXT76</t>
  </si>
  <si>
    <t>RXTRM</t>
  </si>
  <si>
    <t>SPARKBROOK HT - SKHT</t>
  </si>
  <si>
    <t>RXTYD</t>
  </si>
  <si>
    <t>SPARKHILL OPS SPOA</t>
  </si>
  <si>
    <t>RXTA8</t>
  </si>
  <si>
    <t>STAFF SUPPORT</t>
  </si>
  <si>
    <t>RXTYJ</t>
  </si>
  <si>
    <t>SUTTON COLDFIELD OPS SCOA</t>
  </si>
  <si>
    <t>RXTA0</t>
  </si>
  <si>
    <t>TALL TREES</t>
  </si>
  <si>
    <t>RXTD6</t>
  </si>
  <si>
    <t>TAMARIND CENTRE</t>
  </si>
  <si>
    <t>RXTD3</t>
  </si>
  <si>
    <t>THE BARBERRY</t>
  </si>
  <si>
    <t>RXTNW</t>
  </si>
  <si>
    <t>THE BRIDGE GP</t>
  </si>
  <si>
    <t>RXTNV</t>
  </si>
  <si>
    <t>THE BRIDGE HP</t>
  </si>
  <si>
    <t>RXTNX</t>
  </si>
  <si>
    <t>THE BRIDGE NP</t>
  </si>
  <si>
    <t>RXTD4</t>
  </si>
  <si>
    <t>THE OLEASTER</t>
  </si>
  <si>
    <t>RXTD2</t>
  </si>
  <si>
    <t>THE ZINNIA CENTRE</t>
  </si>
  <si>
    <t>RXT89</t>
  </si>
  <si>
    <t>WEATHERDALE UNIT</t>
  </si>
  <si>
    <t>RXTC2</t>
  </si>
  <si>
    <t>WOMENS THERAPY</t>
  </si>
  <si>
    <t>RXT92</t>
  </si>
  <si>
    <t>WOODSIDE CRESCENT</t>
  </si>
  <si>
    <t>RXTYM</t>
  </si>
  <si>
    <t>YARDLEY OPS YDOA</t>
  </si>
  <si>
    <t>RXVJ1</t>
  </si>
  <si>
    <t>ANSON ROAD UNIT</t>
  </si>
  <si>
    <t>RXV</t>
  </si>
  <si>
    <t>RXVA9</t>
  </si>
  <si>
    <t>BRAMLEY STREET REHABILITATION UNIT</t>
  </si>
  <si>
    <t>RXV07</t>
  </si>
  <si>
    <t>BROOK HEYS - TRAFFORD</t>
  </si>
  <si>
    <t>RXV04</t>
  </si>
  <si>
    <t>CHAPMAN BARKER - DRUG &amp; ALCOHOL INPATIENT UNIT</t>
  </si>
  <si>
    <t>RXVC8</t>
  </si>
  <si>
    <t>DISCOVER, WESTGATE</t>
  </si>
  <si>
    <t>RXV08</t>
  </si>
  <si>
    <t>HAVERIGG</t>
  </si>
  <si>
    <t>RXVC3</t>
  </si>
  <si>
    <t>HUMPHREY BOOTH - SALFORD</t>
  </si>
  <si>
    <t>RXVJ2</t>
  </si>
  <si>
    <t>LAUREATE HOUSE SERVICES</t>
  </si>
  <si>
    <t>RXV18</t>
  </si>
  <si>
    <t>MEADOWBROOK (ELDERLY)</t>
  </si>
  <si>
    <t>RXV17</t>
  </si>
  <si>
    <t>MEADOWBROOK HOSPITAL - SALFORD MH</t>
  </si>
  <si>
    <t>RXV80</t>
  </si>
  <si>
    <t>MOORSIDE UNIT - TRAFFORD MH</t>
  </si>
  <si>
    <t>RXVL9</t>
  </si>
  <si>
    <t>PARK HOUSE SERVICES</t>
  </si>
  <si>
    <t>RXV06</t>
  </si>
  <si>
    <t>PRESTWICH HOSPITAL</t>
  </si>
  <si>
    <t>RXV60</t>
  </si>
  <si>
    <t>RIVINGTON UNIT - BOLTON MH</t>
  </si>
  <si>
    <t>RXV47</t>
  </si>
  <si>
    <t>SDAS - ACTON SQUARE</t>
  </si>
  <si>
    <t>RXVD2</t>
  </si>
  <si>
    <t>SDAS - HAYSBROOK</t>
  </si>
  <si>
    <t>RXVD3</t>
  </si>
  <si>
    <t>SDAS - THE BASEMENT</t>
  </si>
  <si>
    <t>RXV20</t>
  </si>
  <si>
    <t>WENTWORTH HOUSE</t>
  </si>
  <si>
    <t>RXVD0</t>
  </si>
  <si>
    <t>WHITEHAVEN</t>
  </si>
  <si>
    <t>RXV75</t>
  </si>
  <si>
    <t>WIGAN DRUG &amp; ALCOHOL SERVCE</t>
  </si>
  <si>
    <t>RXV15</t>
  </si>
  <si>
    <t>WOODLANDS HOSPITAL</t>
  </si>
  <si>
    <t>RXV84</t>
  </si>
  <si>
    <t>YOUNG PERSONS UNIT</t>
  </si>
  <si>
    <t>RXWMB</t>
  </si>
  <si>
    <t>BRIDGNORTH HOSPITAL (MATERNITY)</t>
  </si>
  <si>
    <t>RXW</t>
  </si>
  <si>
    <t>RXWML</t>
  </si>
  <si>
    <t>LUDLOW HOSPITAL (MATERNITY)</t>
  </si>
  <si>
    <t>RXWMJ</t>
  </si>
  <si>
    <t>ROBERT JONES &amp; AGNES HUNT ORTHOPAEDIC &amp; DISTRICT HOSPITAL</t>
  </si>
  <si>
    <t>RXWAS</t>
  </si>
  <si>
    <t>RXWMS</t>
  </si>
  <si>
    <t>ROYAL SHREWSBURY HOSPITAL (MATERNITY)</t>
  </si>
  <si>
    <t>RXWAT</t>
  </si>
  <si>
    <t>THE PRINCESS ROYAL HOSPITAL</t>
  </si>
  <si>
    <t>RXWMT</t>
  </si>
  <si>
    <t>THE PRINCESS ROYAL HOSPITAL (MATERNITY)</t>
  </si>
  <si>
    <t>RXX10</t>
  </si>
  <si>
    <t>ABRAHAM COWLEY UNIT</t>
  </si>
  <si>
    <t>RXX</t>
  </si>
  <si>
    <t>RXXX2</t>
  </si>
  <si>
    <t>ALBERT WARD</t>
  </si>
  <si>
    <t>RXXHK</t>
  </si>
  <si>
    <t>APRIL COTTAGE</t>
  </si>
  <si>
    <t>RXXAM</t>
  </si>
  <si>
    <t>ARNSIDE</t>
  </si>
  <si>
    <t>RXX15</t>
  </si>
  <si>
    <t>RXXFR</t>
  </si>
  <si>
    <t>ASHMOUNT</t>
  </si>
  <si>
    <t>RXXW5</t>
  </si>
  <si>
    <t>BLAKE WARD</t>
  </si>
  <si>
    <t>RXXCE</t>
  </si>
  <si>
    <t>BRIARWOOD</t>
  </si>
  <si>
    <t>RXXW4</t>
  </si>
  <si>
    <t>CHARLTON WARD</t>
  </si>
  <si>
    <t>RXXHY</t>
  </si>
  <si>
    <t>CHERRY OAK</t>
  </si>
  <si>
    <t>RXX33</t>
  </si>
  <si>
    <t>CHERRYTREES RESIDENTIAL HOME</t>
  </si>
  <si>
    <t>RXXW3</t>
  </si>
  <si>
    <t>CLARE WARD</t>
  </si>
  <si>
    <t>RXXA7</t>
  </si>
  <si>
    <t>CMHRS SPELTHORNE</t>
  </si>
  <si>
    <t>RXXX7</t>
  </si>
  <si>
    <t>COBGATES</t>
  </si>
  <si>
    <t>RXXHD</t>
  </si>
  <si>
    <t>COMMUNITY FORENSIC</t>
  </si>
  <si>
    <t>RXX1T</t>
  </si>
  <si>
    <t>CRANLEIGH HOSPITAL</t>
  </si>
  <si>
    <t>RXX28</t>
  </si>
  <si>
    <t>CRANLEIGH VILLAGE HOSPITAL</t>
  </si>
  <si>
    <t>RXX51</t>
  </si>
  <si>
    <t>DRUG AND ALCOHOL CJS</t>
  </si>
  <si>
    <t>RXX35</t>
  </si>
  <si>
    <t>RXX98</t>
  </si>
  <si>
    <t>RXXHA</t>
  </si>
  <si>
    <t>ELLEN TERRY</t>
  </si>
  <si>
    <t>RXX36</t>
  </si>
  <si>
    <t>EPSOM GENERAL HOSPITAL</t>
  </si>
  <si>
    <t>RXXAD</t>
  </si>
  <si>
    <t>FAIRMEAD</t>
  </si>
  <si>
    <t>RXX29</t>
  </si>
  <si>
    <t>RXX27</t>
  </si>
  <si>
    <t>FLEET HOSPITAL</t>
  </si>
  <si>
    <t>RXXA2</t>
  </si>
  <si>
    <t>FP10 - ARC 1 WARD</t>
  </si>
  <si>
    <t>RXXA3</t>
  </si>
  <si>
    <t>FP10 - ARC II WARD</t>
  </si>
  <si>
    <t>RXXV4</t>
  </si>
  <si>
    <t>FP10 - NURSE RXXV4</t>
  </si>
  <si>
    <t>RXX21</t>
  </si>
  <si>
    <t>RXXFV</t>
  </si>
  <si>
    <t>GALLWEY</t>
  </si>
  <si>
    <t>RXX2J</t>
  </si>
  <si>
    <t>GEESEMERE</t>
  </si>
  <si>
    <t>RXXA8</t>
  </si>
  <si>
    <t>GRANDVIEW</t>
  </si>
  <si>
    <t>RXXGW</t>
  </si>
  <si>
    <t>GREAT MEADOWS</t>
  </si>
  <si>
    <t>RXXCA</t>
  </si>
  <si>
    <t>GREENLAWS</t>
  </si>
  <si>
    <t>RXXX4</t>
  </si>
  <si>
    <t>HALE WARD</t>
  </si>
  <si>
    <t>RXXW6</t>
  </si>
  <si>
    <t>HALLIFORD WARD</t>
  </si>
  <si>
    <t>RXX26</t>
  </si>
  <si>
    <t>RXXEK</t>
  </si>
  <si>
    <t>HERMITAGE</t>
  </si>
  <si>
    <t>RXX17</t>
  </si>
  <si>
    <t>HILLCROFT</t>
  </si>
  <si>
    <t>RXXEA</t>
  </si>
  <si>
    <t>HOLLY TREE</t>
  </si>
  <si>
    <t>RXXHL</t>
  </si>
  <si>
    <t>LARKFIELD</t>
  </si>
  <si>
    <t>RXXW8</t>
  </si>
  <si>
    <t>LAUREATE WARD</t>
  </si>
  <si>
    <t>RXX37</t>
  </si>
  <si>
    <t>RXX08</t>
  </si>
  <si>
    <t>LODDON ALLIANCE</t>
  </si>
  <si>
    <t>RXXX9</t>
  </si>
  <si>
    <t>MITCHELL HALL</t>
  </si>
  <si>
    <t>RXXX1</t>
  </si>
  <si>
    <t>NOEL LAVIN WARD</t>
  </si>
  <si>
    <t>RXXR3</t>
  </si>
  <si>
    <t>NURSE R3</t>
  </si>
  <si>
    <t>RXXR7</t>
  </si>
  <si>
    <t>NURSE R7</t>
  </si>
  <si>
    <t>RXXV1</t>
  </si>
  <si>
    <t>NURSE RXXV1</t>
  </si>
  <si>
    <t>RXXV2</t>
  </si>
  <si>
    <t>NURSE RXXV2</t>
  </si>
  <si>
    <t>RXXV3</t>
  </si>
  <si>
    <t>NURSE RXXV3</t>
  </si>
  <si>
    <t>RXXV5</t>
  </si>
  <si>
    <t>NURSE RXXV5</t>
  </si>
  <si>
    <t>RXXT3</t>
  </si>
  <si>
    <t>NURSE T3</t>
  </si>
  <si>
    <t>RXXT5</t>
  </si>
  <si>
    <t>NURSE T5</t>
  </si>
  <si>
    <t>RXXT6</t>
  </si>
  <si>
    <t>NURSE T6 - RESPOND</t>
  </si>
  <si>
    <t>RXXT7</t>
  </si>
  <si>
    <t>NURSE T7 - RESPOND</t>
  </si>
  <si>
    <t>RXXV6</t>
  </si>
  <si>
    <t>NURSE V6</t>
  </si>
  <si>
    <t>RXXV7</t>
  </si>
  <si>
    <t>NURSE V7</t>
  </si>
  <si>
    <t>RXX88</t>
  </si>
  <si>
    <t>OLDER PEOPLE'S PSYCHIATRY</t>
  </si>
  <si>
    <t>RXX4H</t>
  </si>
  <si>
    <t>PORTSMOUTH DISABILITY FORUM</t>
  </si>
  <si>
    <t>RXXHE</t>
  </si>
  <si>
    <t>REHABILITATION</t>
  </si>
  <si>
    <t>RXXHM</t>
  </si>
  <si>
    <t>ROSEWOOD</t>
  </si>
  <si>
    <t>RXX24</t>
  </si>
  <si>
    <t>RXX18</t>
  </si>
  <si>
    <t>SHIELING</t>
  </si>
  <si>
    <t>RXX3L</t>
  </si>
  <si>
    <t>SOUTH EAST PUPIL REFERRAL UNIT</t>
  </si>
  <si>
    <t>RXXW7</t>
  </si>
  <si>
    <t>SPENSER WARD</t>
  </si>
  <si>
    <t>RXX2V</t>
  </si>
  <si>
    <t>ST EBBAS</t>
  </si>
  <si>
    <t>RXX16</t>
  </si>
  <si>
    <t>RXX96</t>
  </si>
  <si>
    <t>TANDRIDGE CTPLD</t>
  </si>
  <si>
    <t>RXX23</t>
  </si>
  <si>
    <t>RXXX3</t>
  </si>
  <si>
    <t>VICTORIA WARD</t>
  </si>
  <si>
    <t>RXX11</t>
  </si>
  <si>
    <t>WALTON COMMUNITY HOSPITAL</t>
  </si>
  <si>
    <t>RXX2T</t>
  </si>
  <si>
    <t>RXX13</t>
  </si>
  <si>
    <t>WEYBRIDGE COMMUNITY HOSPITAL</t>
  </si>
  <si>
    <t>RXXFY</t>
  </si>
  <si>
    <t>WILLOW</t>
  </si>
  <si>
    <t>RXXW1</t>
  </si>
  <si>
    <t>WILLOW WARD</t>
  </si>
  <si>
    <t>RXX93</t>
  </si>
  <si>
    <t>WINGFIELD - EAST</t>
  </si>
  <si>
    <t>RXXX5</t>
  </si>
  <si>
    <t>WINGFIELD WARD</t>
  </si>
  <si>
    <t>RXX12</t>
  </si>
  <si>
    <t>WOKING COMMUNITY HOSPITAL</t>
  </si>
  <si>
    <t>RXY3H</t>
  </si>
  <si>
    <t>33-39 BIRLING ROAD</t>
  </si>
  <si>
    <t>RXY</t>
  </si>
  <si>
    <t>RXY02</t>
  </si>
  <si>
    <t>ABBEY WOOD</t>
  </si>
  <si>
    <t>RXYA1</t>
  </si>
  <si>
    <t>ALEXANDER HOUSE STABLES BLOCK</t>
  </si>
  <si>
    <t>RXYA3</t>
  </si>
  <si>
    <t>ARNDALE HOUSE</t>
  </si>
  <si>
    <t>RXYA4</t>
  </si>
  <si>
    <t>ARUNDEL UNIT</t>
  </si>
  <si>
    <t>RXYA5</t>
  </si>
  <si>
    <t>ASH ETON</t>
  </si>
  <si>
    <t>RXYA6</t>
  </si>
  <si>
    <t>AUDLEY HOUSE</t>
  </si>
  <si>
    <t>RXYA7</t>
  </si>
  <si>
    <t>AYLESHAM COMMUNITY CENTRE</t>
  </si>
  <si>
    <t>RXYAX</t>
  </si>
  <si>
    <t>BRANBRIDGES INDUSTRIAL UNIT</t>
  </si>
  <si>
    <t>RXYAR</t>
  </si>
  <si>
    <t>RXYC1</t>
  </si>
  <si>
    <t>CANADA HOUSE</t>
  </si>
  <si>
    <t>RXY12</t>
  </si>
  <si>
    <t>CANTERBURY (BRENTWOOD)</t>
  </si>
  <si>
    <t>RXYCJ</t>
  </si>
  <si>
    <t>CANTERBURY D.T.S</t>
  </si>
  <si>
    <t>RXY2H</t>
  </si>
  <si>
    <t>CHERVILLES</t>
  </si>
  <si>
    <t>RXYC7</t>
  </si>
  <si>
    <t>CORNERSTONES (TUNNEL ROAD)</t>
  </si>
  <si>
    <t>RXY2C</t>
  </si>
  <si>
    <t>COSSINGTON ROAD</t>
  </si>
  <si>
    <t>RXYCA</t>
  </si>
  <si>
    <t>COURT DRIVE</t>
  </si>
  <si>
    <t>RXY1P</t>
  </si>
  <si>
    <t>CRHT MAIDSTONE NMP</t>
  </si>
  <si>
    <t>RXYCD</t>
  </si>
  <si>
    <t>CRISIS ASSESSMENT &amp; TREATMENT TEAM</t>
  </si>
  <si>
    <t>RXYCE</t>
  </si>
  <si>
    <t>CULVER HOUSE</t>
  </si>
  <si>
    <t>RXY10</t>
  </si>
  <si>
    <t>RXYE8</t>
  </si>
  <si>
    <t>EAGLE COURT</t>
  </si>
  <si>
    <t>RXYE9</t>
  </si>
  <si>
    <t>EATING DISORDERS NMP</t>
  </si>
  <si>
    <t>RXYE2</t>
  </si>
  <si>
    <t>ELMSLEIGH LODGE</t>
  </si>
  <si>
    <t>RXYE3</t>
  </si>
  <si>
    <t>ELWICK ROAD CENTRE</t>
  </si>
  <si>
    <t>RXY1A</t>
  </si>
  <si>
    <t>ETHELBERT ROAD</t>
  </si>
  <si>
    <t>RXYF2</t>
  </si>
  <si>
    <t>FANT OAST</t>
  </si>
  <si>
    <t>RXY2P</t>
  </si>
  <si>
    <t>FERN</t>
  </si>
  <si>
    <t>RXY24</t>
  </si>
  <si>
    <t>FOLKESTONE HEALTH CENTRE</t>
  </si>
  <si>
    <t>RXY41</t>
  </si>
  <si>
    <t>FORENSIC PSYCHIATRY</t>
  </si>
  <si>
    <t>RXYF6</t>
  </si>
  <si>
    <t>FRANK LLOYD NURSING HOME</t>
  </si>
  <si>
    <t>RXYG1</t>
  </si>
  <si>
    <t>GATLAND HOUSE</t>
  </si>
  <si>
    <t>RXYG4</t>
  </si>
  <si>
    <t>RXY14</t>
  </si>
  <si>
    <t>HADLOW ROAD</t>
  </si>
  <si>
    <t>RXYH2</t>
  </si>
  <si>
    <t>HEATHSIDE HOUSE</t>
  </si>
  <si>
    <t>RXY6A</t>
  </si>
  <si>
    <t>HIGH STREET</t>
  </si>
  <si>
    <t>RXYH4</t>
  </si>
  <si>
    <t>HIGHLANDS HOUSE</t>
  </si>
  <si>
    <t>RXYH6</t>
  </si>
  <si>
    <t>HOLY TRINITY CHURCH</t>
  </si>
  <si>
    <t>RXYH7</t>
  </si>
  <si>
    <t>RXYH8</t>
  </si>
  <si>
    <t>HUCKING HILL HOUSE</t>
  </si>
  <si>
    <t>RXYJ1</t>
  </si>
  <si>
    <t>JASMINE CENTRE</t>
  </si>
  <si>
    <t>RXY1J</t>
  </si>
  <si>
    <t>KCC SOCIAL SERVICES</t>
  </si>
  <si>
    <t>RXYK1</t>
  </si>
  <si>
    <t>KELSTON</t>
  </si>
  <si>
    <t>RXY17</t>
  </si>
  <si>
    <t>KENT &amp; CANTERBURY HOSPITAL</t>
  </si>
  <si>
    <t>RXY09</t>
  </si>
  <si>
    <t>KENT &amp; SUSSEX HOSPITAL</t>
  </si>
  <si>
    <t>RXY04</t>
  </si>
  <si>
    <t>KINGS HILL</t>
  </si>
  <si>
    <t>RXYK3</t>
  </si>
  <si>
    <t>KINGSLEY HOUSE</t>
  </si>
  <si>
    <t>RXYK4</t>
  </si>
  <si>
    <t>KINGSWOOD COMMUNITY MENTAL HEALTH CENTRE</t>
  </si>
  <si>
    <t>RXY22</t>
  </si>
  <si>
    <t>KRONER HOUSE</t>
  </si>
  <si>
    <t>RXY7A</t>
  </si>
  <si>
    <t>LANGDALE RISE</t>
  </si>
  <si>
    <t>RXYL1</t>
  </si>
  <si>
    <t>LAUREL HOUSE</t>
  </si>
  <si>
    <t>RXY98</t>
  </si>
  <si>
    <t>LD DARTFORD</t>
  </si>
  <si>
    <t>RXY63</t>
  </si>
  <si>
    <t>LD MAIDSTONE</t>
  </si>
  <si>
    <t>RXY9C</t>
  </si>
  <si>
    <t>LD SOUTHLANDS</t>
  </si>
  <si>
    <t>RXY99</t>
  </si>
  <si>
    <t>LD SWALE</t>
  </si>
  <si>
    <t>RXY8E</t>
  </si>
  <si>
    <t>LONDON ROAD</t>
  </si>
  <si>
    <t>RXY1W</t>
  </si>
  <si>
    <t>MAGNITUDE</t>
  </si>
  <si>
    <t>RXY08</t>
  </si>
  <si>
    <t>MAIDSTONE HOSPITAL</t>
  </si>
  <si>
    <t>RXY2V</t>
  </si>
  <si>
    <t>MEDICAL CENTRE, EUREKA PLACE</t>
  </si>
  <si>
    <t>RXY1Y</t>
  </si>
  <si>
    <t>MILLER HOUSE</t>
  </si>
  <si>
    <t>RXY23</t>
  </si>
  <si>
    <t>MONTAGUE HOUSE</t>
  </si>
  <si>
    <t>RXY29</t>
  </si>
  <si>
    <t>MONTGOMERY AVENUE</t>
  </si>
  <si>
    <t>RXY1V</t>
  </si>
  <si>
    <t>MULBERRY DAY CENTRE</t>
  </si>
  <si>
    <t>RXY1N</t>
  </si>
  <si>
    <t>NELSON ROAD COMMUNITY DAY RESOURCE CENTRE</t>
  </si>
  <si>
    <t>RXYN4</t>
  </si>
  <si>
    <t>NEUROPSYCHIATRY SERVICE</t>
  </si>
  <si>
    <t>RXYN1</t>
  </si>
  <si>
    <t>NEW COURT (UNIT 2 &amp; PART 4)</t>
  </si>
  <si>
    <t>RXY7C</t>
  </si>
  <si>
    <t>NEWHAVEN LODGE</t>
  </si>
  <si>
    <t>RXYTJ</t>
  </si>
  <si>
    <t>OAKAPPLE LANE REHAB. CENTRE</t>
  </si>
  <si>
    <t>RXYP8</t>
  </si>
  <si>
    <t>OAKWOOD M.H.</t>
  </si>
  <si>
    <t>RXY45</t>
  </si>
  <si>
    <t>OPMH ASHFORD</t>
  </si>
  <si>
    <t>RXY62</t>
  </si>
  <si>
    <t>OPMH ASHFORD NMP</t>
  </si>
  <si>
    <t>RXY49</t>
  </si>
  <si>
    <t>OPMH CANTERBURY</t>
  </si>
  <si>
    <t>RXY80</t>
  </si>
  <si>
    <t>OPMH DARTFORD</t>
  </si>
  <si>
    <t>RXY91</t>
  </si>
  <si>
    <t>OPMH DARTFORD NMP</t>
  </si>
  <si>
    <t>RXY54</t>
  </si>
  <si>
    <t>OPMH DOVER</t>
  </si>
  <si>
    <t>RXY79</t>
  </si>
  <si>
    <t>OPMH GILLINGHAM</t>
  </si>
  <si>
    <t>RXY82</t>
  </si>
  <si>
    <t>OPMH MAIDSTONE NORTH</t>
  </si>
  <si>
    <t>RXY1Q</t>
  </si>
  <si>
    <t>OPMH MAIDSTONE NORTH NMP</t>
  </si>
  <si>
    <t>RXY81</t>
  </si>
  <si>
    <t>OPMH MAIDSTONE SOUTH</t>
  </si>
  <si>
    <t>RXY95</t>
  </si>
  <si>
    <t>OPMH MAIDSTONE SOUTH NMP</t>
  </si>
  <si>
    <t>RXY76</t>
  </si>
  <si>
    <t>OPMH SEVENOAKS</t>
  </si>
  <si>
    <t>RXY90</t>
  </si>
  <si>
    <t>OPMH SEVENOAKS NMP</t>
  </si>
  <si>
    <t>RXY78</t>
  </si>
  <si>
    <t>OPMH SWALE</t>
  </si>
  <si>
    <t>RXY94</t>
  </si>
  <si>
    <t>OPMH SWALE NMP</t>
  </si>
  <si>
    <t>RXY56</t>
  </si>
  <si>
    <t>OPMH THANET</t>
  </si>
  <si>
    <t>RXY77</t>
  </si>
  <si>
    <t>OPMH TUNBRIDGE WELLS</t>
  </si>
  <si>
    <t>RXY97</t>
  </si>
  <si>
    <t>OPMH TUNBRIDGE WELLS NMP</t>
  </si>
  <si>
    <t>RXY2W</t>
  </si>
  <si>
    <t>ORCHARD HOUSE, ORCHARD STREET</t>
  </si>
  <si>
    <t>RXY2G</t>
  </si>
  <si>
    <t>PARK AVENUE</t>
  </si>
  <si>
    <t>RXYP2</t>
  </si>
  <si>
    <t>PARK ROAD</t>
  </si>
  <si>
    <t>RXY1D</t>
  </si>
  <si>
    <t>PARKVIEW SURGERY</t>
  </si>
  <si>
    <t>RXYQ1</t>
  </si>
  <si>
    <t>QUEEN ANNE CAR PARK (LAND ONLY)</t>
  </si>
  <si>
    <t>RXY18</t>
  </si>
  <si>
    <t>RXYR6</t>
  </si>
  <si>
    <t>RAINHAM HEALTH CLINIC</t>
  </si>
  <si>
    <t>RXYR2</t>
  </si>
  <si>
    <t>RXYR3</t>
  </si>
  <si>
    <t>RIVERSIDE HOUSE</t>
  </si>
  <si>
    <t>RXYR4</t>
  </si>
  <si>
    <t>ROCHESTER AIRPORT (C.E.L.S)</t>
  </si>
  <si>
    <t>RXYRG</t>
  </si>
  <si>
    <t>SHEERNESS HEALTH CENTRE</t>
  </si>
  <si>
    <t>RXYR1</t>
  </si>
  <si>
    <t>SHEPWAY COMMUNITY MENTAL HEALTH TEAM</t>
  </si>
  <si>
    <t>RXYRJ</t>
  </si>
  <si>
    <t>SITTINGBOURNE CMHC</t>
  </si>
  <si>
    <t>RXYRK</t>
  </si>
  <si>
    <t>SOUTHLANDS</t>
  </si>
  <si>
    <t>RXYRL</t>
  </si>
  <si>
    <t>SPA HOUSE</t>
  </si>
  <si>
    <t>RXYRM</t>
  </si>
  <si>
    <t>SPRINGWOOD CLOSE</t>
  </si>
  <si>
    <t>RXYRP</t>
  </si>
  <si>
    <t>ST ANDREWS ROAD (LAND ONLY)</t>
  </si>
  <si>
    <t>RXYRQ</t>
  </si>
  <si>
    <t>ST JOHNS CENTRE - DORSET HOUSE</t>
  </si>
  <si>
    <t>RXYRR</t>
  </si>
  <si>
    <t>ST JOHNS LODGE</t>
  </si>
  <si>
    <t>RXY03</t>
  </si>
  <si>
    <t>RXYRF</t>
  </si>
  <si>
    <t>ST MARTINS HOSPITAL STAFF FLATS</t>
  </si>
  <si>
    <t>RXY2R</t>
  </si>
  <si>
    <t>ST MARTINS NEW BUILDING</t>
  </si>
  <si>
    <t>RXY2T</t>
  </si>
  <si>
    <t>ST MICHAELS HOUSE</t>
  </si>
  <si>
    <t>RXYRV</t>
  </si>
  <si>
    <t>STAFF RESIDENCES</t>
  </si>
  <si>
    <t>RXYRW</t>
  </si>
  <si>
    <t>STANLEY HOUSE</t>
  </si>
  <si>
    <t>RXYT1</t>
  </si>
  <si>
    <t>THANET MENTAL HEALTH UNIT</t>
  </si>
  <si>
    <t>RXYT2</t>
  </si>
  <si>
    <t>RXYT5</t>
  </si>
  <si>
    <t>THE COURTYARD</t>
  </si>
  <si>
    <t>RXYT8</t>
  </si>
  <si>
    <t>THE HAVEN</t>
  </si>
  <si>
    <t>RXYT9</t>
  </si>
  <si>
    <t>THE HEALTH CLINIC</t>
  </si>
  <si>
    <t>RXYTC</t>
  </si>
  <si>
    <t>THE PAGODA</t>
  </si>
  <si>
    <t>RXYTK</t>
  </si>
  <si>
    <t>THE SPRINGS</t>
  </si>
  <si>
    <t>RXY1C</t>
  </si>
  <si>
    <t>TONBRIDGE ROAD</t>
  </si>
  <si>
    <t>RXY4C</t>
  </si>
  <si>
    <t>RXYTQ</t>
  </si>
  <si>
    <t>TOWNLOCK DAY CENTRE</t>
  </si>
  <si>
    <t>RXY26</t>
  </si>
  <si>
    <t>TOWNLOCK DAY UNIT</t>
  </si>
  <si>
    <t>RXYTT</t>
  </si>
  <si>
    <t>TWISLETON COURT</t>
  </si>
  <si>
    <t>RXY19</t>
  </si>
  <si>
    <t>RXYW6</t>
  </si>
  <si>
    <t>WOODEND</t>
  </si>
  <si>
    <t>RXYW3</t>
  </si>
  <si>
    <t>WROTHAM ROAD</t>
  </si>
  <si>
    <t>RY197</t>
  </si>
  <si>
    <t>ABACUS FAZAKERLEY</t>
  </si>
  <si>
    <t>RY1</t>
  </si>
  <si>
    <t>RY135</t>
  </si>
  <si>
    <t>BRIDGE CHAPEL</t>
  </si>
  <si>
    <t>RY127</t>
  </si>
  <si>
    <t>BUILDING BRIDGES</t>
  </si>
  <si>
    <t>RY194</t>
  </si>
  <si>
    <t>COMMUNITY INTEGRATED DISCHARGE UNIT</t>
  </si>
  <si>
    <t>RY192</t>
  </si>
  <si>
    <t>DERMATOLOGY ICATS</t>
  </si>
  <si>
    <t>RY163</t>
  </si>
  <si>
    <t>HOME LOANS</t>
  </si>
  <si>
    <t>RY148</t>
  </si>
  <si>
    <t>RY143</t>
  </si>
  <si>
    <t>LIFEBANK</t>
  </si>
  <si>
    <t>RY1C4</t>
  </si>
  <si>
    <t>LITHERLAND SPORTS PARK</t>
  </si>
  <si>
    <t>RY101</t>
  </si>
  <si>
    <t>LIVERPOOL COMMUNITY HEALTH NHS TRUST</t>
  </si>
  <si>
    <t>RY115</t>
  </si>
  <si>
    <t>LIVERPOOL HEALTH PROMOTION</t>
  </si>
  <si>
    <t>RY122</t>
  </si>
  <si>
    <t>MOORGATE POINT</t>
  </si>
  <si>
    <t>RY175</t>
  </si>
  <si>
    <t>NATURAL BREAKS MERSEYSIDE</t>
  </si>
  <si>
    <t>RY1C1</t>
  </si>
  <si>
    <t>NETHERTON FEELGOOD FACTORY</t>
  </si>
  <si>
    <t>RY161</t>
  </si>
  <si>
    <t>NEWHALL CAMPUS (COTTAGE 2)</t>
  </si>
  <si>
    <t>RY162</t>
  </si>
  <si>
    <t>NEWHALL CAMPUS (COTTAGE 7)</t>
  </si>
  <si>
    <t>RY1C7</t>
  </si>
  <si>
    <t>OPTOPLAST</t>
  </si>
  <si>
    <t>RY156</t>
  </si>
  <si>
    <t>PAVILLION 6</t>
  </si>
  <si>
    <t>RY119</t>
  </si>
  <si>
    <t>PPU/NPC</t>
  </si>
  <si>
    <t>RY131</t>
  </si>
  <si>
    <t>RY146</t>
  </si>
  <si>
    <t>RL &amp; BUHT IM&amp;T DEPARTMENT</t>
  </si>
  <si>
    <t>RY138</t>
  </si>
  <si>
    <t>ROTUNDA DEMOGRAPHIC THERAPUTIC COMMUNITY</t>
  </si>
  <si>
    <t>RY118</t>
  </si>
  <si>
    <t>ST JAMES</t>
  </si>
  <si>
    <t>RY174</t>
  </si>
  <si>
    <t>TEA FACTORY</t>
  </si>
  <si>
    <t>RY124</t>
  </si>
  <si>
    <t>UC24</t>
  </si>
  <si>
    <t>RY145</t>
  </si>
  <si>
    <t>UNPLANNED CARE</t>
  </si>
  <si>
    <t>RY1E1</t>
  </si>
  <si>
    <t>WARD 35 COMMUNITY INTERMEDIATE CARE UNIT</t>
  </si>
  <si>
    <t>RY28A</t>
  </si>
  <si>
    <t>ALTRINCHAM GENERAL HOSPITAL</t>
  </si>
  <si>
    <t>RY2</t>
  </si>
  <si>
    <t>RY2V3</t>
  </si>
  <si>
    <t>CINNAMON BROW UNIT</t>
  </si>
  <si>
    <t>RY28R</t>
  </si>
  <si>
    <t>HALTON GENERAL HOSPITAL</t>
  </si>
  <si>
    <t>RY28J</t>
  </si>
  <si>
    <t>RY27T</t>
  </si>
  <si>
    <t>HOUGH GREEN HEALTH PARK</t>
  </si>
  <si>
    <t>RY2D2</t>
  </si>
  <si>
    <t>LEIGH INFIRMARY</t>
  </si>
  <si>
    <t>RY2F9</t>
  </si>
  <si>
    <t>LEIGH LOCALITY BUILDING</t>
  </si>
  <si>
    <t>RY20N</t>
  </si>
  <si>
    <t>RY2V2</t>
  </si>
  <si>
    <t>RY2D6</t>
  </si>
  <si>
    <t>ROYAL ALBERT EDWARD INFIRMARY</t>
  </si>
  <si>
    <t>RY29M</t>
  </si>
  <si>
    <t>RY2F4</t>
  </si>
  <si>
    <t>STANDISHGATE</t>
  </si>
  <si>
    <t>RY2T5</t>
  </si>
  <si>
    <t>PADGATE HOUSE RESIDENTIAL CARE</t>
  </si>
  <si>
    <t>RY2X2</t>
  </si>
  <si>
    <t>TALK SHOP</t>
  </si>
  <si>
    <t>RY25X</t>
  </si>
  <si>
    <t>RY2W1</t>
  </si>
  <si>
    <t>THE BEACHES</t>
  </si>
  <si>
    <t>RY2W2</t>
  </si>
  <si>
    <t>THE LAKES</t>
  </si>
  <si>
    <t>RY27C</t>
  </si>
  <si>
    <t>THE LINDENS</t>
  </si>
  <si>
    <t>RY26A</t>
  </si>
  <si>
    <t>RY20T</t>
  </si>
  <si>
    <t>UPTON ROCKS MC</t>
  </si>
  <si>
    <t>RY26W</t>
  </si>
  <si>
    <t>RY2D7</t>
  </si>
  <si>
    <t>WRIGHTINGTON HOSPITAL</t>
  </si>
  <si>
    <t>RY35T</t>
  </si>
  <si>
    <t>ASSD WEST LOCALITY</t>
  </si>
  <si>
    <t>RY3</t>
  </si>
  <si>
    <t>RY390</t>
  </si>
  <si>
    <t>BENJAMIN COURT</t>
  </si>
  <si>
    <t>RY36W</t>
  </si>
  <si>
    <t>CITY REACH</t>
  </si>
  <si>
    <t>RY311</t>
  </si>
  <si>
    <t>COLMAN HOSPITAL</t>
  </si>
  <si>
    <t>RY387</t>
  </si>
  <si>
    <t>CRANMER HOUSE</t>
  </si>
  <si>
    <t>RY331</t>
  </si>
  <si>
    <t>RY319</t>
  </si>
  <si>
    <t>DEREHAM HOSPITAL</t>
  </si>
  <si>
    <t>RY31R</t>
  </si>
  <si>
    <t>DODDINGTON COMMUNITY HOSPITAL</t>
  </si>
  <si>
    <t>RY35X</t>
  </si>
  <si>
    <t>GAYWOOD FIRST STEPS NURSERY</t>
  </si>
  <si>
    <t>RY335</t>
  </si>
  <si>
    <t>KELLING HOSPITAL</t>
  </si>
  <si>
    <t>RY304</t>
  </si>
  <si>
    <t>LAKESIDE 400</t>
  </si>
  <si>
    <t>RY310</t>
  </si>
  <si>
    <t>RY328</t>
  </si>
  <si>
    <t>RY351</t>
  </si>
  <si>
    <t>MILL LODGES (3 MILL CLOSE)</t>
  </si>
  <si>
    <t>RY35Q</t>
  </si>
  <si>
    <t>NHS NORFOLK HEALTH RECORDS</t>
  </si>
  <si>
    <t>RY37A</t>
  </si>
  <si>
    <t>NHS VOLUNTARY NORFOLK</t>
  </si>
  <si>
    <t>RY309</t>
  </si>
  <si>
    <t>NORFOLK &amp; NORWICH UNIVERSITY HOSPITAL</t>
  </si>
  <si>
    <t>RY32D</t>
  </si>
  <si>
    <t>RY332</t>
  </si>
  <si>
    <t>NORTH WALSHAM HOSPITAL</t>
  </si>
  <si>
    <t>RY312</t>
  </si>
  <si>
    <t>NORWICH COMMUNITY HOSPITAL</t>
  </si>
  <si>
    <t>RY386</t>
  </si>
  <si>
    <t>OGDEN COURT</t>
  </si>
  <si>
    <t>RY31V</t>
  </si>
  <si>
    <t>RY33A</t>
  </si>
  <si>
    <t>ROSE COTTAGE</t>
  </si>
  <si>
    <t>RY37G</t>
  </si>
  <si>
    <t>RUNWOOD HOMES</t>
  </si>
  <si>
    <t>RY3A1</t>
  </si>
  <si>
    <t>SMO RAF MARHAM</t>
  </si>
  <si>
    <t>RY352</t>
  </si>
  <si>
    <t>SQUIRRELS (5 MILL CLOSE)</t>
  </si>
  <si>
    <t>RY334</t>
  </si>
  <si>
    <t>ST MICHAELS HOSPITAL</t>
  </si>
  <si>
    <t>RY33E</t>
  </si>
  <si>
    <t>SWAFFHAM COMMUNITY HOSPITAL</t>
  </si>
  <si>
    <t>RY3N5</t>
  </si>
  <si>
    <t>THE GREEN</t>
  </si>
  <si>
    <t>RY3WX</t>
  </si>
  <si>
    <t>THETFORD LIFT COMMUNITY</t>
  </si>
  <si>
    <t>RY35L</t>
  </si>
  <si>
    <t>WALCOT HALL</t>
  </si>
  <si>
    <t>RY333</t>
  </si>
  <si>
    <t>WELLS COTTAGE HOSPITAL</t>
  </si>
  <si>
    <t>RY35A</t>
  </si>
  <si>
    <t>WENSUM MOUNT</t>
  </si>
  <si>
    <t>RY370</t>
  </si>
  <si>
    <t>WEST WING BICKLING HALL</t>
  </si>
  <si>
    <t>RY35J</t>
  </si>
  <si>
    <t>RY460</t>
  </si>
  <si>
    <t>APSLEY ONE</t>
  </si>
  <si>
    <t>RY4</t>
  </si>
  <si>
    <t>RY430</t>
  </si>
  <si>
    <t>BULL PLAIN</t>
  </si>
  <si>
    <t>RY424</t>
  </si>
  <si>
    <t>CHESHUNT COMMUNITY HOSPITAL</t>
  </si>
  <si>
    <t>RY407</t>
  </si>
  <si>
    <t>DANESBURY</t>
  </si>
  <si>
    <t>RY457</t>
  </si>
  <si>
    <t>GARSTON CLINC</t>
  </si>
  <si>
    <t>RY405</t>
  </si>
  <si>
    <t>GOSSOMS END ELDERLY CARE UNIT</t>
  </si>
  <si>
    <t>RY459</t>
  </si>
  <si>
    <t>RY414</t>
  </si>
  <si>
    <t>RY415</t>
  </si>
  <si>
    <t>RY409</t>
  </si>
  <si>
    <t>HERTFORDSHIRE &amp; ESSEX HOSPITAL</t>
  </si>
  <si>
    <t>RY406</t>
  </si>
  <si>
    <t>HITCHIN HOSPITAL</t>
  </si>
  <si>
    <t>RY410</t>
  </si>
  <si>
    <t>HOLYWELL</t>
  </si>
  <si>
    <t>RY468</t>
  </si>
  <si>
    <t>RY411</t>
  </si>
  <si>
    <t xml:space="preserve">LANGLEY HOUSE </t>
  </si>
  <si>
    <t>RY403</t>
  </si>
  <si>
    <t>LANGTON</t>
  </si>
  <si>
    <t>RY418</t>
  </si>
  <si>
    <t>RY476</t>
  </si>
  <si>
    <t>NIGHTINGALE COTTAGES</t>
  </si>
  <si>
    <t>RY402</t>
  </si>
  <si>
    <t>POTTERS BAR COMMUNITY HOSPITAL</t>
  </si>
  <si>
    <t>RY480</t>
  </si>
  <si>
    <t>QE2</t>
  </si>
  <si>
    <t>RY412</t>
  </si>
  <si>
    <t>RY408</t>
  </si>
  <si>
    <t>RY417</t>
  </si>
  <si>
    <t>RUNCIE UNIT</t>
  </si>
  <si>
    <t>RY413</t>
  </si>
  <si>
    <t>SOPWELL</t>
  </si>
  <si>
    <t>RY440</t>
  </si>
  <si>
    <t>ST NICHOLAS</t>
  </si>
  <si>
    <t>RY568</t>
  </si>
  <si>
    <t>JOHN COUPLAND COMMUNITY HOSPITAL</t>
  </si>
  <si>
    <t>RY5</t>
  </si>
  <si>
    <t>RY572</t>
  </si>
  <si>
    <t>LOUTH COMMUNITY HOSPITAL</t>
  </si>
  <si>
    <t>RY539</t>
  </si>
  <si>
    <t>SKEGNESS HOSPITAL</t>
  </si>
  <si>
    <t>RY583</t>
  </si>
  <si>
    <t>THE BUTTERFLY HOSPICE</t>
  </si>
  <si>
    <t>RY567</t>
  </si>
  <si>
    <t>RY552</t>
  </si>
  <si>
    <t>RY553</t>
  </si>
  <si>
    <t>RY602</t>
  </si>
  <si>
    <t>ARMLEY MOOR HEALTH CENTRE</t>
  </si>
  <si>
    <t>RY6</t>
  </si>
  <si>
    <t>RY603</t>
  </si>
  <si>
    <t>BECKETTS PARK</t>
  </si>
  <si>
    <t>RY604</t>
  </si>
  <si>
    <t>BEESTON HILL COMMUNITY HEALTH CENTRE</t>
  </si>
  <si>
    <t>RY605</t>
  </si>
  <si>
    <t>BEESTON VILLAGE SURGERY</t>
  </si>
  <si>
    <t>RY606</t>
  </si>
  <si>
    <t>BRAMLEY CLINIC</t>
  </si>
  <si>
    <t>RY607</t>
  </si>
  <si>
    <t>BURMANTOFTS HEALTH CENTRE</t>
  </si>
  <si>
    <t>RY666</t>
  </si>
  <si>
    <t>CALVERLEY MEDICAL CENTRE</t>
  </si>
  <si>
    <t>RY665</t>
  </si>
  <si>
    <t>CAMHS SERVICE (12A CLARENDON ROAD)</t>
  </si>
  <si>
    <t>RY608</t>
  </si>
  <si>
    <t>CFU (SJUH)</t>
  </si>
  <si>
    <t>RY609</t>
  </si>
  <si>
    <t>CHAPEL ALLERTON HOSPITAL (MUSCULOSKELETAL)</t>
  </si>
  <si>
    <t>RY610</t>
  </si>
  <si>
    <t>CHAPELTOWN HEALTH CENTRE</t>
  </si>
  <si>
    <t>RY611</t>
  </si>
  <si>
    <t>CHAPELTOWN IFSS</t>
  </si>
  <si>
    <t>RY613</t>
  </si>
  <si>
    <t>CITY WISE CLINIC</t>
  </si>
  <si>
    <t>RY614</t>
  </si>
  <si>
    <t>COLTON MILL MEDICAL CENTRE</t>
  </si>
  <si>
    <t>RY667</t>
  </si>
  <si>
    <t>CRAVEN ROAD MEDICAL PRACTICE</t>
  </si>
  <si>
    <t>RY615</t>
  </si>
  <si>
    <t>CRINGLEBAR</t>
  </si>
  <si>
    <t>RY616</t>
  </si>
  <si>
    <t>EAST LEEDS HEALTH CENTRE</t>
  </si>
  <si>
    <t>RY687</t>
  </si>
  <si>
    <t>FOUNDRY LANE SURGERY</t>
  </si>
  <si>
    <t>RY617</t>
  </si>
  <si>
    <t>GARFORTH CLINIC</t>
  </si>
  <si>
    <t>RY618</t>
  </si>
  <si>
    <t>GILDERSOME CLINIC</t>
  </si>
  <si>
    <t>RY619</t>
  </si>
  <si>
    <t>GIPTON CLINIC</t>
  </si>
  <si>
    <t>RY620</t>
  </si>
  <si>
    <t>GUISELEY CLINIC</t>
  </si>
  <si>
    <t>RY621</t>
  </si>
  <si>
    <t>HALTON CLINIC</t>
  </si>
  <si>
    <t>RY622</t>
  </si>
  <si>
    <t>HANNAH HOUSE</t>
  </si>
  <si>
    <t>RY623</t>
  </si>
  <si>
    <t>HAREHILLS CHILDRENS CENTRE</t>
  </si>
  <si>
    <t>RY686</t>
  </si>
  <si>
    <t>HARRY BOOTH HOUSE</t>
  </si>
  <si>
    <t>RY624</t>
  </si>
  <si>
    <t>HAWTHORN HOUSE</t>
  </si>
  <si>
    <t>RY668</t>
  </si>
  <si>
    <t>HAWTHORN SURGERY</t>
  </si>
  <si>
    <t>RY669</t>
  </si>
  <si>
    <t>HIGHFIELD MEDICAL CENTRE</t>
  </si>
  <si>
    <t>RY670</t>
  </si>
  <si>
    <t>HILLFOOT SURGERY</t>
  </si>
  <si>
    <t>RY625</t>
  </si>
  <si>
    <t>HOLT PARK HEALTH CENTRE</t>
  </si>
  <si>
    <t>RY626</t>
  </si>
  <si>
    <t>HORSFORTH CLINIC</t>
  </si>
  <si>
    <t>RY627</t>
  </si>
  <si>
    <t>HUNSLET HEALTH CENTRE</t>
  </si>
  <si>
    <t>RY684</t>
  </si>
  <si>
    <t>IRELAND WOOD SURGERY</t>
  </si>
  <si>
    <t>RY628</t>
  </si>
  <si>
    <t>KIPPAX HEALTH CENTRE</t>
  </si>
  <si>
    <t>RY629</t>
  </si>
  <si>
    <t>KIRKSTALL HEALTH CENTRE</t>
  </si>
  <si>
    <t>RY671</t>
  </si>
  <si>
    <t>KIRKSTALL LANE MEDICAL CENTRE</t>
  </si>
  <si>
    <t>RY630</t>
  </si>
  <si>
    <t>LEAFIELD CLINIC</t>
  </si>
  <si>
    <t>RY682</t>
  </si>
  <si>
    <t>LEEDS CITY COLLEGE - HORSFORTH CAMPUS</t>
  </si>
  <si>
    <t>RY680</t>
  </si>
  <si>
    <t>LEEDS CITY COLLEGE - PARK LANE CAMPUS</t>
  </si>
  <si>
    <t>RY681</t>
  </si>
  <si>
    <t>LEEDS CITY COLLEGE - THOMAS DANBY CAMPUS</t>
  </si>
  <si>
    <t>RY631</t>
  </si>
  <si>
    <t>LEEDS COMMUNITY EQUIPMENT SERVICE</t>
  </si>
  <si>
    <t>RY601</t>
  </si>
  <si>
    <t>RY672</t>
  </si>
  <si>
    <t>LEEDS STUDENT MEDICAL PRACTICE</t>
  </si>
  <si>
    <t>RY632</t>
  </si>
  <si>
    <t>LITTLE WOODHOUSE HALL</t>
  </si>
  <si>
    <t>RY685</t>
  </si>
  <si>
    <t>MANOR PARK SURGERY</t>
  </si>
  <si>
    <t>RY633</t>
  </si>
  <si>
    <t>MEANWOOD HEALTH CENTRE</t>
  </si>
  <si>
    <t>RY634</t>
  </si>
  <si>
    <t>MIDDLETON COMMUNITY HEALTH CENTRE</t>
  </si>
  <si>
    <t>RY635</t>
  </si>
  <si>
    <t>MORLEY HEALTH CENTRE</t>
  </si>
  <si>
    <t>RY673</t>
  </si>
  <si>
    <t>NEW CROFT SURGERY</t>
  </si>
  <si>
    <t>RY636</t>
  </si>
  <si>
    <t>NORTH WEST HOUSE (PCT HQ)</t>
  </si>
  <si>
    <t>RY690</t>
  </si>
  <si>
    <t>OFFENDER HEALTHCARE - LEEDS</t>
  </si>
  <si>
    <t>RY692</t>
  </si>
  <si>
    <t>OFFENDER HEALTHCARE - WEALSTUN</t>
  </si>
  <si>
    <t>RY691</t>
  </si>
  <si>
    <t>OFFENDER HEALTHCARE - WETHERBY</t>
  </si>
  <si>
    <t>RY637</t>
  </si>
  <si>
    <t>OSMONDTHORPE ONE STOP SHOP</t>
  </si>
  <si>
    <t>RY638</t>
  </si>
  <si>
    <t>OTLEY CLINIC</t>
  </si>
  <si>
    <t>RY639</t>
  </si>
  <si>
    <t>PARK EDGE MEDICAL CENTRE</t>
  </si>
  <si>
    <t>RY674</t>
  </si>
  <si>
    <t>PARK EDGE PRACTICE</t>
  </si>
  <si>
    <t>RY675</t>
  </si>
  <si>
    <t>PARK ROAD MEDICAL CENTRE</t>
  </si>
  <si>
    <t>RY640</t>
  </si>
  <si>
    <t>PARKSIDE COMMUNITY HEALTH CENTRE</t>
  </si>
  <si>
    <t>RY683</t>
  </si>
  <si>
    <t>PRIORY VIEW MEDICAL CENTRE</t>
  </si>
  <si>
    <t>RY641</t>
  </si>
  <si>
    <t>PUDSEY HEALTH CENTRE</t>
  </si>
  <si>
    <t>RY642</t>
  </si>
  <si>
    <t>REGINALD CENTRE</t>
  </si>
  <si>
    <t>RY643</t>
  </si>
  <si>
    <t>RICHMOND HOUSE</t>
  </si>
  <si>
    <t>RY676</t>
  </si>
  <si>
    <t>ROBIN LANE MEDICAL CENTRE</t>
  </si>
  <si>
    <t>RY644</t>
  </si>
  <si>
    <t>ROTHWELL HEALTH CENTRE</t>
  </si>
  <si>
    <t>RY645</t>
  </si>
  <si>
    <t>RUTLAND LODGE MEDICAL PRACTICE</t>
  </si>
  <si>
    <t>RY677</t>
  </si>
  <si>
    <t>SCOTT HALL LEISURE CENTRE</t>
  </si>
  <si>
    <t>RY646</t>
  </si>
  <si>
    <t>SEACROFT CLINIC</t>
  </si>
  <si>
    <t>RY647</t>
  </si>
  <si>
    <t>SEACROFT HOSPITAL</t>
  </si>
  <si>
    <t>RY648</t>
  </si>
  <si>
    <t>RY649</t>
  </si>
  <si>
    <t>SHAFTSBURY HOUSE</t>
  </si>
  <si>
    <t>RY650</t>
  </si>
  <si>
    <t>ST GEORGES CENTRE</t>
  </si>
  <si>
    <t>RY612</t>
  </si>
  <si>
    <t>RY651</t>
  </si>
  <si>
    <t>STOCKDALE HOUSE</t>
  </si>
  <si>
    <t>RY688</t>
  </si>
  <si>
    <t>STREET LANE PRACTICE</t>
  </si>
  <si>
    <t>RY652</t>
  </si>
  <si>
    <t>SUNFIELD MEDICAL CENTRE</t>
  </si>
  <si>
    <t>RY653</t>
  </si>
  <si>
    <t>SWILLINGTON CLINIC</t>
  </si>
  <si>
    <t>RY654</t>
  </si>
  <si>
    <t>THORNTON MEDICAL CENTRE</t>
  </si>
  <si>
    <t>RY678</t>
  </si>
  <si>
    <t>TINSHILL LANE SURGERY</t>
  </si>
  <si>
    <t>RY689</t>
  </si>
  <si>
    <t>WEST LODGE SURGERY</t>
  </si>
  <si>
    <t>RY655</t>
  </si>
  <si>
    <t>WESTGATE SURGERY</t>
  </si>
  <si>
    <t>RY656</t>
  </si>
  <si>
    <t>WETHERBY HEALTH CENTRE</t>
  </si>
  <si>
    <t>RY657</t>
  </si>
  <si>
    <t>WHARFEDALE HOSPITAL</t>
  </si>
  <si>
    <t>RY679</t>
  </si>
  <si>
    <t>WHITEHALL SURGERY</t>
  </si>
  <si>
    <t>RY658</t>
  </si>
  <si>
    <t>WIRA HOUSE</t>
  </si>
  <si>
    <t>RY659</t>
  </si>
  <si>
    <t>WOODHOUSE HEALTH CENTRE</t>
  </si>
  <si>
    <t>RY660</t>
  </si>
  <si>
    <t>WOODSLEY ROAD HEALTH CENTRE</t>
  </si>
  <si>
    <t>RY661</t>
  </si>
  <si>
    <t>WORTLEY BECK HEALTH CENTRE</t>
  </si>
  <si>
    <t>RY662</t>
  </si>
  <si>
    <t>YEADON HEALTH CENTRE</t>
  </si>
  <si>
    <t>RY663</t>
  </si>
  <si>
    <t>YORK STREET PRACTICE</t>
  </si>
  <si>
    <t>RY664</t>
  </si>
  <si>
    <t>RY8AL</t>
  </si>
  <si>
    <t>AMBERLEY HOUSE</t>
  </si>
  <si>
    <t>RY8</t>
  </si>
  <si>
    <t>RY8AK</t>
  </si>
  <si>
    <t>ASH GREEN</t>
  </si>
  <si>
    <t>RY8DL</t>
  </si>
  <si>
    <t>ASHBY &amp; DISTRICT HOSPITAL</t>
  </si>
  <si>
    <t>RY8DE</t>
  </si>
  <si>
    <t>BABINGTON HOSPITAL</t>
  </si>
  <si>
    <t>RY843</t>
  </si>
  <si>
    <t>BABINGTON HOSPITAL 2</t>
  </si>
  <si>
    <t>RY8NT</t>
  </si>
  <si>
    <t>BOLSOVER HOSPITAL</t>
  </si>
  <si>
    <t>RY839</t>
  </si>
  <si>
    <t>RY8AH</t>
  </si>
  <si>
    <t>RY8FA</t>
  </si>
  <si>
    <t>CARDIOLOGY - ILKESTON</t>
  </si>
  <si>
    <t>RY8HK</t>
  </si>
  <si>
    <t>CARDIOLOGY - LONG EATON</t>
  </si>
  <si>
    <t>RY8NW</t>
  </si>
  <si>
    <t>CAVENDISH HOSPITAL</t>
  </si>
  <si>
    <t>RY8NR</t>
  </si>
  <si>
    <t>CLAY CROSS HOSPITAL</t>
  </si>
  <si>
    <t>RY8CA</t>
  </si>
  <si>
    <t>COALVILLE COMMUNITY HOSPITAL</t>
  </si>
  <si>
    <t>RY8XC</t>
  </si>
  <si>
    <t>RY8RN</t>
  </si>
  <si>
    <t>DERBYSHIRE COUNTY PCT HEALTH PROMOTION</t>
  </si>
  <si>
    <t>RY820</t>
  </si>
  <si>
    <t>DRONFIELD CIVIC HALL</t>
  </si>
  <si>
    <t>RY8FC</t>
  </si>
  <si>
    <t>EAR NOSE &amp; THROAT - ILKESTON</t>
  </si>
  <si>
    <t>RY8VF</t>
  </si>
  <si>
    <t>EAR NOSE &amp; THROAT (ADH)</t>
  </si>
  <si>
    <t>RY8VG</t>
  </si>
  <si>
    <t>EAR NOSE &amp; THROAT (CCH)</t>
  </si>
  <si>
    <t>RY8VH</t>
  </si>
  <si>
    <t>EAR NOSE &amp; THROAT (LH)</t>
  </si>
  <si>
    <t>RY8CC</t>
  </si>
  <si>
    <t>EAR NOSE &amp; THROAT HMH</t>
  </si>
  <si>
    <t>RY8HL</t>
  </si>
  <si>
    <t>ENT - LONG EATON</t>
  </si>
  <si>
    <t>RY8CP</t>
  </si>
  <si>
    <t>FEILDING PALMER COTTAGE HOSPITAL</t>
  </si>
  <si>
    <t>RY8VL</t>
  </si>
  <si>
    <t>FEILDING PALMER HOSPITAL</t>
  </si>
  <si>
    <t>RY8CD</t>
  </si>
  <si>
    <t>GASTROENTEROLOGY - HMH</t>
  </si>
  <si>
    <t>RY8FD</t>
  </si>
  <si>
    <t>GASTROENTEROLOGY - ILKESTON</t>
  </si>
  <si>
    <t>RY8HH</t>
  </si>
  <si>
    <t>GASTROENTEROLOGY - LONG EATON</t>
  </si>
  <si>
    <t>RY8EF</t>
  </si>
  <si>
    <t>GASTROENTEROLOGY - RIPLEY</t>
  </si>
  <si>
    <t>RY8VN</t>
  </si>
  <si>
    <t>GASTROENTEROLOGY DPT(CCH)</t>
  </si>
  <si>
    <t>RY8XE</t>
  </si>
  <si>
    <t>GENERAL MEDICINE (ADH)</t>
  </si>
  <si>
    <t>RY8XD</t>
  </si>
  <si>
    <t>GENERAL MEDICINE (CCH)</t>
  </si>
  <si>
    <t>RY8FF</t>
  </si>
  <si>
    <t>GERIATRIC MEDICINE</t>
  </si>
  <si>
    <t>RY8EA</t>
  </si>
  <si>
    <t>GERIATRIC MEDICINE - BABINGTON</t>
  </si>
  <si>
    <t>RY8EH</t>
  </si>
  <si>
    <t>GERIATRIC MEDICINE - RIPLEY</t>
  </si>
  <si>
    <t>RY8CF</t>
  </si>
  <si>
    <t>GYNAECOLOGY - HMH</t>
  </si>
  <si>
    <t>RY8FG</t>
  </si>
  <si>
    <t>GYNAECOLOGY - ILKESTON</t>
  </si>
  <si>
    <t>RY8HJ</t>
  </si>
  <si>
    <t>GYNAECOLOGY - LONG EATON</t>
  </si>
  <si>
    <t>RY8EJ</t>
  </si>
  <si>
    <t>GYNAECOLOGY - RIPLEY</t>
  </si>
  <si>
    <t>RY8VW</t>
  </si>
  <si>
    <t>HARBOROUGH OUT PATIENTS</t>
  </si>
  <si>
    <t>RY8RG</t>
  </si>
  <si>
    <t>RY8DF</t>
  </si>
  <si>
    <t>HEANOR MEMORIAL HOSPITAL</t>
  </si>
  <si>
    <t>RY844</t>
  </si>
  <si>
    <t>HEANOR MEMORIAL HOSPITAL 2</t>
  </si>
  <si>
    <t>RY8DJ</t>
  </si>
  <si>
    <t>HINCKLEY &amp; BOSWORTH COMMUNITY HOSPITAL</t>
  </si>
  <si>
    <t>RY8VX</t>
  </si>
  <si>
    <t>HINCKLEY &amp; DISTRICT HOSP</t>
  </si>
  <si>
    <t>RY8DK</t>
  </si>
  <si>
    <t>RY8RH</t>
  </si>
  <si>
    <t>ILKESTON COMMUNITY HOSPITAL</t>
  </si>
  <si>
    <t>RY846</t>
  </si>
  <si>
    <t>ILKESTON HOSPITAL</t>
  </si>
  <si>
    <t>RY8RK</t>
  </si>
  <si>
    <t>LONG EATON HEALTH CENTRE</t>
  </si>
  <si>
    <t>RY8AC</t>
  </si>
  <si>
    <t>RY8CR</t>
  </si>
  <si>
    <t>MARKET HARBOROUGH &amp; DISTRICT HOSPITAL</t>
  </si>
  <si>
    <t>RY827</t>
  </si>
  <si>
    <t>RY8CT</t>
  </si>
  <si>
    <t>MELTON WAR MEMORIAL HOSPITAL</t>
  </si>
  <si>
    <t>RY8WE</t>
  </si>
  <si>
    <t>MMH OUT PATIENTS</t>
  </si>
  <si>
    <t>RY8HF</t>
  </si>
  <si>
    <t>NEPHROLOGY - LONG EATON</t>
  </si>
  <si>
    <t>RY8NA</t>
  </si>
  <si>
    <t>RY8DD</t>
  </si>
  <si>
    <t>RY8FH</t>
  </si>
  <si>
    <t>OPHTHALMOLOGY - ILKESTON</t>
  </si>
  <si>
    <t>RY8HD</t>
  </si>
  <si>
    <t>OPHTHALMOLOGY - LONG EATON</t>
  </si>
  <si>
    <t>RY8EK</t>
  </si>
  <si>
    <t>OPHTHALMOLOGY - RIPLEY</t>
  </si>
  <si>
    <t>RY8HN</t>
  </si>
  <si>
    <t>OPMH</t>
  </si>
  <si>
    <t>RY8AM</t>
  </si>
  <si>
    <t>ORCHARD COTTAGES</t>
  </si>
  <si>
    <t>RY8HA</t>
  </si>
  <si>
    <t>ORTHOPAEDIC- LONG EATON</t>
  </si>
  <si>
    <t>RY8EL</t>
  </si>
  <si>
    <t>PAEDIATRICS - RIPLEY</t>
  </si>
  <si>
    <t>RY8WN</t>
  </si>
  <si>
    <t>PAEDIATRICS (LCRCHS ONLY)</t>
  </si>
  <si>
    <t>RY8FP</t>
  </si>
  <si>
    <t>PALLIATIVE CARE - ILKESTON</t>
  </si>
  <si>
    <t>RY8EM</t>
  </si>
  <si>
    <t>PALLIATIVE CARE - RIPLEY</t>
  </si>
  <si>
    <t>RY87A</t>
  </si>
  <si>
    <t>PARK HILL</t>
  </si>
  <si>
    <t>RY8HC</t>
  </si>
  <si>
    <t>RESPIRATORY- LONG EATON</t>
  </si>
  <si>
    <t>RY8FJ</t>
  </si>
  <si>
    <t>RESPIRATORY MEDICINE</t>
  </si>
  <si>
    <t>RY8CG</t>
  </si>
  <si>
    <t>RHEUMATOLOGY - HMH</t>
  </si>
  <si>
    <t>RY8FK</t>
  </si>
  <si>
    <t>RHEUMATOLOGY - ILKESTON</t>
  </si>
  <si>
    <t>RY8EN</t>
  </si>
  <si>
    <t>RHEUMATOLOGY - RIPLEY</t>
  </si>
  <si>
    <t>RY8DG</t>
  </si>
  <si>
    <t>RY845</t>
  </si>
  <si>
    <t>RIPLEY HOSPITAL 2</t>
  </si>
  <si>
    <t>RY8WW</t>
  </si>
  <si>
    <t>RMH DAY HOSPITAL</t>
  </si>
  <si>
    <t>RY8AP</t>
  </si>
  <si>
    <t>ROBERTSON ROAD</t>
  </si>
  <si>
    <t>RY8AN</t>
  </si>
  <si>
    <t>ROCKLEY HOUSE</t>
  </si>
  <si>
    <t>RY8CW</t>
  </si>
  <si>
    <t>RUTLAND MEMORIAL HOSPITAL</t>
  </si>
  <si>
    <t>RY8WX</t>
  </si>
  <si>
    <t>RUTLAND OUT PATIENTS</t>
  </si>
  <si>
    <t>RY8CY</t>
  </si>
  <si>
    <t>ST LUKE'S HOSPITAL</t>
  </si>
  <si>
    <t>RY8CX</t>
  </si>
  <si>
    <t>RY87V</t>
  </si>
  <si>
    <t>ST OSWALD'S</t>
  </si>
  <si>
    <t>RY837</t>
  </si>
  <si>
    <t>ST OSWALD'S COMMUNITY HOSPITAL</t>
  </si>
  <si>
    <t>RY8GD</t>
  </si>
  <si>
    <t>RY87Q</t>
  </si>
  <si>
    <t>THE MANOR STORE</t>
  </si>
  <si>
    <t>RY87G</t>
  </si>
  <si>
    <t>RY805</t>
  </si>
  <si>
    <t>THE SPINNEY</t>
  </si>
  <si>
    <t>RY8CH</t>
  </si>
  <si>
    <t>TRAUMA &amp; ORTHOPAEDICS - HMH</t>
  </si>
  <si>
    <t>RY8FL</t>
  </si>
  <si>
    <t>TRAUMA &amp; ORTHOPAEDICS - ILKESTON</t>
  </si>
  <si>
    <t>RY8FM</t>
  </si>
  <si>
    <t>UROLOGY</t>
  </si>
  <si>
    <t>RY8HG</t>
  </si>
  <si>
    <t>UROLOGY - LONG EATON</t>
  </si>
  <si>
    <t>RY8AJ</t>
  </si>
  <si>
    <t>RY8RL</t>
  </si>
  <si>
    <t>WHEATBRIDGE ROAD HEALTH VILLAGE</t>
  </si>
  <si>
    <t>RY8AE</t>
  </si>
  <si>
    <t>WHITWORTH CENTRE</t>
  </si>
  <si>
    <t>RY838</t>
  </si>
  <si>
    <t>RY907</t>
  </si>
  <si>
    <t>RICHMOND ROYAL HOSPITAL</t>
  </si>
  <si>
    <t>RY9</t>
  </si>
  <si>
    <t>RY902</t>
  </si>
  <si>
    <t>RY922</t>
  </si>
  <si>
    <t>TEDDINGTON MEMORIAL HOSPITAL HRCH</t>
  </si>
  <si>
    <t>RYGFD</t>
  </si>
  <si>
    <t>RYG</t>
  </si>
  <si>
    <t>RYG95</t>
  </si>
  <si>
    <t>RYG92</t>
  </si>
  <si>
    <t>ASPEN CENTRE</t>
  </si>
  <si>
    <t>RYG96</t>
  </si>
  <si>
    <t>BROOKLANDS HOSPITAL</t>
  </si>
  <si>
    <t>RYGFL</t>
  </si>
  <si>
    <t>CANLEY HEALTH VISITORS BASE</t>
  </si>
  <si>
    <t>RYGCV</t>
  </si>
  <si>
    <t>COV &amp; WARK PSYCHOLOGY SUITE</t>
  </si>
  <si>
    <t>RYGGH</t>
  </si>
  <si>
    <t>ELLYS EXTRA ACRE</t>
  </si>
  <si>
    <t>RYG60</t>
  </si>
  <si>
    <t>GULSON HOSPITAL</t>
  </si>
  <si>
    <t>RYG37</t>
  </si>
  <si>
    <t>HAWTHORN &amp; MAPLE DAY (EMI UNIT)</t>
  </si>
  <si>
    <t>RYG62</t>
  </si>
  <si>
    <t>IRONMONGER ROW</t>
  </si>
  <si>
    <t>RYG87</t>
  </si>
  <si>
    <t>LOXLEY BUILDING</t>
  </si>
  <si>
    <t>RYGGE</t>
  </si>
  <si>
    <t>MAPLEWOOD</t>
  </si>
  <si>
    <t>RYGGC</t>
  </si>
  <si>
    <t>NEWFIELD ANNEXE</t>
  </si>
  <si>
    <t>RYGHP</t>
  </si>
  <si>
    <t>PAYBODY BUILDING</t>
  </si>
  <si>
    <t>RYG52</t>
  </si>
  <si>
    <t>RESIDENTIAL HOME</t>
  </si>
  <si>
    <t>RYG79</t>
  </si>
  <si>
    <t>ST MICHAEL'S</t>
  </si>
  <si>
    <t>RYG55</t>
  </si>
  <si>
    <t>SWANSWELL POINT</t>
  </si>
  <si>
    <t>RYG68</t>
  </si>
  <si>
    <t>THE BIRCHES</t>
  </si>
  <si>
    <t>RYGEF</t>
  </si>
  <si>
    <t>RYG58</t>
  </si>
  <si>
    <t>THE CALUDON CENTRE, COVENTRY</t>
  </si>
  <si>
    <t>RYG31</t>
  </si>
  <si>
    <t>RYG42</t>
  </si>
  <si>
    <t>THE LOFT</t>
  </si>
  <si>
    <t>RYG12</t>
  </si>
  <si>
    <t>THE MANOR HOSPITAL</t>
  </si>
  <si>
    <t>RYGCY</t>
  </si>
  <si>
    <t>THE PARK PALING</t>
  </si>
  <si>
    <t>RYGGL</t>
  </si>
  <si>
    <t>THE PARK PALING CARE HOME</t>
  </si>
  <si>
    <t>RYGDJ</t>
  </si>
  <si>
    <t>THE RAILINGS</t>
  </si>
  <si>
    <t>RYG50</t>
  </si>
  <si>
    <t>RYGGF</t>
  </si>
  <si>
    <t>WALL HILL CARE HOME</t>
  </si>
  <si>
    <t>RYG80</t>
  </si>
  <si>
    <t>WARWICK MHRC</t>
  </si>
  <si>
    <t>RYG54</t>
  </si>
  <si>
    <t>WINDMILL POINT</t>
  </si>
  <si>
    <t>RYJ02</t>
  </si>
  <si>
    <t>CHARING CROSS HOSPITAL</t>
  </si>
  <si>
    <t>RYJ</t>
  </si>
  <si>
    <t>RYJ03</t>
  </si>
  <si>
    <t>HAMMERSMITH HOSPITAL</t>
  </si>
  <si>
    <t>RYJ04</t>
  </si>
  <si>
    <t>QUEEN CHARLOTTE'S HOSPITAL</t>
  </si>
  <si>
    <t>RYJ01</t>
  </si>
  <si>
    <t>ST MARY'S HOSPITAL (HQ)</t>
  </si>
  <si>
    <t>RYJ07</t>
  </si>
  <si>
    <t>WESTERN EYE HOSPITAL</t>
  </si>
  <si>
    <t>RYK13</t>
  </si>
  <si>
    <t>ANCHOR MEADOW</t>
  </si>
  <si>
    <t>RYK</t>
  </si>
  <si>
    <t>RYK01</t>
  </si>
  <si>
    <t>BLOXWICH HOSPITAL (MENTAL ILLNESS)</t>
  </si>
  <si>
    <t>RYKA1</t>
  </si>
  <si>
    <t>BLOXWICH HOSPITAL 1</t>
  </si>
  <si>
    <t>RYKA2</t>
  </si>
  <si>
    <t>BLOXWICH HOSPITAL 2</t>
  </si>
  <si>
    <t>RYKA3</t>
  </si>
  <si>
    <t>BLOXWICH HOSPITAL 3</t>
  </si>
  <si>
    <t>RYKF9</t>
  </si>
  <si>
    <t>BLOXWICH HOSPITAL 4</t>
  </si>
  <si>
    <t>RYK34</t>
  </si>
  <si>
    <t>BUSHEY FIELDS HOSPITAL</t>
  </si>
  <si>
    <t>RYKC7</t>
  </si>
  <si>
    <t>BUSHEY FIELDS HOSPITAL 1</t>
  </si>
  <si>
    <t>RYKD7</t>
  </si>
  <si>
    <t>BUSHEY FIELDS HOSPITAL 10</t>
  </si>
  <si>
    <t>RYKD8</t>
  </si>
  <si>
    <t>BUSHEY FIELDS HOSPITAL 11</t>
  </si>
  <si>
    <t>RYKD9</t>
  </si>
  <si>
    <t>BUSHEY FIELDS HOSPITAL 12</t>
  </si>
  <si>
    <t>RYKG1</t>
  </si>
  <si>
    <t>BUSHEY FIELDS HOSPITAL 13</t>
  </si>
  <si>
    <t>RYKH1</t>
  </si>
  <si>
    <t>RYKG2</t>
  </si>
  <si>
    <t>BUSHEY FIELDS HOSPITAL 14</t>
  </si>
  <si>
    <t>RYKH2</t>
  </si>
  <si>
    <t>RYKC8</t>
  </si>
  <si>
    <t>BUSHEY FIELDS HOSPITAL 2</t>
  </si>
  <si>
    <t>RYKC9</t>
  </si>
  <si>
    <t>BUSHEY FIELDS HOSPITAL 3</t>
  </si>
  <si>
    <t>RYKD1</t>
  </si>
  <si>
    <t>BUSHEY FIELDS HOSPITAL 4</t>
  </si>
  <si>
    <t>RYKD2</t>
  </si>
  <si>
    <t>BUSHEY FIELDS HOSPITAL 5</t>
  </si>
  <si>
    <t>RYKD3</t>
  </si>
  <si>
    <t>BUSHEY FIELDS HOSPITAL 6</t>
  </si>
  <si>
    <t>RYKD4</t>
  </si>
  <si>
    <t>BUSHEY FIELDS HOSPITAL 7</t>
  </si>
  <si>
    <t>RYKD5</t>
  </si>
  <si>
    <t>BUSHEY FIELDS HOSPITAL 8</t>
  </si>
  <si>
    <t>RYKD6</t>
  </si>
  <si>
    <t>BUSHEY FIELDS HOSPITAL 9</t>
  </si>
  <si>
    <t>RYKA8</t>
  </si>
  <si>
    <t>CANALSIDE 1</t>
  </si>
  <si>
    <t>RYKA9</t>
  </si>
  <si>
    <t>CANALSIDE 2</t>
  </si>
  <si>
    <t>RYKG8</t>
  </si>
  <si>
    <t>CANALSIDE 3</t>
  </si>
  <si>
    <t>RYKG5</t>
  </si>
  <si>
    <t>CANALSIDE 4</t>
  </si>
  <si>
    <t>RYKC3</t>
  </si>
  <si>
    <t>CANALSIDE 5</t>
  </si>
  <si>
    <t>RYK02</t>
  </si>
  <si>
    <t>DAISY BANK COMMUNITY UNIT</t>
  </si>
  <si>
    <t>RYK10</t>
  </si>
  <si>
    <t>DOROTHY PATTISON HOSPITAL</t>
  </si>
  <si>
    <t>RYKG3</t>
  </si>
  <si>
    <t>DOROTHY PATTISON HOSPITAL 1</t>
  </si>
  <si>
    <t>RYKH3</t>
  </si>
  <si>
    <t>RYK21</t>
  </si>
  <si>
    <t>DOROTHY PATTISON PORTACABINS (ESSO)</t>
  </si>
  <si>
    <t>RYK12</t>
  </si>
  <si>
    <t>EVERGREEN PLACE</t>
  </si>
  <si>
    <t>RYK19</t>
  </si>
  <si>
    <t>ORCHARD HILLS</t>
  </si>
  <si>
    <t>RYK47</t>
  </si>
  <si>
    <t>RYKF8</t>
  </si>
  <si>
    <t>ROSE COTTAGE 1</t>
  </si>
  <si>
    <t>RYK25</t>
  </si>
  <si>
    <t>RUSSELL HALL HOSPITAL</t>
  </si>
  <si>
    <t>RYK23</t>
  </si>
  <si>
    <t>SPRINGSIDE</t>
  </si>
  <si>
    <t>RYK29</t>
  </si>
  <si>
    <t>THE CAGE - CRIMINAL JUSTICE DIVISION/DUDLEY ARREST REFERRAL SCHEME</t>
  </si>
  <si>
    <t>RYQ31</t>
  </si>
  <si>
    <t>BECKENHAM BEACON</t>
  </si>
  <si>
    <t>RYQ</t>
  </si>
  <si>
    <t>RYQ11</t>
  </si>
  <si>
    <t>ERITH AND DISTRICT HOSPITAL</t>
  </si>
  <si>
    <t>RYQ32</t>
  </si>
  <si>
    <t>RYQ50</t>
  </si>
  <si>
    <t>QUEEN ELIZABETH HOSPITAL WOOLWICH</t>
  </si>
  <si>
    <t>RYQ10</t>
  </si>
  <si>
    <t>QUEEN MARY'S HOSPITAL SIDCUP</t>
  </si>
  <si>
    <t>RYQ22</t>
  </si>
  <si>
    <t>SLH @ DARENT VALLEY HOSPITAL</t>
  </si>
  <si>
    <t>RYQ40</t>
  </si>
  <si>
    <t>SLH @ SEVENOAKS HOSPITAL</t>
  </si>
  <si>
    <t>RYR05</t>
  </si>
  <si>
    <t>CHICHESTER TREATMENT CENTRE</t>
  </si>
  <si>
    <t>RYR</t>
  </si>
  <si>
    <t>RYR14</t>
  </si>
  <si>
    <t>RYR16</t>
  </si>
  <si>
    <t>ST RICHARD'S HOSPITAL</t>
  </si>
  <si>
    <t>RYR18</t>
  </si>
  <si>
    <t>RYV78</t>
  </si>
  <si>
    <t>CITY CARE CENTRE</t>
  </si>
  <si>
    <t>RYV</t>
  </si>
  <si>
    <t>RYV48</t>
  </si>
  <si>
    <t>DODDINGTON COMMUNITY HOSP</t>
  </si>
  <si>
    <t>RYV04</t>
  </si>
  <si>
    <t>RYV23</t>
  </si>
  <si>
    <t>FELIXSTOWE COMMUNITY HOSPITAL - CASH</t>
  </si>
  <si>
    <t>RYV81</t>
  </si>
  <si>
    <t>HAMPTON HEALTH</t>
  </si>
  <si>
    <t>RYV05</t>
  </si>
  <si>
    <t>RYV11</t>
  </si>
  <si>
    <t>RYV19</t>
  </si>
  <si>
    <t>IPSWICH HOSPITAL - CASH</t>
  </si>
  <si>
    <t>RYV16</t>
  </si>
  <si>
    <t>LAURELS</t>
  </si>
  <si>
    <t>RYV60</t>
  </si>
  <si>
    <t>LUTON &amp; DUNSTABLE HOSP ST. MARY'S WING</t>
  </si>
  <si>
    <t>RYV02</t>
  </si>
  <si>
    <t>RYV76</t>
  </si>
  <si>
    <t>OLD FLETTON</t>
  </si>
  <si>
    <t>RYV44</t>
  </si>
  <si>
    <t>PRINCESS OF WALES (MINOR)</t>
  </si>
  <si>
    <t>RYV47</t>
  </si>
  <si>
    <t>PRINCESS OF WALES (OPD)</t>
  </si>
  <si>
    <t>RYV50</t>
  </si>
  <si>
    <t>PRINCESS OF WALES (REHAB)</t>
  </si>
  <si>
    <t>RYV03</t>
  </si>
  <si>
    <t>RYV56</t>
  </si>
  <si>
    <t>SUFFOLK REPRODUCTIVE HEALTH</t>
  </si>
  <si>
    <t>RYV57</t>
  </si>
  <si>
    <t>THE LUTON UNDERGROUND</t>
  </si>
  <si>
    <t>RYV06</t>
  </si>
  <si>
    <t>THE PRIORY</t>
  </si>
  <si>
    <t>RYV20</t>
  </si>
  <si>
    <t>WEST SUFFOLK HOSPITAL - CASH</t>
  </si>
  <si>
    <t>RYWRH</t>
  </si>
  <si>
    <t>BCHC REHAB</t>
  </si>
  <si>
    <t>RYW</t>
  </si>
  <si>
    <t>RYW21</t>
  </si>
  <si>
    <t>BIRMINGHAM DENTAL HOSPITAL</t>
  </si>
  <si>
    <t>RYWN3</t>
  </si>
  <si>
    <t>RYW84</t>
  </si>
  <si>
    <t>CIBA BUILDING</t>
  </si>
  <si>
    <t>RYW02</t>
  </si>
  <si>
    <t>COMMUNITY UNIT 29 AT HEARTLANDS HOSPITAL</t>
  </si>
  <si>
    <t>RYW01</t>
  </si>
  <si>
    <t>COMMUNITY UNIT 3 GOOD HOPE HOSPITAL</t>
  </si>
  <si>
    <t>RYWN4</t>
  </si>
  <si>
    <t>DAME ELLEN PINSENT</t>
  </si>
  <si>
    <t>RYWN5</t>
  </si>
  <si>
    <t>FOX HOLLIES</t>
  </si>
  <si>
    <t>RYWH8</t>
  </si>
  <si>
    <t>GREENFIELD (PFI BUILD)</t>
  </si>
  <si>
    <t>RYWY8</t>
  </si>
  <si>
    <t>HALL GREEN HEALTH</t>
  </si>
  <si>
    <t>RYW41</t>
  </si>
  <si>
    <t>HOBMOOR ROAD 192 (TOTAL SITE)</t>
  </si>
  <si>
    <t>RYW03</t>
  </si>
  <si>
    <t>INTERMEDIATE CARE REHABILITATION UNIT</t>
  </si>
  <si>
    <t>RYWF7</t>
  </si>
  <si>
    <t>KINGSWOOD DRIVE</t>
  </si>
  <si>
    <t>RYWH6</t>
  </si>
  <si>
    <t>MONYHULL BUNGALOWS (2 &amp; 4 ONLY)</t>
  </si>
  <si>
    <t>RYW6A</t>
  </si>
  <si>
    <t>MONYHULL HALL ROAD FLATS 3 &amp; 3A</t>
  </si>
  <si>
    <t>RYW23</t>
  </si>
  <si>
    <t>MOSELEY HALL HOSPITAL</t>
  </si>
  <si>
    <t>RYW37</t>
  </si>
  <si>
    <t>PRIESTLY WHARF</t>
  </si>
  <si>
    <t>RYW15</t>
  </si>
  <si>
    <t>SHELDON HEATH - LAND ONLY</t>
  </si>
  <si>
    <t>RYW20</t>
  </si>
  <si>
    <t>SUTTON COTTAGE HOSPITAL</t>
  </si>
  <si>
    <t>RYW24</t>
  </si>
  <si>
    <t>WEST HEATH HOSPITAL</t>
  </si>
  <si>
    <t>RYX30</t>
  </si>
  <si>
    <t xml:space="preserve">ATHLONE HOUSE CARE HOME                    </t>
  </si>
  <si>
    <t>RYX</t>
  </si>
  <si>
    <t>RYXC1</t>
  </si>
  <si>
    <t>RYX24</t>
  </si>
  <si>
    <t>RYX23</t>
  </si>
  <si>
    <t>RYX33</t>
  </si>
  <si>
    <t>GARSIDE</t>
  </si>
  <si>
    <t>RYX10</t>
  </si>
  <si>
    <t>HEALTH AT THE STOWE</t>
  </si>
  <si>
    <t>RYX27</t>
  </si>
  <si>
    <t>PRINCESS LOUISE NURSING HOME</t>
  </si>
  <si>
    <t>RYX01</t>
  </si>
  <si>
    <t>ST CHARLES UCC</t>
  </si>
  <si>
    <t>RYX20</t>
  </si>
  <si>
    <t>RYX18</t>
  </si>
  <si>
    <t>ST. CHARLES HOSPITAL</t>
  </si>
  <si>
    <t>RYX29</t>
  </si>
  <si>
    <t>THAMES BROOK CARE HOME</t>
  </si>
  <si>
    <t>RYYE5</t>
  </si>
  <si>
    <t>ASHFORD MASH</t>
  </si>
  <si>
    <t>RYY</t>
  </si>
  <si>
    <t>RYYA7</t>
  </si>
  <si>
    <t>RYY17</t>
  </si>
  <si>
    <t>BUILDING 180 - KENT SCIENCE PARK</t>
  </si>
  <si>
    <t>RYYA8</t>
  </si>
  <si>
    <t>CAIRN RYAN</t>
  </si>
  <si>
    <t>RYYL6</t>
  </si>
  <si>
    <t>COTTAGE WARD</t>
  </si>
  <si>
    <t>RYYD4</t>
  </si>
  <si>
    <t>EDENBRIDGE HOSPITAL</t>
  </si>
  <si>
    <t>RYYK8</t>
  </si>
  <si>
    <t>RYYL8</t>
  </si>
  <si>
    <t>FAMILY PLANNING</t>
  </si>
  <si>
    <t>RYYEC</t>
  </si>
  <si>
    <t>FARM VILLA</t>
  </si>
  <si>
    <t>RYYAL</t>
  </si>
  <si>
    <t>RYYM5</t>
  </si>
  <si>
    <t>FRIENDS WARD</t>
  </si>
  <si>
    <t>RYYDN</t>
  </si>
  <si>
    <t>RYY18</t>
  </si>
  <si>
    <t>HANSON UNIT</t>
  </si>
  <si>
    <t>RYYD6</t>
  </si>
  <si>
    <t>HAWKHURST COTTAGE HOSPITAL</t>
  </si>
  <si>
    <t>RYYK4</t>
  </si>
  <si>
    <t>HAWKHURST HOSPITAL</t>
  </si>
  <si>
    <t>RYYM1</t>
  </si>
  <si>
    <t>HERON WARD</t>
  </si>
  <si>
    <t>RYY03</t>
  </si>
  <si>
    <t>HIGHPOINT UNIT 1</t>
  </si>
  <si>
    <t>RYY04</t>
  </si>
  <si>
    <t>HIGHPOINT UNIT 3</t>
  </si>
  <si>
    <t>RYY05</t>
  </si>
  <si>
    <t>HIGHPOINT UNIT 7</t>
  </si>
  <si>
    <t>RYYAR</t>
  </si>
  <si>
    <t>RYYL7</t>
  </si>
  <si>
    <t>KENT WING</t>
  </si>
  <si>
    <t>RYYM2</t>
  </si>
  <si>
    <t>KESTREL WARD</t>
  </si>
  <si>
    <t>RYYD8</t>
  </si>
  <si>
    <t>LIVINGSTONE HOSPITAL</t>
  </si>
  <si>
    <t>RYYAY</t>
  </si>
  <si>
    <t>OATEN HILL</t>
  </si>
  <si>
    <t>RYYDY</t>
  </si>
  <si>
    <t>PRESTON HALL</t>
  </si>
  <si>
    <t>RYYC2</t>
  </si>
  <si>
    <t>RYYC3</t>
  </si>
  <si>
    <t>RYYC4</t>
  </si>
  <si>
    <t>ROHAN</t>
  </si>
  <si>
    <t>RYYCW</t>
  </si>
  <si>
    <t>ROYAL VICTORIA HOSPITAL FOLKESTONE</t>
  </si>
  <si>
    <t>RYYD9</t>
  </si>
  <si>
    <t>RYYM3</t>
  </si>
  <si>
    <t>SHEPPEY HOSPITAL</t>
  </si>
  <si>
    <t>RYYC7</t>
  </si>
  <si>
    <t>SHEPPY COMMUNITY HOSPITAL</t>
  </si>
  <si>
    <t>RYYC8</t>
  </si>
  <si>
    <t>RYYCA</t>
  </si>
  <si>
    <t>RYYE7</t>
  </si>
  <si>
    <t>SWALE MASH</t>
  </si>
  <si>
    <t>RYYE6</t>
  </si>
  <si>
    <t>THANET MASH</t>
  </si>
  <si>
    <t>RYYDL</t>
  </si>
  <si>
    <t>RYYE3</t>
  </si>
  <si>
    <t>THE OAST</t>
  </si>
  <si>
    <t>RYYDC</t>
  </si>
  <si>
    <t>RYYE4</t>
  </si>
  <si>
    <t>UNIT FF</t>
  </si>
  <si>
    <t>RYYL4</t>
  </si>
  <si>
    <t>VALENTINE UNIT</t>
  </si>
  <si>
    <t>RYYCH</t>
  </si>
  <si>
    <t>RYYM4</t>
  </si>
  <si>
    <t>WARD - DEAL</t>
  </si>
  <si>
    <t>RYYL2</t>
  </si>
  <si>
    <t>WARD - SEVENOAKS</t>
  </si>
  <si>
    <t>RYYL3</t>
  </si>
  <si>
    <t>WARD - TONBRIDGE</t>
  </si>
  <si>
    <t>RYYCJ</t>
  </si>
  <si>
    <t>WEST VIEW HOSPITAL</t>
  </si>
  <si>
    <t>RYYCM</t>
  </si>
  <si>
    <t>WHITSTABLE &amp; TANKERTON HOSPITAL</t>
  </si>
  <si>
    <t>RYYCP</t>
  </si>
  <si>
    <t>RYYCQ</t>
  </si>
  <si>
    <t>WINDCHIMES</t>
  </si>
  <si>
    <t>R0B0Q</t>
  </si>
  <si>
    <t>R0B</t>
  </si>
  <si>
    <t>R0B01</t>
  </si>
  <si>
    <t>R0B0X</t>
  </si>
  <si>
    <t>R0B1J</t>
  </si>
  <si>
    <t>R0B0U</t>
  </si>
  <si>
    <t>TAD88</t>
  </si>
  <si>
    <t>ABBEYFIELD</t>
  </si>
  <si>
    <t>TAD</t>
  </si>
  <si>
    <t>TAD10</t>
  </si>
  <si>
    <t>ABELIA MOUNT</t>
  </si>
  <si>
    <t>TAD16</t>
  </si>
  <si>
    <t>AIREDALE CENTRE FOR MENTAL HEALTH</t>
  </si>
  <si>
    <t>TADA1</t>
  </si>
  <si>
    <t>CROSS BANKS</t>
  </si>
  <si>
    <t>TAD15</t>
  </si>
  <si>
    <t>DAISY BANK</t>
  </si>
  <si>
    <t>TAD32</t>
  </si>
  <si>
    <t>FUSION</t>
  </si>
  <si>
    <t>TAD85</t>
  </si>
  <si>
    <t>GENESIS 5</t>
  </si>
  <si>
    <t>TAD09</t>
  </si>
  <si>
    <t>GREYFRIARS WALK</t>
  </si>
  <si>
    <t>TAD46</t>
  </si>
  <si>
    <t>HOLMEWOOD</t>
  </si>
  <si>
    <t>TAD63</t>
  </si>
  <si>
    <t>HORTON PARK</t>
  </si>
  <si>
    <t>TAD65</t>
  </si>
  <si>
    <t>LISTONSHIELS</t>
  </si>
  <si>
    <t>TAD17</t>
  </si>
  <si>
    <t>TAD27</t>
  </si>
  <si>
    <t>TAD86</t>
  </si>
  <si>
    <t>TAD23</t>
  </si>
  <si>
    <t>STONEY RIDGE HOSPITAL</t>
  </si>
  <si>
    <t>TAD25</t>
  </si>
  <si>
    <t>WADDILOVES</t>
  </si>
  <si>
    <t>TAF10</t>
  </si>
  <si>
    <t>ABERDEEN PARK (RESIDENTIAL SERVICES)</t>
  </si>
  <si>
    <t>TAF</t>
  </si>
  <si>
    <t>TAF15</t>
  </si>
  <si>
    <t>AOT (C&amp;I)</t>
  </si>
  <si>
    <t>TAF16</t>
  </si>
  <si>
    <t>BELSIZE AVENUE</t>
  </si>
  <si>
    <t>TAF17</t>
  </si>
  <si>
    <t>BELSIZE SQUARE</t>
  </si>
  <si>
    <t>TAF75</t>
  </si>
  <si>
    <t>CALEDONIAN ROAD (RESIDENTIAL SERVICES)</t>
  </si>
  <si>
    <t>TAF74</t>
  </si>
  <si>
    <t>CAMDEN ALCOHOL SERVICE</t>
  </si>
  <si>
    <t>TAF88</t>
  </si>
  <si>
    <t>CAMDEN IAPT</t>
  </si>
  <si>
    <t>TAF50</t>
  </si>
  <si>
    <t>CAMDEN LD SERVICE</t>
  </si>
  <si>
    <t>TAF21</t>
  </si>
  <si>
    <t>CAMDEN MEWS DAY HOSPITAL</t>
  </si>
  <si>
    <t>TAF78</t>
  </si>
  <si>
    <t>CARE TRUST MENTAL HEALTH SERVICES</t>
  </si>
  <si>
    <t>TAF25</t>
  </si>
  <si>
    <t>CLERKENWELL PROJECT</t>
  </si>
  <si>
    <t>TAF82</t>
  </si>
  <si>
    <t>COLLINGWOOD BUSINESS CENTRE</t>
  </si>
  <si>
    <t>TAF08</t>
  </si>
  <si>
    <t>CRISIS TEAM (NORTH CAMDEN)</t>
  </si>
  <si>
    <t>TAF84</t>
  </si>
  <si>
    <t>CRISIS TEAM (SOUTH CAMDEN)</t>
  </si>
  <si>
    <t>TAF32</t>
  </si>
  <si>
    <t>DRAYTON PARK COMMUNITY CARE CENTRE</t>
  </si>
  <si>
    <t>TAF04</t>
  </si>
  <si>
    <t>DRAYTON PARK WOMENS SERVICE</t>
  </si>
  <si>
    <t>TAF70</t>
  </si>
  <si>
    <t>EARLY INTERVENTION SERVICE</t>
  </si>
  <si>
    <t>TAF33</t>
  </si>
  <si>
    <t>ELTHORNE MENTAL HEALTH &amp; SOCIAL CARE CENTRE</t>
  </si>
  <si>
    <t>TAF35</t>
  </si>
  <si>
    <t>FOCUS TEAM</t>
  </si>
  <si>
    <t>TAF36</t>
  </si>
  <si>
    <t>FORDWYCH ROAD DAY HOSPITAL</t>
  </si>
  <si>
    <t>TAF83</t>
  </si>
  <si>
    <t>GREENLAND ROAD SERVICES</t>
  </si>
  <si>
    <t>TAF37</t>
  </si>
  <si>
    <t>HANLEY GARDENS (RESIDENTIAL SERVICES)</t>
  </si>
  <si>
    <t>TAF38</t>
  </si>
  <si>
    <t>HENLEY ROAD DAY CENTRE</t>
  </si>
  <si>
    <t>TAF72</t>
  </si>
  <si>
    <t>HIGHGATE ACUTE MENTAL HEALTH CENTRE</t>
  </si>
  <si>
    <t>TAF39</t>
  </si>
  <si>
    <t>HIGHGATE ROAD DAY CENTRE</t>
  </si>
  <si>
    <t>TAF41</t>
  </si>
  <si>
    <t>HIGHVIEW &amp; CORNWALLIS COMMUNITY SUPPORT PROJECTS</t>
  </si>
  <si>
    <t>TAF80</t>
  </si>
  <si>
    <t>HILL HOUSE</t>
  </si>
  <si>
    <t>TAF44</t>
  </si>
  <si>
    <t>HUNTER STREET HEALTH CENTRE</t>
  </si>
  <si>
    <t>TAF56</t>
  </si>
  <si>
    <t>IDASS</t>
  </si>
  <si>
    <t>TAF11</t>
  </si>
  <si>
    <t>ISATS</t>
  </si>
  <si>
    <t>TAF46</t>
  </si>
  <si>
    <t>ISLEDON ROAD MENTAL HEALTH RESOURCE CENTRE</t>
  </si>
  <si>
    <t>TAF87</t>
  </si>
  <si>
    <t>ISLINGTON IAPT</t>
  </si>
  <si>
    <t>TAF47</t>
  </si>
  <si>
    <t>ISLINGTON LEARNING DIFFICULTIES PARTNERSHIP</t>
  </si>
  <si>
    <t>TAF79</t>
  </si>
  <si>
    <t>KINGS CROSS ROAD</t>
  </si>
  <si>
    <t>TAF90</t>
  </si>
  <si>
    <t>KINGSTON DRUG &amp; ALCOHOL SERVICE</t>
  </si>
  <si>
    <t>TAF49</t>
  </si>
  <si>
    <t>LAMBO DAY CENTRE</t>
  </si>
  <si>
    <t>TAF53</t>
  </si>
  <si>
    <t>NETHERWOOD CENTRE</t>
  </si>
  <si>
    <t>TAF54</t>
  </si>
  <si>
    <t>NORTH CAMDEN DRUG SERVICES (RESPONSE)</t>
  </si>
  <si>
    <t>TAF86</t>
  </si>
  <si>
    <t>NORTH ISLINGTON CRISIS TEAM</t>
  </si>
  <si>
    <t>TAF58</t>
  </si>
  <si>
    <t>PECKWATER CENTRE</t>
  </si>
  <si>
    <t>TAF60</t>
  </si>
  <si>
    <t>PINE STREET DAY CENTRE</t>
  </si>
  <si>
    <t>TAF73</t>
  </si>
  <si>
    <t>PSYCHOLOGY A14 ARCHWAY WING</t>
  </si>
  <si>
    <t>TAF59</t>
  </si>
  <si>
    <t>TAF42</t>
  </si>
  <si>
    <t>R&amp;R TEAM (NORTH CAMDEN)</t>
  </si>
  <si>
    <t>TAF12</t>
  </si>
  <si>
    <t>R&amp;R TEAM (NORTH ISLINGTON)</t>
  </si>
  <si>
    <t>TAF22</t>
  </si>
  <si>
    <t>R&amp;R TEAM (SOUTH ISLINGTON)</t>
  </si>
  <si>
    <t>TAF61</t>
  </si>
  <si>
    <t>RAGLAN DAY CENTRE</t>
  </si>
  <si>
    <t>TAF77</t>
  </si>
  <si>
    <t>ROYAL FREE GROVE CENTRE</t>
  </si>
  <si>
    <t>TAF06</t>
  </si>
  <si>
    <t>TAF81</t>
  </si>
  <si>
    <t>SAMH CMHT (ISLINGTON)</t>
  </si>
  <si>
    <t>TAF76</t>
  </si>
  <si>
    <t>SHAFTESBURY ROAD (RESIDENTIAL SERVICES)</t>
  </si>
  <si>
    <t>TAF62</t>
  </si>
  <si>
    <t>SOUTH CAMDEN DRUG SERVICES</t>
  </si>
  <si>
    <t>TAF85</t>
  </si>
  <si>
    <t>SOUTH ISLINGTON CRISIS TEAM</t>
  </si>
  <si>
    <t>TAF02</t>
  </si>
  <si>
    <t>ST LUKES WOODSIDE HOSPITAL</t>
  </si>
  <si>
    <t>TAF01</t>
  </si>
  <si>
    <t>TAF65</t>
  </si>
  <si>
    <t>STACEY STREET NURSING HOME</t>
  </si>
  <si>
    <t>TAF66</t>
  </si>
  <si>
    <t>TOTTENHAM MEWS RESOURCE CENTRE</t>
  </si>
  <si>
    <t>TAF67</t>
  </si>
  <si>
    <t>TRAUMATIC STRESS CLINIC</t>
  </si>
  <si>
    <t>TAH12</t>
  </si>
  <si>
    <t>ARBOURTHORNE</t>
  </si>
  <si>
    <t>TAH</t>
  </si>
  <si>
    <t>TAH13</t>
  </si>
  <si>
    <t>BEECH HILL</t>
  </si>
  <si>
    <t>TAHCN</t>
  </si>
  <si>
    <t>BEIGHTON HOSPITAL</t>
  </si>
  <si>
    <t>TAH17</t>
  </si>
  <si>
    <t>BOLE HILL RESIDENTIAL HOME</t>
  </si>
  <si>
    <t>TAH18</t>
  </si>
  <si>
    <t>TAHYA</t>
  </si>
  <si>
    <t>CASTLE MARKET BUILDING</t>
  </si>
  <si>
    <t>TAH21</t>
  </si>
  <si>
    <t>CENTENARY ANNEXE</t>
  </si>
  <si>
    <t>TAH39</t>
  </si>
  <si>
    <t>FIRST START NURSERY</t>
  </si>
  <si>
    <t>TAHXM</t>
  </si>
  <si>
    <t>FOREST CLOSE</t>
  </si>
  <si>
    <t>TAHXN</t>
  </si>
  <si>
    <t>TAH99</t>
  </si>
  <si>
    <t>FOX HILL</t>
  </si>
  <si>
    <t>TAH43</t>
  </si>
  <si>
    <t>TAHXP</t>
  </si>
  <si>
    <t>GRENOSIDE GRANGE</t>
  </si>
  <si>
    <t>TAH52</t>
  </si>
  <si>
    <t>HURLFIELD VIEW</t>
  </si>
  <si>
    <t>TAHEC</t>
  </si>
  <si>
    <t>INTENSIVE SUPPORT SERVICE</t>
  </si>
  <si>
    <t>TAH61</t>
  </si>
  <si>
    <t>MANSFIELD VIEW</t>
  </si>
  <si>
    <t>TAHFC</t>
  </si>
  <si>
    <t>MICHAEL CARLISLE CENTRE</t>
  </si>
  <si>
    <t>TAH63</t>
  </si>
  <si>
    <t>MILLBROOK</t>
  </si>
  <si>
    <t>TAH67</t>
  </si>
  <si>
    <t>TAH69</t>
  </si>
  <si>
    <t>OAKWOOD YPC</t>
  </si>
  <si>
    <t>TAHYX</t>
  </si>
  <si>
    <t>PRESIDENT PARK</t>
  </si>
  <si>
    <t>TAHYP</t>
  </si>
  <si>
    <t>PSYCHIATRIC OUT PATIENTS</t>
  </si>
  <si>
    <t>TAHYV</t>
  </si>
  <si>
    <t>RIVERMEAD UNIT</t>
  </si>
  <si>
    <t>TAH73</t>
  </si>
  <si>
    <t>TAH78</t>
  </si>
  <si>
    <t>SHIRLE HILL</t>
  </si>
  <si>
    <t>TAHJF</t>
  </si>
  <si>
    <t>ST GEORGE'S COMMUNITY BASE</t>
  </si>
  <si>
    <t>TAHCC</t>
  </si>
  <si>
    <t>THE LONGLEY CENTRE</t>
  </si>
  <si>
    <t>TAHCG</t>
  </si>
  <si>
    <t>THE YEWS</t>
  </si>
  <si>
    <t>TAH85</t>
  </si>
  <si>
    <t>THORNLEA</t>
  </si>
  <si>
    <t>TAHYR</t>
  </si>
  <si>
    <t>WAINWRIGHT CRESCENT</t>
  </si>
  <si>
    <t>TAH89</t>
  </si>
  <si>
    <t>TAJ46</t>
  </si>
  <si>
    <t>TAJ</t>
  </si>
  <si>
    <t>TAJ55</t>
  </si>
  <si>
    <t>DAISY BANK RESIDENTIAL</t>
  </si>
  <si>
    <t>TAJ07</t>
  </si>
  <si>
    <t>EDWARD STREET HOSPITAL</t>
  </si>
  <si>
    <t>TAJ20</t>
  </si>
  <si>
    <t>HALLAM STREET HOSPITAL</t>
  </si>
  <si>
    <t>TAJ11</t>
  </si>
  <si>
    <t>HEATH LANE HOSPITAL</t>
  </si>
  <si>
    <t>TAJ22</t>
  </si>
  <si>
    <t>NEPTUNE HEALTH PARK</t>
  </si>
  <si>
    <t>TAJ52</t>
  </si>
  <si>
    <t>PENN HOSPITAL</t>
  </si>
  <si>
    <t>TAJ53</t>
  </si>
  <si>
    <t>POND LANE</t>
  </si>
  <si>
    <t>TAJ54</t>
  </si>
  <si>
    <t>RIDGE HILL HOSPITAL</t>
  </si>
  <si>
    <t>TAJ10</t>
  </si>
  <si>
    <t>TAJ43</t>
  </si>
  <si>
    <t>SANDWELL DISTRICT GENERAL HOSPITAL</t>
  </si>
  <si>
    <t>TAJ56</t>
  </si>
  <si>
    <t>SUTTONS DRIVE</t>
  </si>
  <si>
    <t>TAJ29</t>
  </si>
  <si>
    <t>THE CREST</t>
  </si>
  <si>
    <t>Eating Disorders (Phoenix)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</si>
</sst>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b/>
      <sz val="9"/>
      <color theme="0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b/>
      <sz val="8"/>
      <color rgb="FFFF0000"/>
      <name val="Tahoma"/>
      <family val="2"/>
    </font>
    <font>
      <b/>
      <sz val="10"/>
      <color indexed="8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4"/>
      <color indexed="30"/>
      <name val="Calibri"/>
      <family val="2"/>
      <scheme val="minor"/>
    </font>
    <font>
      <b/>
      <sz val="26"/>
      <color indexed="3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indexed="41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3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1"/>
      <name val="Calibri"/>
      <family val="2"/>
    </font>
    <font>
      <sz val="11"/>
      <color rgb="FF76933C"/>
      <name val="Calibri"/>
      <family val="2"/>
    </font>
    <font>
      <sz val="10"/>
      <name val="Century Gothic"/>
      <family val="2"/>
    </font>
  </fonts>
  <fills count="49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6" applyNumberFormat="0" applyAlignment="0" applyProtection="0"/>
    <xf numFmtId="0" fontId="17" fillId="17" borderId="17" applyNumberFormat="0" applyAlignment="0" applyProtection="0"/>
    <xf numFmtId="0" fontId="18" fillId="17" borderId="16" applyNumberFormat="0" applyAlignment="0" applyProtection="0"/>
    <xf numFmtId="0" fontId="19" fillId="0" borderId="18" applyNumberFormat="0" applyFill="0" applyAlignment="0" applyProtection="0"/>
    <xf numFmtId="0" fontId="20" fillId="18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0" borderId="0">
      <alignment horizontal="left"/>
    </xf>
    <xf numFmtId="0" fontId="26" fillId="0" borderId="0">
      <alignment horizontal="left" indent="1"/>
    </xf>
    <xf numFmtId="0" fontId="1" fillId="0" borderId="0">
      <alignment horizontal="left" vertical="top" wrapText="1" indent="2"/>
    </xf>
    <xf numFmtId="0" fontId="1" fillId="0" borderId="0">
      <alignment horizontal="left" vertical="top" wrapText="1" indent="2"/>
    </xf>
    <xf numFmtId="0" fontId="1" fillId="0" borderId="0"/>
    <xf numFmtId="0" fontId="4" fillId="0" borderId="0"/>
    <xf numFmtId="0" fontId="4" fillId="19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horizontal="left" wrapText="1" indent="1"/>
    </xf>
    <xf numFmtId="0" fontId="1" fillId="0" borderId="0">
      <alignment horizontal="left" wrapText="1" indent="1"/>
    </xf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28" fillId="0" borderId="0"/>
  </cellStyleXfs>
  <cellXfs count="160">
    <xf numFmtId="0" fontId="0" fillId="0" borderId="0" xfId="0"/>
    <xf numFmtId="0" fontId="0" fillId="3" borderId="0" xfId="0" applyFill="1"/>
    <xf numFmtId="0" fontId="0" fillId="5" borderId="0" xfId="0" applyFont="1" applyFill="1"/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17" fontId="0" fillId="0" borderId="0" xfId="0" applyNumberFormat="1"/>
    <xf numFmtId="164" fontId="5" fillId="8" borderId="0" xfId="0" applyNumberFormat="1" applyFont="1" applyFill="1" applyBorder="1" applyAlignment="1" applyProtection="1">
      <alignment horizontal="center" vertical="center"/>
      <protection hidden="1"/>
    </xf>
    <xf numFmtId="164" fontId="5" fillId="10" borderId="0" xfId="0" applyNumberFormat="1" applyFont="1" applyFill="1" applyBorder="1" applyAlignment="1" applyProtection="1">
      <alignment horizontal="center" vertical="center"/>
      <protection hidden="1"/>
    </xf>
    <xf numFmtId="16" fontId="7" fillId="11" borderId="4" xfId="0" applyNumberFormat="1" applyFont="1" applyFill="1" applyBorder="1" applyAlignment="1" applyProtection="1">
      <alignment vertical="center" wrapText="1"/>
    </xf>
    <xf numFmtId="9" fontId="0" fillId="0" borderId="1" xfId="2" applyFont="1" applyBorder="1"/>
    <xf numFmtId="9" fontId="0" fillId="0" borderId="2" xfId="2" applyFont="1" applyBorder="1"/>
    <xf numFmtId="9" fontId="0" fillId="0" borderId="0" xfId="2" applyFont="1"/>
    <xf numFmtId="0" fontId="6" fillId="0" borderId="11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/>
    <xf numFmtId="0" fontId="2" fillId="2" borderId="0" xfId="0" applyFont="1" applyFill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9" fillId="12" borderId="0" xfId="0" applyFont="1" applyFill="1"/>
    <xf numFmtId="0" fontId="30" fillId="0" borderId="0" xfId="0" applyFont="1" applyProtection="1">
      <protection hidden="1"/>
    </xf>
    <xf numFmtId="0" fontId="31" fillId="12" borderId="0" xfId="0" applyFont="1" applyFill="1" applyAlignment="1">
      <alignment horizontal="center" vertical="center"/>
    </xf>
    <xf numFmtId="0" fontId="31" fillId="12" borderId="0" xfId="0" applyFont="1" applyFill="1" applyAlignment="1">
      <alignment horizontal="left"/>
    </xf>
    <xf numFmtId="0" fontId="29" fillId="12" borderId="0" xfId="0" applyFont="1" applyFill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16" fontId="33" fillId="12" borderId="0" xfId="0" applyNumberFormat="1" applyFont="1" applyFill="1" applyAlignment="1">
      <alignment horizontal="center" vertical="center" wrapText="1"/>
    </xf>
    <xf numFmtId="0" fontId="34" fillId="12" borderId="0" xfId="0" applyFont="1" applyFill="1" applyAlignment="1">
      <alignment horizontal="center" vertical="center"/>
    </xf>
    <xf numFmtId="0" fontId="34" fillId="12" borderId="0" xfId="0" applyFont="1" applyFill="1"/>
    <xf numFmtId="0" fontId="35" fillId="44" borderId="0" xfId="0" applyFont="1" applyFill="1"/>
    <xf numFmtId="0" fontId="5" fillId="0" borderId="0" xfId="0" applyFont="1" applyProtection="1">
      <protection hidden="1"/>
    </xf>
    <xf numFmtId="0" fontId="36" fillId="12" borderId="0" xfId="0" applyFont="1" applyFill="1" applyProtection="1">
      <protection hidden="1"/>
    </xf>
    <xf numFmtId="0" fontId="37" fillId="11" borderId="0" xfId="0" applyFont="1" applyFill="1" applyAlignment="1" applyProtection="1">
      <alignment horizontal="center" vertical="center"/>
      <protection hidden="1"/>
    </xf>
    <xf numFmtId="0" fontId="38" fillId="44" borderId="0" xfId="0" applyFont="1" applyFill="1"/>
    <xf numFmtId="0" fontId="39" fillId="12" borderId="0" xfId="0" applyFont="1" applyFill="1"/>
    <xf numFmtId="0" fontId="40" fillId="12" borderId="0" xfId="0" applyFont="1" applyFill="1" applyAlignment="1">
      <alignment horizontal="center" vertical="center" wrapText="1"/>
    </xf>
    <xf numFmtId="0" fontId="39" fillId="12" borderId="0" xfId="0" applyFont="1" applyFill="1" applyAlignment="1">
      <alignment horizontal="left"/>
    </xf>
    <xf numFmtId="0" fontId="41" fillId="12" borderId="0" xfId="0" applyFont="1" applyFill="1"/>
    <xf numFmtId="0" fontId="31" fillId="44" borderId="0" xfId="0" applyFont="1" applyFill="1"/>
    <xf numFmtId="0" fontId="31" fillId="44" borderId="0" xfId="0" applyFont="1" applyFill="1" applyAlignment="1">
      <alignment horizontal="left"/>
    </xf>
    <xf numFmtId="0" fontId="39" fillId="12" borderId="0" xfId="0" applyFont="1" applyFill="1" applyAlignment="1">
      <alignment horizontal="left" vertical="center"/>
    </xf>
    <xf numFmtId="0" fontId="42" fillId="12" borderId="0" xfId="0" applyFont="1" applyFill="1" applyAlignment="1">
      <alignment horizontal="center"/>
    </xf>
    <xf numFmtId="0" fontId="43" fillId="12" borderId="0" xfId="0" applyFont="1" applyFill="1" applyAlignment="1">
      <alignment horizontal="center" vertical="center" wrapText="1"/>
    </xf>
    <xf numFmtId="1" fontId="40" fillId="12" borderId="0" xfId="0" applyNumberFormat="1" applyFont="1" applyFill="1" applyAlignment="1">
      <alignment horizontal="center" vertical="center"/>
    </xf>
    <xf numFmtId="0" fontId="44" fillId="12" borderId="0" xfId="0" applyFont="1" applyFill="1"/>
    <xf numFmtId="0" fontId="45" fillId="12" borderId="0" xfId="0" applyFont="1" applyFill="1"/>
    <xf numFmtId="0" fontId="45" fillId="12" borderId="0" xfId="0" applyFont="1" applyFill="1" applyAlignment="1">
      <alignment horizontal="left"/>
    </xf>
    <xf numFmtId="0" fontId="42" fillId="12" borderId="22" xfId="0" applyFont="1" applyFill="1" applyBorder="1" applyAlignment="1">
      <alignment horizontal="center" vertical="center"/>
    </xf>
    <xf numFmtId="0" fontId="27" fillId="12" borderId="1" xfId="55" applyFill="1" applyBorder="1" applyAlignment="1" applyProtection="1">
      <alignment horizontal="center" vertical="center" wrapText="1"/>
      <protection locked="0" hidden="1"/>
    </xf>
    <xf numFmtId="0" fontId="46" fillId="12" borderId="23" xfId="0" applyFont="1" applyFill="1" applyBorder="1" applyAlignment="1" applyProtection="1">
      <alignment horizontal="center" vertical="center" wrapText="1"/>
      <protection locked="0" hidden="1"/>
    </xf>
    <xf numFmtId="0" fontId="46" fillId="12" borderId="2" xfId="0" applyFont="1" applyFill="1" applyBorder="1" applyAlignment="1" applyProtection="1">
      <alignment horizontal="center" vertical="center" wrapText="1"/>
      <protection locked="0" hidden="1"/>
    </xf>
    <xf numFmtId="0" fontId="47" fillId="12" borderId="0" xfId="0" applyFont="1" applyFill="1"/>
    <xf numFmtId="0" fontId="48" fillId="12" borderId="0" xfId="0" applyFont="1" applyFill="1" applyAlignment="1">
      <alignment horizontal="center" vertical="center" wrapText="1"/>
    </xf>
    <xf numFmtId="0" fontId="29" fillId="12" borderId="0" xfId="0" applyFont="1" applyFill="1" applyAlignment="1">
      <alignment horizontal="center" vertical="center" wrapText="1"/>
    </xf>
    <xf numFmtId="0" fontId="49" fillId="12" borderId="0" xfId="0" applyFont="1" applyFill="1" applyAlignment="1">
      <alignment horizontal="center" vertical="center" wrapText="1"/>
    </xf>
    <xf numFmtId="0" fontId="48" fillId="12" borderId="0" xfId="0" applyFont="1" applyFill="1" applyAlignment="1">
      <alignment horizontal="center" vertical="center" wrapText="1"/>
    </xf>
    <xf numFmtId="0" fontId="31" fillId="12" borderId="6" xfId="0" applyFont="1" applyFill="1" applyBorder="1" applyAlignment="1" applyProtection="1">
      <alignment horizontal="center" vertical="center" wrapText="1"/>
      <protection hidden="1"/>
    </xf>
    <xf numFmtId="0" fontId="50" fillId="12" borderId="0" xfId="0" applyFont="1" applyFill="1" applyAlignment="1">
      <alignment horizontal="center" vertical="center" wrapText="1"/>
    </xf>
    <xf numFmtId="0" fontId="51" fillId="11" borderId="3" xfId="0" applyFont="1" applyFill="1" applyBorder="1" applyAlignment="1" applyProtection="1">
      <alignment horizontal="center" vertical="center" wrapText="1"/>
      <protection hidden="1"/>
    </xf>
    <xf numFmtId="0" fontId="51" fillId="11" borderId="7" xfId="0" applyFont="1" applyFill="1" applyBorder="1" applyAlignment="1" applyProtection="1">
      <alignment horizontal="center" vertical="center" wrapText="1"/>
      <protection hidden="1"/>
    </xf>
    <xf numFmtId="0" fontId="52" fillId="0" borderId="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6" fontId="51" fillId="11" borderId="7" xfId="0" applyNumberFormat="1" applyFont="1" applyFill="1" applyBorder="1" applyAlignment="1">
      <alignment horizontal="center" vertical="center" wrapText="1"/>
    </xf>
    <xf numFmtId="0" fontId="53" fillId="11" borderId="9" xfId="0" applyFont="1" applyFill="1" applyBorder="1" applyAlignment="1">
      <alignment horizontal="center" vertical="center" wrapText="1"/>
    </xf>
    <xf numFmtId="0" fontId="53" fillId="11" borderId="7" xfId="0" applyFont="1" applyFill="1" applyBorder="1" applyAlignment="1">
      <alignment horizontal="center" vertical="center" wrapText="1"/>
    </xf>
    <xf numFmtId="0" fontId="36" fillId="12" borderId="0" xfId="0" applyFont="1" applyFill="1"/>
    <xf numFmtId="16" fontId="51" fillId="11" borderId="9" xfId="0" applyNumberFormat="1" applyFont="1" applyFill="1" applyBorder="1" applyAlignment="1">
      <alignment horizontal="center" vertical="center" wrapText="1"/>
    </xf>
    <xf numFmtId="16" fontId="51" fillId="11" borderId="10" xfId="0" applyNumberFormat="1" applyFont="1" applyFill="1" applyBorder="1" applyAlignment="1">
      <alignment horizontal="center" vertical="center" wrapText="1"/>
    </xf>
    <xf numFmtId="16" fontId="54" fillId="6" borderId="7" xfId="0" applyNumberFormat="1" applyFont="1" applyFill="1" applyBorder="1" applyAlignment="1">
      <alignment horizontal="center" vertical="center" wrapText="1"/>
    </xf>
    <xf numFmtId="16" fontId="54" fillId="6" borderId="9" xfId="0" applyNumberFormat="1" applyFont="1" applyFill="1" applyBorder="1" applyAlignment="1">
      <alignment horizontal="center" vertical="center" wrapText="1"/>
    </xf>
    <xf numFmtId="16" fontId="51" fillId="11" borderId="3" xfId="0" applyNumberFormat="1" applyFont="1" applyFill="1" applyBorder="1" applyAlignment="1">
      <alignment horizontal="center" vertical="center" wrapText="1"/>
    </xf>
    <xf numFmtId="16" fontId="51" fillId="11" borderId="4" xfId="0" applyNumberFormat="1" applyFont="1" applyFill="1" applyBorder="1" applyAlignment="1">
      <alignment horizontal="center" vertical="center" wrapText="1"/>
    </xf>
    <xf numFmtId="0" fontId="36" fillId="12" borderId="0" xfId="0" applyFont="1" applyFill="1" applyAlignment="1">
      <alignment horizontal="center"/>
    </xf>
    <xf numFmtId="0" fontId="55" fillId="12" borderId="0" xfId="0" applyFont="1" applyFill="1" applyAlignment="1">
      <alignment horizontal="center" vertical="center" wrapText="1"/>
    </xf>
    <xf numFmtId="0" fontId="55" fillId="12" borderId="24" xfId="0" applyFont="1" applyFill="1" applyBorder="1" applyAlignment="1">
      <alignment horizontal="center" vertical="center" wrapText="1"/>
    </xf>
    <xf numFmtId="0" fontId="55" fillId="12" borderId="24" xfId="0" applyFont="1" applyFill="1" applyBorder="1" applyAlignment="1">
      <alignment horizontal="center" vertical="center" wrapText="1"/>
    </xf>
    <xf numFmtId="16" fontId="56" fillId="11" borderId="4" xfId="0" applyNumberFormat="1" applyFont="1" applyFill="1" applyBorder="1" applyAlignment="1">
      <alignment horizontal="center" vertical="center" wrapText="1"/>
    </xf>
    <xf numFmtId="16" fontId="51" fillId="11" borderId="4" xfId="0" applyNumberFormat="1" applyFont="1" applyFill="1" applyBorder="1" applyAlignment="1">
      <alignment horizontal="center" vertical="center" wrapText="1"/>
    </xf>
    <xf numFmtId="16" fontId="51" fillId="11" borderId="11" xfId="0" applyNumberFormat="1" applyFont="1" applyFill="1" applyBorder="1" applyAlignment="1">
      <alignment horizontal="center" vertical="center" wrapText="1"/>
    </xf>
    <xf numFmtId="16" fontId="54" fillId="6" borderId="3" xfId="0" applyNumberFormat="1" applyFont="1" applyFill="1" applyBorder="1" applyAlignment="1">
      <alignment horizontal="center" vertical="center" wrapText="1"/>
    </xf>
    <xf numFmtId="1" fontId="51" fillId="11" borderId="3" xfId="0" applyNumberFormat="1" applyFont="1" applyFill="1" applyBorder="1" applyAlignment="1">
      <alignment horizontal="center" vertical="center" wrapText="1"/>
    </xf>
    <xf numFmtId="16" fontId="51" fillId="11" borderId="5" xfId="0" applyNumberFormat="1" applyFont="1" applyFill="1" applyBorder="1" applyAlignment="1">
      <alignment horizontal="center" vertical="center" wrapText="1"/>
    </xf>
    <xf numFmtId="0" fontId="52" fillId="11" borderId="5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7" fillId="12" borderId="0" xfId="0" applyFont="1" applyFill="1" applyAlignment="1">
      <alignment vertical="center"/>
    </xf>
    <xf numFmtId="0" fontId="47" fillId="12" borderId="0" xfId="0" applyFont="1" applyFill="1" applyProtection="1">
      <protection hidden="1"/>
    </xf>
    <xf numFmtId="0" fontId="58" fillId="12" borderId="3" xfId="3" applyFont="1" applyFill="1" applyBorder="1" applyAlignment="1">
      <alignment horizontal="center" vertical="center"/>
    </xf>
    <xf numFmtId="0" fontId="57" fillId="12" borderId="3" xfId="3" quotePrefix="1" applyNumberFormat="1" applyFont="1" applyFill="1" applyBorder="1" applyAlignment="1" applyProtection="1">
      <alignment horizontal="center" vertical="center"/>
      <protection locked="0"/>
    </xf>
    <xf numFmtId="0" fontId="58" fillId="12" borderId="3" xfId="3" applyNumberFormat="1" applyFont="1" applyFill="1" applyBorder="1" applyAlignment="1" applyProtection="1">
      <alignment horizontal="center" vertical="center" wrapText="1"/>
      <protection locked="0"/>
    </xf>
    <xf numFmtId="0" fontId="57" fillId="12" borderId="9" xfId="0" applyFont="1" applyFill="1" applyBorder="1" applyAlignment="1" applyProtection="1">
      <alignment horizontal="center" vertical="center" wrapText="1"/>
      <protection locked="0"/>
    </xf>
    <xf numFmtId="0" fontId="57" fillId="12" borderId="0" xfId="0" applyFont="1" applyFill="1" applyAlignment="1" applyProtection="1">
      <alignment horizontal="center" vertical="center"/>
      <protection locked="0"/>
    </xf>
    <xf numFmtId="0" fontId="59" fillId="0" borderId="3" xfId="0" applyFont="1" applyFill="1" applyBorder="1" applyProtection="1">
      <protection locked="0"/>
    </xf>
    <xf numFmtId="0" fontId="58" fillId="12" borderId="7" xfId="0" applyFont="1" applyFill="1" applyBorder="1" applyAlignment="1" applyProtection="1">
      <alignment horizontal="center" vertical="center"/>
      <protection locked="0"/>
    </xf>
    <xf numFmtId="165" fontId="58" fillId="7" borderId="3" xfId="0" applyNumberFormat="1" applyFont="1" applyFill="1" applyBorder="1" applyAlignment="1" applyProtection="1">
      <alignment horizontal="center" vertical="center"/>
      <protection hidden="1"/>
    </xf>
    <xf numFmtId="164" fontId="57" fillId="7" borderId="3" xfId="52" applyNumberFormat="1" applyFont="1" applyFill="1" applyBorder="1" applyAlignment="1" applyProtection="1">
      <alignment horizontal="center" vertical="center"/>
      <protection hidden="1"/>
    </xf>
    <xf numFmtId="0" fontId="36" fillId="12" borderId="3" xfId="0" applyFont="1" applyFill="1" applyBorder="1"/>
    <xf numFmtId="0" fontId="36" fillId="12" borderId="0" xfId="0" applyFont="1" applyFill="1" applyAlignment="1" applyProtection="1">
      <alignment horizontal="center" vertical="center"/>
      <protection hidden="1"/>
    </xf>
    <xf numFmtId="0" fontId="58" fillId="12" borderId="7" xfId="0" applyFont="1" applyFill="1" applyBorder="1" applyAlignment="1" applyProtection="1">
      <alignment horizontal="center" vertical="center" wrapText="1"/>
      <protection locked="0"/>
    </xf>
    <xf numFmtId="0" fontId="36" fillId="44" borderId="0" xfId="0" applyFont="1" applyFill="1" applyAlignment="1">
      <alignment wrapText="1"/>
    </xf>
    <xf numFmtId="0" fontId="3" fillId="12" borderId="0" xfId="0" applyFont="1" applyFill="1"/>
    <xf numFmtId="0" fontId="29" fillId="44" borderId="0" xfId="0" applyFont="1" applyFill="1"/>
    <xf numFmtId="0" fontId="36" fillId="44" borderId="0" xfId="0" applyFont="1" applyFill="1"/>
    <xf numFmtId="0" fontId="58" fillId="12" borderId="3" xfId="3" quotePrefix="1" applyNumberFormat="1" applyFont="1" applyFill="1" applyBorder="1" applyAlignment="1" applyProtection="1">
      <alignment horizontal="center" vertical="center"/>
      <protection locked="0"/>
    </xf>
    <xf numFmtId="0" fontId="57" fillId="12" borderId="9" xfId="1" applyFont="1" applyFill="1" applyBorder="1" applyAlignment="1" applyProtection="1">
      <alignment horizontal="center" vertical="center" wrapText="1"/>
      <protection locked="0"/>
    </xf>
    <xf numFmtId="0" fontId="60" fillId="0" borderId="3" xfId="0" applyFont="1" applyBorder="1" applyProtection="1">
      <protection locked="0"/>
    </xf>
    <xf numFmtId="0" fontId="58" fillId="12" borderId="3" xfId="3" quotePrefix="1" applyFont="1" applyFill="1" applyBorder="1" applyAlignment="1" applyProtection="1">
      <alignment horizontal="center" vertical="center"/>
      <protection locked="0"/>
    </xf>
    <xf numFmtId="0" fontId="58" fillId="12" borderId="3" xfId="3" applyFont="1" applyFill="1" applyBorder="1" applyAlignment="1" applyProtection="1">
      <alignment horizontal="center" vertical="center" wrapText="1"/>
      <protection locked="0"/>
    </xf>
    <xf numFmtId="0" fontId="57" fillId="12" borderId="9" xfId="0" applyFont="1" applyFill="1" applyBorder="1" applyAlignment="1" applyProtection="1">
      <alignment horizontal="left" vertical="top" wrapText="1"/>
      <protection locked="0"/>
    </xf>
    <xf numFmtId="0" fontId="57" fillId="12" borderId="3" xfId="0" applyFont="1" applyFill="1" applyBorder="1" applyAlignment="1" applyProtection="1">
      <alignment horizontal="center" vertical="center"/>
      <protection locked="0"/>
    </xf>
    <xf numFmtId="0" fontId="58" fillId="12" borderId="3" xfId="0" applyFont="1" applyFill="1" applyBorder="1" applyAlignment="1" applyProtection="1">
      <alignment horizontal="center" vertical="center"/>
      <protection locked="0"/>
    </xf>
    <xf numFmtId="0" fontId="58" fillId="12" borderId="12" xfId="0" applyFont="1" applyFill="1" applyBorder="1" applyAlignment="1" applyProtection="1">
      <alignment horizontal="center" vertical="center"/>
      <protection locked="0"/>
    </xf>
    <xf numFmtId="0" fontId="4" fillId="0" borderId="0" xfId="49"/>
    <xf numFmtId="0" fontId="1" fillId="0" borderId="0" xfId="0" applyFont="1"/>
    <xf numFmtId="0" fontId="58" fillId="12" borderId="0" xfId="3" applyFont="1" applyFill="1"/>
    <xf numFmtId="0" fontId="58" fillId="12" borderId="0" xfId="3" quotePrefix="1" applyFont="1" applyFill="1" applyAlignment="1">
      <alignment horizontal="center" vertical="center"/>
    </xf>
    <xf numFmtId="0" fontId="45" fillId="12" borderId="3" xfId="3" applyFont="1" applyFill="1" applyBorder="1" applyAlignment="1">
      <alignment horizontal="center"/>
    </xf>
    <xf numFmtId="0" fontId="45" fillId="12" borderId="3" xfId="3" applyFont="1" applyFill="1" applyBorder="1" applyAlignment="1">
      <alignment horizontal="center" vertical="center"/>
    </xf>
    <xf numFmtId="0" fontId="58" fillId="12" borderId="3" xfId="0" applyFont="1" applyFill="1" applyBorder="1" applyAlignment="1">
      <alignment horizontal="center" vertical="center"/>
    </xf>
    <xf numFmtId="0" fontId="58" fillId="46" borderId="3" xfId="0" applyFont="1" applyFill="1" applyBorder="1" applyAlignment="1">
      <alignment horizontal="center" vertical="center"/>
    </xf>
    <xf numFmtId="0" fontId="36" fillId="44" borderId="0" xfId="0" applyFont="1" applyFill="1" applyProtection="1">
      <protection hidden="1"/>
    </xf>
    <xf numFmtId="0" fontId="3" fillId="0" borderId="0" xfId="49" applyFont="1"/>
    <xf numFmtId="0" fontId="29" fillId="12" borderId="0" xfId="0" applyFont="1" applyFill="1" applyAlignment="1">
      <alignment horizontal="right"/>
    </xf>
    <xf numFmtId="0" fontId="1" fillId="0" borderId="0" xfId="49" applyFont="1"/>
    <xf numFmtId="0" fontId="61" fillId="0" borderId="0" xfId="0" applyFont="1"/>
    <xf numFmtId="0" fontId="29" fillId="12" borderId="0" xfId="0" applyFont="1" applyFill="1" applyAlignment="1">
      <alignment horizontal="right" vertical="center"/>
    </xf>
    <xf numFmtId="0" fontId="29" fillId="45" borderId="0" xfId="0" applyFont="1" applyFill="1"/>
    <xf numFmtId="0" fontId="29" fillId="47" borderId="0" xfId="0" applyFont="1" applyFill="1"/>
    <xf numFmtId="0" fontId="29" fillId="0" borderId="0" xfId="49" applyFont="1" applyAlignment="1">
      <alignment vertical="center"/>
    </xf>
    <xf numFmtId="0" fontId="29" fillId="0" borderId="0" xfId="49" applyFont="1"/>
    <xf numFmtId="0" fontId="62" fillId="0" borderId="0" xfId="49" applyFont="1"/>
    <xf numFmtId="0" fontId="63" fillId="0" borderId="0" xfId="0" applyFont="1"/>
    <xf numFmtId="0" fontId="62" fillId="0" borderId="0" xfId="49" applyFont="1" applyAlignment="1">
      <alignment vertical="center"/>
    </xf>
    <xf numFmtId="0" fontId="64" fillId="0" borderId="0" xfId="0" applyFont="1"/>
    <xf numFmtId="0" fontId="5" fillId="48" borderId="0" xfId="0" applyFont="1" applyFill="1" applyProtection="1">
      <protection hidden="1"/>
    </xf>
    <xf numFmtId="0" fontId="1" fillId="12" borderId="0" xfId="49" applyFont="1" applyFill="1" applyAlignment="1">
      <alignment horizontal="left" vertical="center"/>
    </xf>
    <xf numFmtId="0" fontId="5" fillId="12" borderId="0" xfId="49" applyFont="1" applyFill="1" applyAlignment="1">
      <alignment horizontal="left" vertical="center"/>
    </xf>
    <xf numFmtId="0" fontId="1" fillId="12" borderId="0" xfId="49" applyFont="1" applyFill="1"/>
    <xf numFmtId="0" fontId="62" fillId="12" borderId="0" xfId="49" applyFont="1" applyFill="1"/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" fillId="12" borderId="0" xfId="0" applyFont="1" applyFill="1" applyBorder="1" applyProtection="1">
      <protection hidden="1"/>
    </xf>
    <xf numFmtId="0" fontId="66" fillId="12" borderId="0" xfId="0" applyFont="1" applyFill="1" applyBorder="1"/>
    <xf numFmtId="9" fontId="0" fillId="0" borderId="0" xfId="0" applyNumberFormat="1"/>
    <xf numFmtId="16" fontId="7" fillId="11" borderId="25" xfId="0" applyNumberFormat="1" applyFont="1" applyFill="1" applyBorder="1" applyAlignment="1" applyProtection="1">
      <alignment vertical="center" wrapText="1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3" xfId="0" applyFont="1" applyFill="1" applyBorder="1"/>
    <xf numFmtId="0" fontId="3" fillId="6" borderId="3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/>
    <xf numFmtId="0" fontId="3" fillId="9" borderId="3" xfId="0" applyFont="1" applyFill="1" applyBorder="1" applyAlignment="1">
      <alignment wrapText="1"/>
    </xf>
    <xf numFmtId="0" fontId="3" fillId="9" borderId="3" xfId="0" applyFont="1" applyFill="1" applyBorder="1"/>
    <xf numFmtId="164" fontId="1" fillId="8" borderId="3" xfId="2" applyNumberFormat="1" applyFont="1" applyFill="1" applyBorder="1" applyAlignment="1" applyProtection="1">
      <alignment horizontal="center" vertical="center"/>
      <protection hidden="1"/>
    </xf>
    <xf numFmtId="164" fontId="5" fillId="8" borderId="3" xfId="0" applyNumberFormat="1" applyFont="1" applyFill="1" applyBorder="1" applyAlignment="1" applyProtection="1">
      <alignment horizontal="center" vertical="center"/>
      <protection hidden="1"/>
    </xf>
    <xf numFmtId="164" fontId="57" fillId="10" borderId="3" xfId="52" applyNumberFormat="1" applyFont="1" applyFill="1" applyBorder="1" applyAlignment="1" applyProtection="1">
      <alignment horizontal="center" vertical="center"/>
      <protection hidden="1"/>
    </xf>
    <xf numFmtId="164" fontId="57" fillId="8" borderId="3" xfId="52" applyNumberFormat="1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/>
    <xf numFmtId="164" fontId="1" fillId="10" borderId="3" xfId="2" applyNumberFormat="1" applyFont="1" applyFill="1" applyBorder="1" applyAlignment="1" applyProtection="1">
      <alignment horizontal="center" vertical="center"/>
      <protection hidden="1"/>
    </xf>
    <xf numFmtId="164" fontId="5" fillId="10" borderId="3" xfId="0" applyNumberFormat="1" applyFont="1" applyFill="1" applyBorder="1" applyAlignment="1" applyProtection="1">
      <alignment horizontal="center" vertical="center"/>
      <protection hidden="1"/>
    </xf>
  </cellXfs>
  <cellStyles count="5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1" xfId="44"/>
    <cellStyle name="H2" xfId="45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55" builtinId="8"/>
    <cellStyle name="IndentedPlain" xfId="46"/>
    <cellStyle name="IndentedPlain 2" xfId="47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8"/>
    <cellStyle name="Normal 2 2" xfId="58"/>
    <cellStyle name="Normal 3" xfId="49"/>
    <cellStyle name="Normal 4" xfId="1"/>
    <cellStyle name="Normal 5" xfId="56"/>
    <cellStyle name="Normal_TemplateDownload" xfId="3"/>
    <cellStyle name="Note 2" xfId="50"/>
    <cellStyle name="Output" xfId="13" builtinId="21" customBuiltin="1"/>
    <cellStyle name="Percent" xfId="2" builtinId="5"/>
    <cellStyle name="Percent 2" xfId="52"/>
    <cellStyle name="Percent 3" xfId="51"/>
    <cellStyle name="Percent 3 2" xfId="57"/>
    <cellStyle name="Plain" xfId="53"/>
    <cellStyle name="Plain 2" xfId="54"/>
    <cellStyle name="Title" xfId="4" builtinId="15" customBuiltin="1"/>
    <cellStyle name="Total" xfId="19" builtinId="25" customBuiltin="1"/>
    <cellStyle name="Warning Text" xfId="17" builtinId="11" customBuiltin="1"/>
  </cellStyles>
  <dxfs count="9"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Registered Nurses Average Fill Rates - DAY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charts'!$A$2:$A$3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charts'!$B$2:$B$3</c:f>
              <c:numCache>
                <c:formatCode>General</c:formatCode>
                <c:ptCount val="2"/>
                <c:pt idx="0">
                  <c:v>98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Registered Nurses Average Fill Rates - NIGHT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charts'!$K$2:$K$3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charts'!$L$2:$L$3</c:f>
              <c:numCache>
                <c:formatCode>General</c:formatCode>
                <c:ptCount val="2"/>
                <c:pt idx="0">
                  <c:v>96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DAY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'Pie charts'!$A$20:$A$21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charts'!$B$20:$B$21</c:f>
              <c:numCache>
                <c:formatCode>General</c:formatCode>
                <c:ptCount val="2"/>
                <c:pt idx="0">
                  <c:v>103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NIGHT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'Pie charts'!$K$20:$K$21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charts'!$L$20:$L$21</c:f>
              <c:numCache>
                <c:formatCode>General</c:formatCode>
                <c:ptCount val="2"/>
                <c:pt idx="0" formatCode="0%">
                  <c:v>1.02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0</xdr:rowOff>
    </xdr:from>
    <xdr:to>
      <xdr:col>7</xdr:col>
      <xdr:colOff>609599</xdr:colOff>
      <xdr:row>14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</xdr:colOff>
      <xdr:row>1</xdr:row>
      <xdr:rowOff>0</xdr:rowOff>
    </xdr:from>
    <xdr:to>
      <xdr:col>18</xdr:col>
      <xdr:colOff>9525</xdr:colOff>
      <xdr:row>15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19</xdr:row>
      <xdr:rowOff>19050</xdr:rowOff>
    </xdr:from>
    <xdr:to>
      <xdr:col>8</xdr:col>
      <xdr:colOff>14288</xdr:colOff>
      <xdr:row>33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19</xdr:row>
      <xdr:rowOff>0</xdr:rowOff>
    </xdr:from>
    <xdr:to>
      <xdr:col>18</xdr:col>
      <xdr:colOff>14288</xdr:colOff>
      <xdr:row>33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pic>
      <xdr:nvPicPr>
        <xdr:cNvPr id="1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27214</xdr:colOff>
      <xdr:row>8</xdr:row>
      <xdr:rowOff>489857</xdr:rowOff>
    </xdr:from>
    <xdr:to>
      <xdr:col>2</xdr:col>
      <xdr:colOff>27214</xdr:colOff>
      <xdr:row>8</xdr:row>
      <xdr:rowOff>494620</xdr:rowOff>
    </xdr:to>
    <xdr:pic>
      <xdr:nvPicPr>
        <xdr:cNvPr id="45" name="Picture 38" descr="ecblank">
          <a:extLst>
            <a:ext uri="{FF2B5EF4-FFF2-40B4-BE49-F238E27FC236}">
              <a16:creationId xmlns:a16="http://schemas.microsoft.com/office/drawing/2014/main" xmlns="" id="{00000000-0008-0000-0300-00000548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3309257"/>
          <a:ext cx="895349" cy="4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ORMATION/Workforce%20Information/Safe%20Staffing%202019/2019/2019%2004/Copy%20of%20NStf-Fil%20V20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ver"/>
      <sheetName val="Control_Panel"/>
      <sheetName val="Trust - Frontsheet"/>
      <sheetName val="Validation"/>
      <sheetName val="Index"/>
      <sheetName val="Backsheet"/>
    </sheetNames>
    <definedNames>
      <definedName name="OrgCodeSelection" refersTo="='Control_Panel'!$E$6" sheetId="2"/>
      <definedName name="OrgNameSelection" refersTo="='Control_Panel'!$F$6" sheetId="2"/>
    </definedNames>
    <sheetDataSet>
      <sheetData sheetId="0"/>
      <sheetData sheetId="1"/>
      <sheetData sheetId="2">
        <row r="6">
          <cell r="E6" t="str">
            <v>RRP</v>
          </cell>
          <cell r="F6" t="str">
            <v>Barnet, Enfield and Haringey Mental Health NHS Trust</v>
          </cell>
        </row>
        <row r="14">
          <cell r="L14" t="str">
            <v/>
          </cell>
        </row>
      </sheetData>
      <sheetData sheetId="3"/>
      <sheetData sheetId="4"/>
      <sheetData sheetId="5">
        <row r="6">
          <cell r="F6" t="str">
            <v>RTK</v>
          </cell>
        </row>
      </sheetData>
      <sheetData sheetId="6">
        <row r="6">
          <cell r="E6" t="str">
            <v/>
          </cell>
          <cell r="F6">
            <v>1062.5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2" zoomScale="90" zoomScaleNormal="90" workbookViewId="0">
      <selection activeCell="I29" sqref="I29:L29"/>
    </sheetView>
  </sheetViews>
  <sheetFormatPr defaultRowHeight="15" x14ac:dyDescent="0.25"/>
  <cols>
    <col min="1" max="1" width="15.5703125" customWidth="1"/>
    <col min="2" max="2" width="14.140625" customWidth="1"/>
    <col min="3" max="3" width="10" bestFit="1" customWidth="1"/>
    <col min="5" max="5" width="13.42578125" customWidth="1"/>
    <col min="6" max="6" width="15.85546875" customWidth="1"/>
    <col min="7" max="7" width="11.5703125" bestFit="1" customWidth="1"/>
    <col min="9" max="9" width="16.140625" customWidth="1"/>
  </cols>
  <sheetData>
    <row r="1" spans="1:12" x14ac:dyDescent="0.25">
      <c r="A1" s="5" t="s">
        <v>60</v>
      </c>
    </row>
    <row r="2" spans="1:12" x14ac:dyDescent="0.25">
      <c r="A2" s="91">
        <v>1264</v>
      </c>
      <c r="B2" s="91">
        <v>1384</v>
      </c>
      <c r="C2" s="91">
        <v>3664</v>
      </c>
      <c r="D2" s="91">
        <v>3816</v>
      </c>
      <c r="E2" s="91">
        <v>488</v>
      </c>
      <c r="F2" s="91">
        <v>488</v>
      </c>
      <c r="G2" s="91">
        <v>1904</v>
      </c>
      <c r="H2" s="91">
        <v>1904</v>
      </c>
      <c r="I2" s="91">
        <v>144</v>
      </c>
      <c r="J2" s="91">
        <v>104</v>
      </c>
      <c r="K2" s="91">
        <v>480</v>
      </c>
      <c r="L2" s="91">
        <v>280</v>
      </c>
    </row>
    <row r="3" spans="1:12" x14ac:dyDescent="0.25">
      <c r="A3" s="91">
        <v>1162.5</v>
      </c>
      <c r="B3" s="91">
        <v>1187.5</v>
      </c>
      <c r="C3" s="91">
        <v>862.5</v>
      </c>
      <c r="D3" s="91">
        <v>975</v>
      </c>
      <c r="E3" s="91">
        <v>775</v>
      </c>
      <c r="F3" s="91">
        <v>775</v>
      </c>
      <c r="G3" s="91">
        <v>937.5</v>
      </c>
      <c r="H3" s="91">
        <v>1075</v>
      </c>
      <c r="I3" s="12">
        <v>0</v>
      </c>
      <c r="J3" s="14">
        <v>0</v>
      </c>
      <c r="K3" s="14">
        <v>0</v>
      </c>
      <c r="L3">
        <v>0</v>
      </c>
    </row>
    <row r="4" spans="1:12" x14ac:dyDescent="0.25">
      <c r="A4" s="91">
        <v>1062.5</v>
      </c>
      <c r="B4" s="91">
        <v>1037.5</v>
      </c>
      <c r="C4" s="91">
        <v>1375</v>
      </c>
      <c r="D4" s="91">
        <v>1375</v>
      </c>
      <c r="E4" s="91">
        <v>737.5</v>
      </c>
      <c r="F4" s="91">
        <v>737.5</v>
      </c>
      <c r="G4" s="91">
        <v>1287.5</v>
      </c>
      <c r="H4" s="91">
        <v>1287.5</v>
      </c>
      <c r="I4" s="12">
        <v>0</v>
      </c>
      <c r="J4" s="14">
        <v>0</v>
      </c>
      <c r="K4" s="14">
        <v>0</v>
      </c>
      <c r="L4">
        <v>0</v>
      </c>
    </row>
    <row r="5" spans="1:12" x14ac:dyDescent="0.25">
      <c r="A5" s="91">
        <v>1162.5</v>
      </c>
      <c r="B5" s="91">
        <v>1075</v>
      </c>
      <c r="C5" s="91">
        <v>1150</v>
      </c>
      <c r="D5" s="91">
        <v>1182</v>
      </c>
      <c r="E5" s="91">
        <v>762.5</v>
      </c>
      <c r="F5" s="91">
        <v>762.5</v>
      </c>
      <c r="G5" s="91">
        <v>1012.5</v>
      </c>
      <c r="H5" s="91">
        <v>1012.5</v>
      </c>
      <c r="I5" s="12">
        <v>0</v>
      </c>
      <c r="J5" s="14">
        <v>0</v>
      </c>
      <c r="K5" s="14">
        <v>0</v>
      </c>
      <c r="L5">
        <v>0</v>
      </c>
    </row>
    <row r="6" spans="1:12" x14ac:dyDescent="0.25">
      <c r="A6" s="91">
        <v>1062.5</v>
      </c>
      <c r="B6" s="91">
        <v>1062.5</v>
      </c>
      <c r="C6" s="91">
        <v>1012.5</v>
      </c>
      <c r="D6" s="91">
        <v>1196.5</v>
      </c>
      <c r="E6" s="91">
        <v>775</v>
      </c>
      <c r="F6" s="91">
        <v>750</v>
      </c>
      <c r="G6" s="91">
        <v>937.5</v>
      </c>
      <c r="H6" s="91">
        <v>962.5</v>
      </c>
      <c r="I6" s="13">
        <v>0</v>
      </c>
      <c r="J6" s="14">
        <v>0</v>
      </c>
      <c r="K6" s="14">
        <v>0</v>
      </c>
      <c r="L6">
        <v>0</v>
      </c>
    </row>
    <row r="7" spans="1:12" x14ac:dyDescent="0.25">
      <c r="A7" s="91">
        <v>1187.5</v>
      </c>
      <c r="B7" s="91">
        <v>1312.5</v>
      </c>
      <c r="C7" s="91">
        <v>1087.5</v>
      </c>
      <c r="D7" s="91">
        <v>1150</v>
      </c>
      <c r="E7" s="91">
        <v>762.5</v>
      </c>
      <c r="F7" s="91">
        <v>762.5</v>
      </c>
      <c r="G7" s="91">
        <v>1000</v>
      </c>
      <c r="H7" s="91">
        <v>1000</v>
      </c>
      <c r="I7" s="12">
        <v>0</v>
      </c>
      <c r="J7">
        <v>0</v>
      </c>
      <c r="K7">
        <v>0</v>
      </c>
      <c r="L7">
        <v>0</v>
      </c>
    </row>
    <row r="8" spans="1:12" x14ac:dyDescent="0.25">
      <c r="A8" s="91">
        <v>1137.5</v>
      </c>
      <c r="B8" s="91">
        <v>1175</v>
      </c>
      <c r="C8" s="91">
        <v>1125</v>
      </c>
      <c r="D8" s="91">
        <v>1112.5</v>
      </c>
      <c r="E8" s="91">
        <v>750</v>
      </c>
      <c r="F8" s="91">
        <v>762.5</v>
      </c>
      <c r="G8" s="91">
        <v>1062.5</v>
      </c>
      <c r="H8" s="91">
        <v>1062.5</v>
      </c>
      <c r="I8" s="12">
        <v>0</v>
      </c>
      <c r="J8">
        <v>0</v>
      </c>
      <c r="K8">
        <v>0</v>
      </c>
      <c r="L8">
        <v>0</v>
      </c>
    </row>
    <row r="9" spans="1:12" x14ac:dyDescent="0.25">
      <c r="A9" s="91">
        <v>1175</v>
      </c>
      <c r="B9" s="91">
        <v>1162.5</v>
      </c>
      <c r="C9" s="91">
        <v>1962.5</v>
      </c>
      <c r="D9" s="91">
        <v>1962.5</v>
      </c>
      <c r="E9" s="91">
        <v>800</v>
      </c>
      <c r="F9" s="91">
        <v>787.5</v>
      </c>
      <c r="G9" s="91">
        <v>2125</v>
      </c>
      <c r="H9" s="91">
        <v>2125</v>
      </c>
      <c r="I9" s="12">
        <v>0</v>
      </c>
      <c r="J9">
        <v>0</v>
      </c>
      <c r="K9">
        <v>0</v>
      </c>
      <c r="L9">
        <v>0</v>
      </c>
    </row>
    <row r="10" spans="1:12" x14ac:dyDescent="0.25">
      <c r="A10" s="91">
        <v>1237.5</v>
      </c>
      <c r="B10" s="91">
        <v>1237.5</v>
      </c>
      <c r="C10" s="91">
        <v>3175</v>
      </c>
      <c r="D10" s="91">
        <v>3175</v>
      </c>
      <c r="E10" s="91">
        <v>762.5</v>
      </c>
      <c r="F10" s="91">
        <v>762.5</v>
      </c>
      <c r="G10" s="91">
        <v>3262.5</v>
      </c>
      <c r="H10" s="91">
        <v>3262.5</v>
      </c>
      <c r="I10" s="12">
        <v>0</v>
      </c>
      <c r="J10">
        <v>0</v>
      </c>
      <c r="K10">
        <v>0</v>
      </c>
      <c r="L10">
        <v>0</v>
      </c>
    </row>
    <row r="11" spans="1:12" x14ac:dyDescent="0.25">
      <c r="A11" s="91">
        <v>2032</v>
      </c>
      <c r="B11" s="91">
        <v>1912</v>
      </c>
      <c r="C11" s="91">
        <v>1664</v>
      </c>
      <c r="D11" s="91">
        <v>1840</v>
      </c>
      <c r="E11" s="91">
        <v>720</v>
      </c>
      <c r="F11" s="91">
        <v>720</v>
      </c>
      <c r="G11" s="91">
        <v>592</v>
      </c>
      <c r="H11" s="91">
        <v>640</v>
      </c>
    </row>
    <row r="12" spans="1:12" x14ac:dyDescent="0.25">
      <c r="A12" s="91">
        <v>1512</v>
      </c>
      <c r="B12" s="91">
        <v>1128</v>
      </c>
      <c r="C12" s="91">
        <v>2104</v>
      </c>
      <c r="D12" s="91">
        <v>2032</v>
      </c>
      <c r="E12" s="91">
        <v>488</v>
      </c>
      <c r="F12" s="91">
        <v>480</v>
      </c>
      <c r="G12" s="91">
        <v>848</v>
      </c>
      <c r="H12" s="91">
        <v>832</v>
      </c>
    </row>
    <row r="13" spans="1:12" x14ac:dyDescent="0.25">
      <c r="A13" s="91">
        <v>1552</v>
      </c>
      <c r="B13" s="91">
        <v>1528</v>
      </c>
      <c r="C13" s="91">
        <v>2600</v>
      </c>
      <c r="D13" s="91">
        <v>2544</v>
      </c>
      <c r="E13" s="91">
        <v>520</v>
      </c>
      <c r="F13" s="91">
        <v>504</v>
      </c>
      <c r="G13" s="91">
        <v>1384</v>
      </c>
      <c r="H13" s="91">
        <v>1368</v>
      </c>
    </row>
    <row r="14" spans="1:12" x14ac:dyDescent="0.25">
      <c r="A14" s="91">
        <v>960</v>
      </c>
      <c r="B14" s="91">
        <v>1088</v>
      </c>
      <c r="C14" s="91">
        <v>1680</v>
      </c>
      <c r="D14" s="91">
        <v>2488</v>
      </c>
      <c r="E14" s="91">
        <v>480</v>
      </c>
      <c r="F14" s="91">
        <v>472</v>
      </c>
      <c r="G14" s="91">
        <v>720</v>
      </c>
      <c r="H14" s="91">
        <v>1160</v>
      </c>
    </row>
    <row r="15" spans="1:12" x14ac:dyDescent="0.25">
      <c r="A15" s="91">
        <v>2000</v>
      </c>
      <c r="B15" s="91">
        <v>1824</v>
      </c>
      <c r="C15" s="91">
        <v>2656</v>
      </c>
      <c r="D15" s="91">
        <v>2544</v>
      </c>
      <c r="E15" s="91">
        <v>800</v>
      </c>
      <c r="F15" s="91">
        <v>744</v>
      </c>
      <c r="G15" s="91">
        <v>1160</v>
      </c>
      <c r="H15" s="91">
        <v>1096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s="91">
        <v>752</v>
      </c>
      <c r="B16" s="91">
        <v>744</v>
      </c>
      <c r="C16" s="91">
        <v>976</v>
      </c>
      <c r="D16" s="91">
        <v>936</v>
      </c>
      <c r="E16" s="91">
        <v>240</v>
      </c>
      <c r="F16" s="91">
        <v>240</v>
      </c>
      <c r="G16" s="91">
        <v>496</v>
      </c>
      <c r="H16" s="91">
        <v>464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 s="91">
        <v>1200</v>
      </c>
      <c r="B17" s="91">
        <v>1200</v>
      </c>
      <c r="C17" s="91">
        <v>1440</v>
      </c>
      <c r="D17" s="91">
        <v>1456</v>
      </c>
      <c r="E17" s="91">
        <v>480</v>
      </c>
      <c r="F17" s="91">
        <v>480</v>
      </c>
      <c r="G17" s="91">
        <v>480</v>
      </c>
      <c r="H17" s="91">
        <v>488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 s="91">
        <v>936</v>
      </c>
      <c r="B18" s="91">
        <v>944</v>
      </c>
      <c r="C18" s="91">
        <v>1032</v>
      </c>
      <c r="D18" s="91">
        <v>1032</v>
      </c>
      <c r="E18" s="91">
        <v>240</v>
      </c>
      <c r="F18" s="91">
        <v>240</v>
      </c>
      <c r="G18" s="91">
        <v>448</v>
      </c>
      <c r="H18" s="91">
        <v>448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s="91">
        <v>1048</v>
      </c>
      <c r="B19" s="91">
        <v>1048</v>
      </c>
      <c r="C19" s="91">
        <v>992</v>
      </c>
      <c r="D19" s="91">
        <v>992</v>
      </c>
      <c r="E19" s="91">
        <v>424</v>
      </c>
      <c r="F19" s="91">
        <v>424</v>
      </c>
      <c r="G19" s="91">
        <v>296</v>
      </c>
      <c r="H19" s="91">
        <v>296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 s="91">
        <v>1304</v>
      </c>
      <c r="B20" s="91">
        <v>1304</v>
      </c>
      <c r="C20" s="91">
        <v>2360</v>
      </c>
      <c r="D20" s="91">
        <v>2360</v>
      </c>
      <c r="E20" s="91">
        <v>448</v>
      </c>
      <c r="F20" s="91">
        <v>448</v>
      </c>
      <c r="G20" s="91">
        <v>984</v>
      </c>
      <c r="H20" s="91">
        <v>984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s="91">
        <v>1200</v>
      </c>
      <c r="B21" s="91">
        <v>1208</v>
      </c>
      <c r="C21" s="91">
        <v>2368</v>
      </c>
      <c r="D21" s="91">
        <v>2288</v>
      </c>
      <c r="E21" s="91">
        <v>480</v>
      </c>
      <c r="F21" s="91">
        <v>480</v>
      </c>
      <c r="G21" s="91">
        <v>944</v>
      </c>
      <c r="H21" s="91">
        <v>944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s="91">
        <v>840</v>
      </c>
      <c r="B22" s="91">
        <v>864</v>
      </c>
      <c r="C22" s="91">
        <v>1568</v>
      </c>
      <c r="D22" s="91">
        <v>1480</v>
      </c>
      <c r="E22" s="91">
        <v>240</v>
      </c>
      <c r="F22" s="91">
        <v>232</v>
      </c>
      <c r="G22" s="91">
        <v>704</v>
      </c>
      <c r="H22" s="91">
        <v>688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s="91">
        <v>960</v>
      </c>
      <c r="B23" s="91">
        <v>928</v>
      </c>
      <c r="C23" s="91">
        <v>1944</v>
      </c>
      <c r="D23" s="91">
        <v>1888</v>
      </c>
      <c r="E23" s="91">
        <v>480</v>
      </c>
      <c r="F23" s="91">
        <v>456</v>
      </c>
      <c r="G23" s="91">
        <v>744</v>
      </c>
      <c r="H23" s="91">
        <v>744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s="91">
        <v>992</v>
      </c>
      <c r="B24" s="91">
        <v>880</v>
      </c>
      <c r="C24" s="91">
        <v>1648</v>
      </c>
      <c r="D24" s="91">
        <v>1736</v>
      </c>
      <c r="E24" s="91">
        <v>480</v>
      </c>
      <c r="F24" s="91">
        <v>416</v>
      </c>
      <c r="G24" s="91">
        <v>504</v>
      </c>
      <c r="H24" s="91">
        <v>512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s="91">
        <v>1072</v>
      </c>
      <c r="B25" s="91">
        <v>984</v>
      </c>
      <c r="C25" s="91">
        <v>1312</v>
      </c>
      <c r="D25" s="91">
        <v>1304</v>
      </c>
      <c r="E25" s="91">
        <v>496</v>
      </c>
      <c r="F25" s="91">
        <v>432</v>
      </c>
      <c r="G25" s="91">
        <v>432</v>
      </c>
      <c r="H25" s="91">
        <v>424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 s="91">
        <v>736</v>
      </c>
      <c r="B26" s="91">
        <v>696</v>
      </c>
      <c r="C26" s="91">
        <v>1120</v>
      </c>
      <c r="D26" s="91">
        <v>1096</v>
      </c>
      <c r="E26" s="91">
        <v>240</v>
      </c>
      <c r="F26" s="91">
        <v>224</v>
      </c>
      <c r="G26" s="91">
        <v>528</v>
      </c>
      <c r="H26" s="91">
        <v>520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 s="91">
        <v>1040</v>
      </c>
      <c r="B27" s="91">
        <v>1040</v>
      </c>
      <c r="C27" s="91">
        <v>1208</v>
      </c>
      <c r="D27" s="91">
        <v>1208</v>
      </c>
      <c r="E27" s="91">
        <v>488</v>
      </c>
      <c r="F27" s="91">
        <v>488</v>
      </c>
      <c r="G27" s="91">
        <v>464</v>
      </c>
      <c r="H27" s="91">
        <v>464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s="104">
        <v>30587.5</v>
      </c>
      <c r="B28" s="104">
        <v>29954</v>
      </c>
      <c r="C28" s="104">
        <v>44086</v>
      </c>
      <c r="D28" s="104">
        <v>45168.5</v>
      </c>
      <c r="E28" s="104">
        <v>14357</v>
      </c>
      <c r="F28" s="104">
        <v>14068</v>
      </c>
      <c r="G28" s="104">
        <v>25257</v>
      </c>
      <c r="H28" s="104">
        <v>25763.5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s="91">
        <v>1176</v>
      </c>
      <c r="B29" s="91">
        <v>1144</v>
      </c>
      <c r="C29" s="91">
        <v>1168</v>
      </c>
      <c r="D29" s="91">
        <v>1136</v>
      </c>
      <c r="E29" s="91">
        <v>488</v>
      </c>
      <c r="F29" s="91">
        <v>464</v>
      </c>
      <c r="G29" s="91">
        <v>480</v>
      </c>
      <c r="H29" s="91">
        <v>480</v>
      </c>
    </row>
    <row r="30" spans="1:12" x14ac:dyDescent="0.25">
      <c r="A30" s="91">
        <v>896</v>
      </c>
      <c r="B30" s="91">
        <v>960</v>
      </c>
      <c r="C30" s="91">
        <v>960</v>
      </c>
      <c r="D30" s="91">
        <v>1176</v>
      </c>
      <c r="E30" s="91">
        <v>240</v>
      </c>
      <c r="F30" s="91">
        <v>240</v>
      </c>
      <c r="G30" s="91">
        <v>480</v>
      </c>
      <c r="H30" s="91">
        <v>480</v>
      </c>
      <c r="I30">
        <v>0</v>
      </c>
      <c r="J30">
        <v>0</v>
      </c>
      <c r="K30">
        <v>0</v>
      </c>
      <c r="L30">
        <v>0</v>
      </c>
    </row>
    <row r="32" spans="1:12" ht="15.75" thickBot="1" x14ac:dyDescent="0.3">
      <c r="A32">
        <f>SUM(A2:A30)</f>
        <v>63247</v>
      </c>
      <c r="B32">
        <f>SUM(B2:B30)</f>
        <v>62012</v>
      </c>
      <c r="C32">
        <f>SUM(C2:C30)</f>
        <v>90300</v>
      </c>
      <c r="D32">
        <f>SUM(D2:D30)</f>
        <v>92649</v>
      </c>
      <c r="E32">
        <f>SUM(E2:E30)</f>
        <v>29442</v>
      </c>
      <c r="F32">
        <f>SUM(F3:F30)</f>
        <v>28352</v>
      </c>
      <c r="G32">
        <f>SUM(G2:G30)</f>
        <v>51474</v>
      </c>
      <c r="H32">
        <f>SUM(H2:H30)</f>
        <v>52487</v>
      </c>
    </row>
    <row r="33" spans="1:8" s="11" customFormat="1" ht="15.75" thickBot="1" x14ac:dyDescent="0.3">
      <c r="A33" s="9" t="s">
        <v>51</v>
      </c>
      <c r="B33" s="10">
        <f>B32/A32</f>
        <v>0.9804733821367021</v>
      </c>
      <c r="C33" s="9" t="s">
        <v>53</v>
      </c>
      <c r="D33" s="10">
        <f>D32/C32</f>
        <v>1.0260132890365448</v>
      </c>
      <c r="E33" s="9" t="s">
        <v>52</v>
      </c>
      <c r="F33" s="10">
        <f>F32/E32</f>
        <v>0.96297805855580465</v>
      </c>
      <c r="G33" s="9" t="s">
        <v>54</v>
      </c>
      <c r="H33" s="10">
        <f>H32/G32</f>
        <v>1.0196798383649999</v>
      </c>
    </row>
  </sheetData>
  <conditionalFormatting sqref="I2:L2">
    <cfRule type="expression" dxfId="8" priority="1">
      <formula>$J$624=1</formula>
    </cfRule>
  </conditionalFormatting>
  <dataValidations count="2">
    <dataValidation type="decimal" operator="greaterThanOrEqual" allowBlank="1" showInputMessage="1" showErrorMessage="1" sqref="B4:B30 A2:A30 C2:H30 B2 I2:L2">
      <formula1>0</formula1>
    </dataValidation>
    <dataValidation operator="greaterThan" allowBlank="1" showInputMessage="1" showErrorMessage="1" sqref="B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B55" sqref="B55"/>
    </sheetView>
  </sheetViews>
  <sheetFormatPr defaultRowHeight="15" x14ac:dyDescent="0.25"/>
  <cols>
    <col min="1" max="1" width="20.140625" bestFit="1" customWidth="1"/>
    <col min="2" max="2" width="22.28515625" bestFit="1" customWidth="1"/>
    <col min="3" max="3" width="17.85546875" customWidth="1"/>
    <col min="8" max="9" width="0" hidden="1" customWidth="1"/>
  </cols>
  <sheetData>
    <row r="1" spans="1:9" ht="21" customHeight="1" x14ac:dyDescent="0.35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9" ht="15" customHeight="1" x14ac:dyDescent="0.25">
      <c r="A2" s="1"/>
      <c r="B2" s="1"/>
      <c r="C2" s="1"/>
      <c r="D2" s="144" t="s">
        <v>7</v>
      </c>
      <c r="E2" s="144"/>
      <c r="F2" s="145" t="s">
        <v>8</v>
      </c>
      <c r="G2" s="145"/>
      <c r="H2" s="16" t="s">
        <v>61</v>
      </c>
      <c r="I2" s="16"/>
    </row>
    <row r="3" spans="1:9" ht="51.75" x14ac:dyDescent="0.25">
      <c r="A3" s="146" t="s">
        <v>9</v>
      </c>
      <c r="B3" s="146" t="s">
        <v>10</v>
      </c>
      <c r="C3" s="146" t="s">
        <v>11</v>
      </c>
      <c r="D3" s="147" t="s">
        <v>12</v>
      </c>
      <c r="E3" s="148" t="s">
        <v>13</v>
      </c>
      <c r="F3" s="147" t="s">
        <v>12</v>
      </c>
      <c r="G3" s="148" t="s">
        <v>13</v>
      </c>
      <c r="H3" s="143" t="s">
        <v>62</v>
      </c>
      <c r="I3" s="8" t="s">
        <v>63</v>
      </c>
    </row>
    <row r="4" spans="1:9" ht="26.25" x14ac:dyDescent="0.25">
      <c r="A4" s="149" t="s">
        <v>14</v>
      </c>
      <c r="B4" s="150" t="s">
        <v>15</v>
      </c>
      <c r="C4" s="149" t="s">
        <v>16</v>
      </c>
      <c r="D4" s="156">
        <v>1.0949367088607596</v>
      </c>
      <c r="E4" s="156">
        <v>1.0414847161572052</v>
      </c>
      <c r="F4" s="156">
        <v>1</v>
      </c>
      <c r="G4" s="156">
        <v>1</v>
      </c>
      <c r="H4" s="6">
        <v>1</v>
      </c>
      <c r="I4" s="6">
        <v>0.214</v>
      </c>
    </row>
    <row r="5" spans="1:9" ht="26.25" x14ac:dyDescent="0.25">
      <c r="A5" s="151" t="s">
        <v>14</v>
      </c>
      <c r="B5" s="152" t="s">
        <v>17</v>
      </c>
      <c r="C5" s="151" t="s">
        <v>18</v>
      </c>
      <c r="D5" s="155">
        <v>0.98936170212765961</v>
      </c>
      <c r="E5" s="155">
        <v>1</v>
      </c>
      <c r="F5" s="155">
        <v>0.984375</v>
      </c>
      <c r="G5" s="155">
        <v>1</v>
      </c>
      <c r="H5" s="7"/>
      <c r="I5" s="7"/>
    </row>
    <row r="6" spans="1:9" ht="26.25" x14ac:dyDescent="0.25">
      <c r="A6" s="149" t="s">
        <v>14</v>
      </c>
      <c r="B6" s="150" t="s">
        <v>19</v>
      </c>
      <c r="C6" s="149" t="s">
        <v>18</v>
      </c>
      <c r="D6" s="153">
        <v>1</v>
      </c>
      <c r="E6" s="154">
        <v>1</v>
      </c>
      <c r="F6" s="153">
        <v>1</v>
      </c>
      <c r="G6" s="154">
        <v>1</v>
      </c>
      <c r="H6" s="6"/>
      <c r="I6" s="6"/>
    </row>
    <row r="7" spans="1:9" ht="26.25" x14ac:dyDescent="0.25">
      <c r="A7" s="151" t="s">
        <v>20</v>
      </c>
      <c r="B7" s="152" t="s">
        <v>21</v>
      </c>
      <c r="C7" s="151" t="s">
        <v>22</v>
      </c>
      <c r="D7" s="155">
        <v>1.1333333333333333</v>
      </c>
      <c r="E7" s="155">
        <v>1.480952380952381</v>
      </c>
      <c r="F7" s="155">
        <v>0.98333333333333328</v>
      </c>
      <c r="G7" s="155">
        <v>1.6111111111111112</v>
      </c>
      <c r="H7" s="7"/>
      <c r="I7" s="7"/>
    </row>
    <row r="9" spans="1:9" ht="21" customHeight="1" x14ac:dyDescent="0.35">
      <c r="A9" s="15" t="s">
        <v>57</v>
      </c>
      <c r="B9" s="15"/>
      <c r="C9" s="15"/>
      <c r="D9" s="15"/>
      <c r="E9" s="15"/>
      <c r="F9" s="15"/>
      <c r="G9" s="15"/>
      <c r="H9" s="15"/>
      <c r="I9" s="15"/>
    </row>
    <row r="10" spans="1:9" ht="15" customHeight="1" x14ac:dyDescent="0.25">
      <c r="A10" s="1"/>
      <c r="B10" s="1"/>
      <c r="C10" s="1"/>
      <c r="D10" s="18" t="s">
        <v>7</v>
      </c>
      <c r="E10" s="18"/>
      <c r="F10" s="19" t="s">
        <v>8</v>
      </c>
      <c r="G10" s="19"/>
      <c r="H10" s="16" t="s">
        <v>61</v>
      </c>
      <c r="I10" s="16"/>
    </row>
    <row r="11" spans="1:9" ht="51.75" x14ac:dyDescent="0.25">
      <c r="A11" s="2" t="s">
        <v>9</v>
      </c>
      <c r="B11" s="2" t="s">
        <v>10</v>
      </c>
      <c r="C11" s="2" t="s">
        <v>11</v>
      </c>
      <c r="D11" s="3" t="s">
        <v>12</v>
      </c>
      <c r="E11" s="4" t="s">
        <v>13</v>
      </c>
      <c r="F11" s="3" t="s">
        <v>12</v>
      </c>
      <c r="G11" s="4" t="s">
        <v>13</v>
      </c>
      <c r="H11" s="8" t="s">
        <v>62</v>
      </c>
      <c r="I11" s="8" t="s">
        <v>63</v>
      </c>
    </row>
    <row r="12" spans="1:9" ht="26.25" x14ac:dyDescent="0.25">
      <c r="A12" s="149" t="s">
        <v>23</v>
      </c>
      <c r="B12" s="150" t="s">
        <v>24</v>
      </c>
      <c r="C12" s="149" t="s">
        <v>25</v>
      </c>
      <c r="D12" s="156">
        <v>0.94094488188976377</v>
      </c>
      <c r="E12" s="156">
        <v>1.1057692307692308</v>
      </c>
      <c r="F12" s="156">
        <v>1</v>
      </c>
      <c r="G12" s="156">
        <v>1.0810810810810811</v>
      </c>
      <c r="H12" s="6">
        <v>0.84299999999999997</v>
      </c>
      <c r="I12" s="6">
        <v>1.1060000000000001</v>
      </c>
    </row>
    <row r="13" spans="1:9" x14ac:dyDescent="0.25">
      <c r="A13" s="151" t="s">
        <v>26</v>
      </c>
      <c r="B13" s="152" t="s">
        <v>27</v>
      </c>
      <c r="C13" s="151" t="s">
        <v>18</v>
      </c>
      <c r="D13" s="155">
        <v>1.021505376344086</v>
      </c>
      <c r="E13" s="155">
        <v>1.1304347826086956</v>
      </c>
      <c r="F13" s="155">
        <v>1</v>
      </c>
      <c r="G13" s="155">
        <v>1.1466666666666667</v>
      </c>
      <c r="H13" s="7"/>
      <c r="I13" s="7"/>
    </row>
    <row r="14" spans="1:9" x14ac:dyDescent="0.25">
      <c r="A14" s="149" t="s">
        <v>26</v>
      </c>
      <c r="B14" s="150" t="s">
        <v>28</v>
      </c>
      <c r="C14" s="149" t="s">
        <v>18</v>
      </c>
      <c r="D14" s="156">
        <v>1.0329670329670331</v>
      </c>
      <c r="E14" s="156">
        <v>0.98888888888888893</v>
      </c>
      <c r="F14" s="156">
        <v>1.0166666666666666</v>
      </c>
      <c r="G14" s="156">
        <v>1</v>
      </c>
      <c r="H14" s="6"/>
      <c r="I14" s="6"/>
    </row>
    <row r="15" spans="1:9" x14ac:dyDescent="0.25">
      <c r="A15" s="151" t="s">
        <v>26</v>
      </c>
      <c r="B15" s="152" t="s">
        <v>29</v>
      </c>
      <c r="C15" s="151" t="s">
        <v>18</v>
      </c>
      <c r="D15" s="155">
        <v>1.1052631578947369</v>
      </c>
      <c r="E15" s="155">
        <v>1.0574712643678161</v>
      </c>
      <c r="F15" s="155">
        <v>1</v>
      </c>
      <c r="G15" s="155">
        <v>1</v>
      </c>
      <c r="H15" s="7"/>
      <c r="I15" s="7"/>
    </row>
    <row r="16" spans="1:9" ht="39" x14ac:dyDescent="0.25">
      <c r="A16" s="157" t="s">
        <v>26</v>
      </c>
      <c r="B16" s="149" t="s">
        <v>110</v>
      </c>
      <c r="C16" s="149" t="s">
        <v>30</v>
      </c>
      <c r="D16" s="156">
        <v>0.97278911564625847</v>
      </c>
      <c r="E16" s="156">
        <v>0.9726027397260274</v>
      </c>
      <c r="F16" s="156">
        <v>0.95081967213114749</v>
      </c>
      <c r="G16" s="156">
        <v>1</v>
      </c>
      <c r="H16" s="6">
        <v>0.92500000000000004</v>
      </c>
      <c r="I16" s="6">
        <v>1</v>
      </c>
    </row>
    <row r="17" spans="1:9" x14ac:dyDescent="0.25">
      <c r="A17" s="151" t="s">
        <v>26</v>
      </c>
      <c r="B17" s="152" t="s">
        <v>31</v>
      </c>
      <c r="C17" s="151" t="s">
        <v>30</v>
      </c>
      <c r="D17" s="155">
        <v>0.91200000000000003</v>
      </c>
      <c r="E17" s="155">
        <v>0.95783132530120485</v>
      </c>
      <c r="F17" s="155">
        <v>0.93</v>
      </c>
      <c r="G17" s="155">
        <v>0.94482758620689655</v>
      </c>
      <c r="H17" s="7"/>
      <c r="I17" s="7"/>
    </row>
    <row r="18" spans="1:9" x14ac:dyDescent="0.25">
      <c r="A18" s="149" t="s">
        <v>26</v>
      </c>
      <c r="B18" s="150" t="s">
        <v>32</v>
      </c>
      <c r="C18" s="149" t="s">
        <v>30</v>
      </c>
      <c r="D18" s="156">
        <v>0.97928892521454847</v>
      </c>
      <c r="E18" s="156">
        <v>1.0245542802703806</v>
      </c>
      <c r="F18" s="156">
        <v>0.9798704464721042</v>
      </c>
      <c r="G18" s="156">
        <v>1.0200538464584075</v>
      </c>
      <c r="H18" s="6"/>
      <c r="I18" s="6"/>
    </row>
    <row r="19" spans="1:9" x14ac:dyDescent="0.25">
      <c r="A19" s="151" t="s">
        <v>26</v>
      </c>
      <c r="B19" s="152" t="s">
        <v>33</v>
      </c>
      <c r="C19" s="151" t="s">
        <v>30</v>
      </c>
      <c r="D19" s="155">
        <v>1.0066666666666666</v>
      </c>
      <c r="E19" s="155">
        <v>0.96621621621621623</v>
      </c>
      <c r="F19" s="155">
        <v>1</v>
      </c>
      <c r="G19" s="155">
        <v>1</v>
      </c>
      <c r="H19" s="7"/>
      <c r="I19" s="7"/>
    </row>
    <row r="21" spans="1:9" ht="21" customHeight="1" x14ac:dyDescent="0.35">
      <c r="A21" s="15" t="s">
        <v>58</v>
      </c>
      <c r="B21" s="15"/>
      <c r="C21" s="15"/>
      <c r="D21" s="15"/>
      <c r="E21" s="15"/>
      <c r="F21" s="15"/>
      <c r="G21" s="15"/>
      <c r="H21" s="15"/>
      <c r="I21" s="15"/>
    </row>
    <row r="22" spans="1:9" ht="15" customHeight="1" x14ac:dyDescent="0.25">
      <c r="A22" s="1"/>
      <c r="B22" s="1"/>
      <c r="C22" s="1"/>
      <c r="D22" s="18" t="s">
        <v>7</v>
      </c>
      <c r="E22" s="18"/>
      <c r="F22" s="19" t="s">
        <v>8</v>
      </c>
      <c r="G22" s="19"/>
      <c r="H22" s="16" t="s">
        <v>61</v>
      </c>
      <c r="I22" s="16"/>
    </row>
    <row r="23" spans="1:9" ht="51.75" x14ac:dyDescent="0.25">
      <c r="A23" s="2" t="s">
        <v>9</v>
      </c>
      <c r="B23" s="2" t="s">
        <v>10</v>
      </c>
      <c r="C23" s="2" t="s">
        <v>11</v>
      </c>
      <c r="D23" s="3" t="s">
        <v>12</v>
      </c>
      <c r="E23" s="4" t="s">
        <v>13</v>
      </c>
      <c r="F23" s="3" t="s">
        <v>12</v>
      </c>
      <c r="G23" s="4" t="s">
        <v>13</v>
      </c>
      <c r="H23" s="8" t="s">
        <v>62</v>
      </c>
      <c r="I23" s="8" t="s">
        <v>63</v>
      </c>
    </row>
    <row r="24" spans="1:9" x14ac:dyDescent="0.25">
      <c r="A24" s="149" t="s">
        <v>34</v>
      </c>
      <c r="B24" s="150" t="s">
        <v>55</v>
      </c>
      <c r="C24" s="149" t="s">
        <v>18</v>
      </c>
      <c r="D24" s="156">
        <v>0.97647058823529409</v>
      </c>
      <c r="E24" s="156">
        <v>1</v>
      </c>
      <c r="F24" s="156">
        <v>1</v>
      </c>
      <c r="G24" s="156">
        <v>1</v>
      </c>
      <c r="H24" s="6"/>
      <c r="I24" s="6"/>
    </row>
    <row r="25" spans="1:9" x14ac:dyDescent="0.25">
      <c r="A25" s="151" t="s">
        <v>34</v>
      </c>
      <c r="B25" s="152" t="s">
        <v>35</v>
      </c>
      <c r="C25" s="151" t="s">
        <v>18</v>
      </c>
      <c r="D25" s="155">
        <v>0.92473118279569888</v>
      </c>
      <c r="E25" s="155">
        <v>1.0278260869565217</v>
      </c>
      <c r="F25" s="155">
        <v>1</v>
      </c>
      <c r="G25" s="155">
        <v>1</v>
      </c>
      <c r="H25" s="7"/>
      <c r="I25" s="7"/>
    </row>
    <row r="26" spans="1:9" x14ac:dyDescent="0.25">
      <c r="A26" s="149" t="s">
        <v>34</v>
      </c>
      <c r="B26" s="150" t="s">
        <v>36</v>
      </c>
      <c r="C26" s="149" t="s">
        <v>18</v>
      </c>
      <c r="D26" s="156">
        <v>1</v>
      </c>
      <c r="E26" s="156">
        <v>1.1817283950617283</v>
      </c>
      <c r="F26" s="156">
        <v>0.967741935483871</v>
      </c>
      <c r="G26" s="156">
        <v>1.0266666666666666</v>
      </c>
      <c r="H26" s="6"/>
      <c r="I26" s="6"/>
    </row>
    <row r="28" spans="1:9" ht="21" customHeight="1" x14ac:dyDescent="0.25">
      <c r="A28" s="17" t="s">
        <v>59</v>
      </c>
      <c r="B28" s="17"/>
      <c r="C28" s="17"/>
      <c r="D28" s="17"/>
      <c r="E28" s="17"/>
      <c r="F28" s="17"/>
      <c r="G28" s="17"/>
      <c r="H28" s="17"/>
      <c r="I28" s="17"/>
    </row>
    <row r="29" spans="1:9" ht="15" customHeight="1" x14ac:dyDescent="0.25">
      <c r="A29" s="1"/>
      <c r="B29" s="1"/>
      <c r="C29" s="1"/>
      <c r="D29" s="18" t="s">
        <v>7</v>
      </c>
      <c r="E29" s="18"/>
      <c r="F29" s="19" t="s">
        <v>8</v>
      </c>
      <c r="G29" s="19"/>
      <c r="H29" s="16" t="s">
        <v>61</v>
      </c>
      <c r="I29" s="16"/>
    </row>
    <row r="30" spans="1:9" ht="51.75" x14ac:dyDescent="0.25">
      <c r="A30" s="2" t="s">
        <v>9</v>
      </c>
      <c r="B30" s="2" t="s">
        <v>10</v>
      </c>
      <c r="C30" s="2" t="s">
        <v>11</v>
      </c>
      <c r="D30" s="3" t="s">
        <v>12</v>
      </c>
      <c r="E30" s="4" t="s">
        <v>13</v>
      </c>
      <c r="F30" s="3" t="s">
        <v>12</v>
      </c>
      <c r="G30" s="4" t="s">
        <v>13</v>
      </c>
      <c r="H30" s="8" t="s">
        <v>62</v>
      </c>
      <c r="I30" s="8" t="s">
        <v>63</v>
      </c>
    </row>
    <row r="31" spans="1:9" ht="24" customHeight="1" x14ac:dyDescent="0.25">
      <c r="A31" s="149" t="s">
        <v>26</v>
      </c>
      <c r="B31" s="150" t="s">
        <v>39</v>
      </c>
      <c r="C31" s="149" t="s">
        <v>38</v>
      </c>
      <c r="D31" s="156">
        <v>0.98936170212765961</v>
      </c>
      <c r="E31" s="156">
        <v>0.95901639344262291</v>
      </c>
      <c r="F31" s="156">
        <v>1</v>
      </c>
      <c r="G31" s="156">
        <v>0.93548387096774188</v>
      </c>
      <c r="H31" s="6"/>
      <c r="I31" s="6"/>
    </row>
    <row r="32" spans="1:9" x14ac:dyDescent="0.25">
      <c r="A32" s="151" t="s">
        <v>26</v>
      </c>
      <c r="B32" s="152" t="s">
        <v>37</v>
      </c>
      <c r="C32" s="151" t="s">
        <v>38</v>
      </c>
      <c r="D32" s="155">
        <v>1</v>
      </c>
      <c r="E32" s="155">
        <v>1.0111111111111111</v>
      </c>
      <c r="F32" s="155">
        <v>1</v>
      </c>
      <c r="G32" s="155">
        <v>1.0166666666666666</v>
      </c>
      <c r="H32" s="7"/>
      <c r="I32" s="7"/>
    </row>
    <row r="33" spans="1:9" x14ac:dyDescent="0.25">
      <c r="A33" s="149" t="s">
        <v>26</v>
      </c>
      <c r="B33" s="150" t="s">
        <v>40</v>
      </c>
      <c r="C33" s="149" t="s">
        <v>38</v>
      </c>
      <c r="D33" s="156">
        <v>0.94565217391304346</v>
      </c>
      <c r="E33" s="156">
        <v>0.97857142857142854</v>
      </c>
      <c r="F33" s="156">
        <v>0.93333333333333335</v>
      </c>
      <c r="G33" s="156">
        <v>0.98484848484848486</v>
      </c>
      <c r="H33" s="6"/>
      <c r="I33" s="6"/>
    </row>
    <row r="34" spans="1:9" x14ac:dyDescent="0.25">
      <c r="A34" s="151" t="s">
        <v>26</v>
      </c>
      <c r="B34" s="152" t="s">
        <v>41</v>
      </c>
      <c r="C34" s="151" t="s">
        <v>38</v>
      </c>
      <c r="D34" s="155">
        <v>0.96666666666666667</v>
      </c>
      <c r="E34" s="155">
        <v>0.9711934156378601</v>
      </c>
      <c r="F34" s="155">
        <v>0.95</v>
      </c>
      <c r="G34" s="155">
        <v>1</v>
      </c>
      <c r="H34" s="7"/>
      <c r="I34" s="7"/>
    </row>
    <row r="35" spans="1:9" ht="26.25" x14ac:dyDescent="0.25">
      <c r="A35" s="149" t="s">
        <v>26</v>
      </c>
      <c r="B35" s="150" t="s">
        <v>42</v>
      </c>
      <c r="C35" s="149" t="s">
        <v>43</v>
      </c>
      <c r="D35" s="156">
        <v>1.0285714285714285</v>
      </c>
      <c r="E35" s="156">
        <v>0.94387755102040816</v>
      </c>
      <c r="F35" s="156">
        <v>0.96666666666666667</v>
      </c>
      <c r="G35" s="156">
        <v>0.97727272727272729</v>
      </c>
      <c r="H35" s="6"/>
      <c r="I35" s="6"/>
    </row>
    <row r="36" spans="1:9" x14ac:dyDescent="0.25">
      <c r="A36" s="151" t="s">
        <v>26</v>
      </c>
      <c r="B36" s="152" t="s">
        <v>44</v>
      </c>
      <c r="C36" s="151" t="s">
        <v>38</v>
      </c>
      <c r="D36" s="155">
        <v>0.88709677419354838</v>
      </c>
      <c r="E36" s="155">
        <v>1.0533980582524272</v>
      </c>
      <c r="F36" s="155">
        <v>0.8666666666666667</v>
      </c>
      <c r="G36" s="155">
        <v>1.0158730158730158</v>
      </c>
      <c r="H36" s="7"/>
      <c r="I36" s="7"/>
    </row>
    <row r="37" spans="1:9" x14ac:dyDescent="0.25">
      <c r="A37" s="149" t="s">
        <v>26</v>
      </c>
      <c r="B37" s="150" t="s">
        <v>45</v>
      </c>
      <c r="C37" s="149" t="s">
        <v>38</v>
      </c>
      <c r="D37" s="156">
        <v>1</v>
      </c>
      <c r="E37" s="156">
        <v>1</v>
      </c>
      <c r="F37" s="156">
        <v>1</v>
      </c>
      <c r="G37" s="156">
        <v>1</v>
      </c>
      <c r="H37" s="6"/>
      <c r="I37" s="6"/>
    </row>
    <row r="38" spans="1:9" x14ac:dyDescent="0.25">
      <c r="A38" s="151" t="s">
        <v>26</v>
      </c>
      <c r="B38" s="152" t="s">
        <v>46</v>
      </c>
      <c r="C38" s="151" t="s">
        <v>38</v>
      </c>
      <c r="D38" s="155">
        <v>0.91791044776119401</v>
      </c>
      <c r="E38" s="155">
        <v>0.99390243902439024</v>
      </c>
      <c r="F38" s="155">
        <v>0.87096774193548387</v>
      </c>
      <c r="G38" s="155">
        <v>0.98148148148148151</v>
      </c>
      <c r="H38" s="7"/>
      <c r="I38" s="7"/>
    </row>
    <row r="39" spans="1:9" x14ac:dyDescent="0.25">
      <c r="A39" s="149" t="s">
        <v>26</v>
      </c>
      <c r="B39" s="150" t="s">
        <v>47</v>
      </c>
      <c r="C39" s="149" t="s">
        <v>38</v>
      </c>
      <c r="D39" s="153">
        <v>1</v>
      </c>
      <c r="E39" s="154">
        <v>1</v>
      </c>
      <c r="F39" s="153">
        <v>1</v>
      </c>
      <c r="G39" s="154">
        <v>1</v>
      </c>
      <c r="H39" s="6"/>
      <c r="I39" s="6"/>
    </row>
    <row r="40" spans="1:9" x14ac:dyDescent="0.25">
      <c r="A40" s="151" t="s">
        <v>26</v>
      </c>
      <c r="B40" s="152" t="s">
        <v>48</v>
      </c>
      <c r="C40" s="151" t="s">
        <v>38</v>
      </c>
      <c r="D40" s="158">
        <v>1</v>
      </c>
      <c r="E40" s="159">
        <v>1</v>
      </c>
      <c r="F40" s="158">
        <v>1</v>
      </c>
      <c r="G40" s="159">
        <v>1</v>
      </c>
      <c r="H40" s="7"/>
      <c r="I40" s="7"/>
    </row>
    <row r="41" spans="1:9" x14ac:dyDescent="0.25">
      <c r="A41" s="149" t="s">
        <v>26</v>
      </c>
      <c r="B41" s="150" t="s">
        <v>111</v>
      </c>
      <c r="C41" s="149" t="s">
        <v>38</v>
      </c>
      <c r="D41" s="156">
        <v>1.0714285714285714</v>
      </c>
      <c r="E41" s="156">
        <v>1.2250000000000001</v>
      </c>
      <c r="F41" s="156">
        <v>1</v>
      </c>
      <c r="G41" s="156">
        <v>1</v>
      </c>
      <c r="H41" s="6"/>
      <c r="I41" s="6"/>
    </row>
    <row r="42" spans="1:9" x14ac:dyDescent="0.25">
      <c r="A42" s="151" t="s">
        <v>26</v>
      </c>
      <c r="B42" s="152" t="s">
        <v>112</v>
      </c>
      <c r="C42" s="151" t="s">
        <v>38</v>
      </c>
      <c r="D42" s="155">
        <v>1.0085470085470085</v>
      </c>
      <c r="E42" s="155">
        <v>1</v>
      </c>
      <c r="F42" s="155">
        <v>1</v>
      </c>
      <c r="G42" s="155">
        <v>1</v>
      </c>
      <c r="H42" s="7"/>
      <c r="I42" s="7"/>
    </row>
    <row r="43" spans="1:9" ht="26.25" x14ac:dyDescent="0.25">
      <c r="A43" s="149" t="s">
        <v>14</v>
      </c>
      <c r="B43" s="150" t="s">
        <v>49</v>
      </c>
      <c r="C43" s="149" t="s">
        <v>50</v>
      </c>
      <c r="D43" s="156">
        <v>0.98453608247422686</v>
      </c>
      <c r="E43" s="156">
        <v>0.97846153846153849</v>
      </c>
      <c r="F43" s="156">
        <v>0.96923076923076923</v>
      </c>
      <c r="G43" s="156">
        <v>0.98843930635838151</v>
      </c>
      <c r="H43" s="6"/>
      <c r="I43" s="6"/>
    </row>
    <row r="44" spans="1:9" x14ac:dyDescent="0.25">
      <c r="A44" s="151" t="s">
        <v>34</v>
      </c>
      <c r="B44" s="152" t="s">
        <v>10143</v>
      </c>
      <c r="C44" s="151" t="s">
        <v>18</v>
      </c>
      <c r="D44" s="155">
        <v>0.74603174603174605</v>
      </c>
      <c r="E44" s="155">
        <v>0.96577946768060841</v>
      </c>
      <c r="F44" s="155">
        <v>0.98360655737704916</v>
      </c>
      <c r="G44" s="155">
        <v>0.98113207547169812</v>
      </c>
      <c r="H44" s="7"/>
      <c r="I44" s="7"/>
    </row>
  </sheetData>
  <mergeCells count="16">
    <mergeCell ref="A1:I1"/>
    <mergeCell ref="H10:I10"/>
    <mergeCell ref="H22:I22"/>
    <mergeCell ref="H29:I29"/>
    <mergeCell ref="A9:I9"/>
    <mergeCell ref="A21:I21"/>
    <mergeCell ref="A28:I28"/>
    <mergeCell ref="H2:I2"/>
    <mergeCell ref="D29:E29"/>
    <mergeCell ref="F29:G29"/>
    <mergeCell ref="D22:E22"/>
    <mergeCell ref="F22:G22"/>
    <mergeCell ref="D10:E10"/>
    <mergeCell ref="F10:G10"/>
    <mergeCell ref="D2:E2"/>
    <mergeCell ref="F2:G2"/>
  </mergeCells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selection activeCell="J32" sqref="J32"/>
    </sheetView>
  </sheetViews>
  <sheetFormatPr defaultRowHeight="15" x14ac:dyDescent="0.25"/>
  <cols>
    <col min="1" max="1" width="24.28515625" customWidth="1"/>
    <col min="11" max="11" width="18.140625" customWidth="1"/>
  </cols>
  <sheetData>
    <row r="1" spans="1:12" x14ac:dyDescent="0.25">
      <c r="A1" t="s">
        <v>0</v>
      </c>
      <c r="K1" t="s">
        <v>2</v>
      </c>
    </row>
    <row r="2" spans="1:12" x14ac:dyDescent="0.25">
      <c r="A2" t="s">
        <v>4</v>
      </c>
      <c r="B2">
        <v>98</v>
      </c>
      <c r="K2" t="s">
        <v>4</v>
      </c>
      <c r="L2">
        <v>96</v>
      </c>
    </row>
    <row r="3" spans="1:12" x14ac:dyDescent="0.25">
      <c r="A3" t="s">
        <v>6</v>
      </c>
      <c r="B3">
        <v>2</v>
      </c>
      <c r="K3" t="s">
        <v>6</v>
      </c>
      <c r="L3">
        <v>4</v>
      </c>
    </row>
    <row r="19" spans="1:12" x14ac:dyDescent="0.25">
      <c r="A19" t="s">
        <v>1</v>
      </c>
      <c r="K19" t="s">
        <v>3</v>
      </c>
    </row>
    <row r="20" spans="1:12" x14ac:dyDescent="0.25">
      <c r="A20" t="s">
        <v>5</v>
      </c>
      <c r="B20">
        <v>103</v>
      </c>
      <c r="K20" t="s">
        <v>5</v>
      </c>
      <c r="L20" s="142">
        <v>1.02</v>
      </c>
    </row>
    <row r="21" spans="1:12" x14ac:dyDescent="0.25">
      <c r="A21" t="s">
        <v>6</v>
      </c>
      <c r="B21">
        <v>0</v>
      </c>
      <c r="K21" t="s">
        <v>6</v>
      </c>
      <c r="L21">
        <v>0</v>
      </c>
    </row>
    <row r="36" spans="1:8" s="11" customFormat="1" x14ac:dyDescent="0.25">
      <c r="A36" s="11" t="s">
        <v>51</v>
      </c>
      <c r="B36" s="11">
        <v>1.0020692337611825</v>
      </c>
      <c r="C36" s="11" t="s">
        <v>53</v>
      </c>
      <c r="D36" s="11">
        <v>1.0268107418847765</v>
      </c>
      <c r="E36" s="11" t="s">
        <v>52</v>
      </c>
      <c r="F36" s="11">
        <v>0.99730732604341121</v>
      </c>
      <c r="G36" s="11" t="s">
        <v>54</v>
      </c>
      <c r="H36" s="11">
        <v>1.0146424318150757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30"/>
  <sheetViews>
    <sheetView topLeftCell="U10" workbookViewId="0">
      <selection activeCell="F12" sqref="F12:AF42"/>
    </sheetView>
  </sheetViews>
  <sheetFormatPr defaultColWidth="0" defaultRowHeight="12.75" customHeight="1" zeroHeight="1" x14ac:dyDescent="0.2"/>
  <cols>
    <col min="1" max="1" width="17.85546875" style="20" hidden="1" customWidth="1"/>
    <col min="2" max="2" width="6.28515625" style="20" hidden="1" customWidth="1"/>
    <col min="3" max="3" width="6.28515625" style="20" customWidth="1"/>
    <col min="4" max="4" width="22.28515625" style="20" customWidth="1"/>
    <col min="5" max="5" width="36.5703125" style="24" customWidth="1"/>
    <col min="6" max="6" width="24.28515625" style="20" customWidth="1"/>
    <col min="7" max="7" width="26.5703125" style="24" customWidth="1"/>
    <col min="8" max="8" width="24.28515625" style="24" customWidth="1"/>
    <col min="9" max="20" width="12.7109375" style="24" customWidth="1"/>
    <col min="21" max="22" width="15.28515625" style="24" customWidth="1"/>
    <col min="23" max="26" width="12.7109375" style="24" customWidth="1"/>
    <col min="27" max="29" width="13.7109375" style="24" customWidth="1"/>
    <col min="30" max="30" width="13.28515625" style="24" customWidth="1"/>
    <col min="31" max="31" width="17" style="24" customWidth="1"/>
    <col min="32" max="32" width="17.28515625" style="24" customWidth="1"/>
    <col min="33" max="33" width="12" style="20" customWidth="1"/>
    <col min="34" max="34" width="41.7109375" style="20" hidden="1" customWidth="1"/>
    <col min="35" max="35" width="26.28515625" style="20" hidden="1" customWidth="1"/>
    <col min="36" max="36" width="32.85546875" style="100" hidden="1" customWidth="1"/>
    <col min="37" max="37" width="41.5703125" style="20" hidden="1" customWidth="1"/>
    <col min="38" max="38" width="17.5703125" style="20" hidden="1" customWidth="1"/>
    <col min="39" max="39" width="29" style="20" hidden="1" customWidth="1"/>
    <col min="40" max="40" width="7.5703125" style="20" hidden="1" customWidth="1"/>
    <col min="41" max="41" width="8" style="20" hidden="1" customWidth="1"/>
    <col min="42" max="42" width="7.5703125" style="20" hidden="1" customWidth="1"/>
    <col min="43" max="44" width="8" style="20" hidden="1" customWidth="1"/>
    <col min="45" max="45" width="15.7109375" style="20" hidden="1" customWidth="1"/>
    <col min="46" max="46" width="27.7109375" style="20" hidden="1" customWidth="1"/>
    <col min="47" max="47" width="8" style="20" hidden="1" customWidth="1"/>
    <col min="48" max="48" width="7.7109375" style="20" hidden="1" customWidth="1"/>
    <col min="49" max="50" width="8" style="20" hidden="1" customWidth="1"/>
    <col min="51" max="51" width="6" style="20" hidden="1" customWidth="1"/>
    <col min="52" max="52" width="10.28515625" style="20" hidden="1" customWidth="1"/>
    <col min="53" max="53" width="5" style="20" hidden="1" customWidth="1"/>
    <col min="54" max="54" width="9" style="20" hidden="1" customWidth="1"/>
    <col min="55" max="55" width="11.28515625" style="20" hidden="1" customWidth="1"/>
    <col min="56" max="56" width="102" style="20" hidden="1" customWidth="1"/>
    <col min="57" max="57" width="11.5703125" style="31" hidden="1" customWidth="1"/>
    <col min="58" max="58" width="76" style="31" hidden="1" customWidth="1"/>
    <col min="59" max="59" width="10.28515625" style="31" hidden="1" customWidth="1"/>
    <col min="60" max="60" width="68" style="31" hidden="1" customWidth="1"/>
    <col min="61" max="61" width="10.28515625" style="31" hidden="1" customWidth="1"/>
    <col min="62" max="62" width="31" style="31" hidden="1" customWidth="1"/>
    <col min="63" max="16384" width="9" style="20" hidden="1"/>
  </cols>
  <sheetData>
    <row r="1" spans="1:62" ht="26.25" customHeight="1" x14ac:dyDescent="0.5">
      <c r="C1" s="21" t="s">
        <v>140</v>
      </c>
      <c r="E1" s="22"/>
      <c r="F1" s="23"/>
      <c r="H1" s="25"/>
      <c r="I1" s="22"/>
      <c r="J1" s="22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  <c r="AB1" s="27"/>
      <c r="AC1" s="27"/>
      <c r="AD1" s="27"/>
      <c r="AE1" s="27"/>
      <c r="AF1" s="27"/>
      <c r="AG1" s="28"/>
      <c r="AH1" s="28"/>
      <c r="AI1" s="28"/>
      <c r="AJ1" s="29"/>
      <c r="AK1" s="28" t="s">
        <v>141</v>
      </c>
      <c r="AL1" s="28"/>
      <c r="AM1" s="28" t="s">
        <v>142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D1" t="str">
        <f>CONCATENATE(LEFT(BE1, 3),BF1)</f>
        <v>AXGWILTSHIRE HEALTH &amp; CARE (CHIPPENHAM COMMUNITY HOSPITAL)</v>
      </c>
      <c r="BE1" s="30" t="s">
        <v>143</v>
      </c>
      <c r="BF1" s="30" t="s">
        <v>144</v>
      </c>
      <c r="BG1" s="30" t="s">
        <v>143</v>
      </c>
      <c r="BH1" s="30" t="s">
        <v>144</v>
      </c>
      <c r="BI1" s="30" t="s">
        <v>145</v>
      </c>
    </row>
    <row r="2" spans="1:62" ht="51" customHeight="1" x14ac:dyDescent="0.25">
      <c r="D2" s="32" t="s">
        <v>118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J2" s="33" t="str">
        <f>IF(AS214=0,"","Select Site Name in Column E")</f>
        <v/>
      </c>
      <c r="AK2" s="20" t="s">
        <v>146</v>
      </c>
      <c r="AL2" s="34"/>
      <c r="BD2" t="str">
        <f>CONCATENATE(LEFT(BE2, 3),BF2)</f>
        <v>AXGSAVERNAKE COMMUNITY HOSPITAL</v>
      </c>
      <c r="BE2" s="30" t="s">
        <v>147</v>
      </c>
      <c r="BF2" s="30" t="s">
        <v>148</v>
      </c>
      <c r="BG2" s="30" t="s">
        <v>147</v>
      </c>
      <c r="BH2" s="30" t="s">
        <v>148</v>
      </c>
      <c r="BI2" s="30" t="s">
        <v>145</v>
      </c>
    </row>
    <row r="3" spans="1:62" ht="32.25" customHeight="1" x14ac:dyDescent="0.5">
      <c r="A3" s="28"/>
      <c r="B3" s="28"/>
      <c r="C3" s="28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28"/>
      <c r="AH3" s="28"/>
      <c r="AI3" s="28"/>
      <c r="AJ3" s="33" t="str">
        <f>IF(AT214=0,"","Select Ward Name in Column F")</f>
        <v/>
      </c>
      <c r="AK3" s="28" t="s">
        <v>149</v>
      </c>
      <c r="AL3" s="34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D3" t="str">
        <f>CONCATENATE(LEFT(BE3, 3),BF3)</f>
        <v>AXGWARMINSTER COMMUNITY HOSPITAL</v>
      </c>
      <c r="BE3" s="30" t="s">
        <v>150</v>
      </c>
      <c r="BF3" s="30" t="s">
        <v>151</v>
      </c>
      <c r="BG3" s="30" t="s">
        <v>150</v>
      </c>
      <c r="BH3" s="30" t="s">
        <v>151</v>
      </c>
      <c r="BI3" s="30" t="s">
        <v>145</v>
      </c>
    </row>
    <row r="4" spans="1:62" ht="24" customHeight="1" x14ac:dyDescent="0.5">
      <c r="A4" s="28"/>
      <c r="B4" s="28"/>
      <c r="C4" s="28"/>
      <c r="D4" s="28"/>
      <c r="E4" s="27"/>
      <c r="O4" s="27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7"/>
      <c r="AB4" s="27"/>
      <c r="AC4" s="27"/>
      <c r="AD4" s="27"/>
      <c r="AE4" s="27"/>
      <c r="AF4" s="27"/>
      <c r="AG4" s="28"/>
      <c r="AH4" s="28"/>
      <c r="AI4" s="28"/>
      <c r="AJ4" s="33" t="str">
        <f>IF(E415=0,"","At least one specialty must be selected (Specialty 1) for each row")</f>
        <v/>
      </c>
      <c r="AK4" s="20" t="s">
        <v>152</v>
      </c>
      <c r="AL4" s="36"/>
      <c r="BD4" t="str">
        <f t="shared" ref="BD4:BD75" si="0">CONCATENATE(LEFT(BE4, 3),BF4)</f>
        <v>NHMALDEBURGH COMMUNITY HOSPITAL</v>
      </c>
      <c r="BE4" s="30" t="s">
        <v>153</v>
      </c>
      <c r="BF4" s="30" t="s">
        <v>154</v>
      </c>
      <c r="BG4" s="30" t="s">
        <v>153</v>
      </c>
      <c r="BH4" s="30" t="s">
        <v>154</v>
      </c>
      <c r="BI4" s="30" t="s">
        <v>155</v>
      </c>
    </row>
    <row r="5" spans="1:62" ht="24" customHeight="1" x14ac:dyDescent="0.5">
      <c r="A5" s="28"/>
      <c r="B5" s="28"/>
      <c r="C5" s="28"/>
      <c r="D5" s="37" t="s">
        <v>120</v>
      </c>
      <c r="E5" s="38" t="str">
        <f>IF(ISBLANK([1]Control_Panel!OrgCodeSelection),"",[1]Control_Panel!OrgCodeSelection)</f>
        <v>RRP</v>
      </c>
      <c r="F5" s="39" t="str">
        <f>IF([1]Control_Panel!OrgNameSelection="","",[1]Control_Panel!OrgNameSelection)</f>
        <v>Barnet, Enfield and Haringey Mental Health NHS Trust</v>
      </c>
      <c r="G5" s="39"/>
      <c r="H5" s="39"/>
      <c r="I5" s="39"/>
      <c r="J5" s="39"/>
      <c r="O5" s="2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27"/>
      <c r="AB5" s="27"/>
      <c r="AC5" s="27"/>
      <c r="AD5" s="27"/>
      <c r="AE5" s="27"/>
      <c r="AF5" s="27"/>
      <c r="AG5" s="28"/>
      <c r="AH5" s="28"/>
      <c r="AI5" s="28"/>
      <c r="AJ5" s="33" t="str">
        <f>IF(F415=0,"","Total number of planned hours must be greater than 0")</f>
        <v/>
      </c>
      <c r="AK5" s="20" t="s">
        <v>156</v>
      </c>
      <c r="AL5" s="36"/>
      <c r="BD5" t="str">
        <f t="shared" si="0"/>
        <v xml:space="preserve">NHMBLUEBIRD LODGE </v>
      </c>
      <c r="BE5" s="30" t="s">
        <v>157</v>
      </c>
      <c r="BF5" s="30" t="s">
        <v>158</v>
      </c>
      <c r="BG5" s="30" t="s">
        <v>157</v>
      </c>
      <c r="BH5" s="30" t="s">
        <v>158</v>
      </c>
      <c r="BI5" s="30" t="s">
        <v>155</v>
      </c>
    </row>
    <row r="6" spans="1:62" ht="24" customHeight="1" x14ac:dyDescent="0.5">
      <c r="A6" s="28"/>
      <c r="B6" s="28"/>
      <c r="C6" s="28"/>
      <c r="D6" s="28"/>
      <c r="E6" s="27"/>
      <c r="O6" s="2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27"/>
      <c r="AB6" s="27"/>
      <c r="AC6" s="27"/>
      <c r="AD6" s="27"/>
      <c r="AE6" s="27"/>
      <c r="AF6" s="27"/>
      <c r="AG6" s="28"/>
      <c r="AH6" s="28"/>
      <c r="AI6" s="28"/>
      <c r="AJ6" s="33" t="str">
        <f>IF(G415=0,"","Total number of actual hours must be greater than 0")</f>
        <v/>
      </c>
      <c r="AK6" s="20" t="s">
        <v>159</v>
      </c>
      <c r="AL6" s="40" t="str">
        <f>IF(H415&gt;0,"One or more wards has less than 1448 actual hours (approx. 2 full time staff)","")</f>
        <v/>
      </c>
      <c r="BD6" t="str">
        <f t="shared" si="0"/>
        <v>NHMFELIXSTOWE COMMUNITY HOSPITAL</v>
      </c>
      <c r="BE6" s="30" t="s">
        <v>160</v>
      </c>
      <c r="BF6" s="30" t="s">
        <v>161</v>
      </c>
      <c r="BG6" s="30" t="s">
        <v>160</v>
      </c>
      <c r="BH6" s="30" t="s">
        <v>161</v>
      </c>
      <c r="BI6" s="30" t="s">
        <v>155</v>
      </c>
    </row>
    <row r="7" spans="1:62" ht="21.75" customHeight="1" x14ac:dyDescent="0.5">
      <c r="A7" s="28"/>
      <c r="B7" s="28"/>
      <c r="C7" s="28"/>
      <c r="D7" s="41"/>
      <c r="E7" s="27"/>
      <c r="F7" s="42" t="s">
        <v>122</v>
      </c>
      <c r="G7" s="42"/>
      <c r="H7" s="42"/>
      <c r="I7" s="42"/>
      <c r="J7" s="42"/>
      <c r="K7" s="42"/>
      <c r="L7" s="42"/>
      <c r="M7" s="42"/>
      <c r="N7" s="42"/>
      <c r="O7" s="27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27"/>
      <c r="AB7" s="27"/>
      <c r="AC7" s="27"/>
      <c r="AD7" s="27"/>
      <c r="AE7" s="27"/>
      <c r="AF7" s="27"/>
      <c r="AG7" s="28"/>
      <c r="AH7" s="28"/>
      <c r="AI7" s="28"/>
      <c r="AJ7" s="33" t="str">
        <f>IF(E5="","",IF(AU416&gt;0,"Duplicate Ward entry within site",""))</f>
        <v/>
      </c>
      <c r="AK7" s="20" t="s">
        <v>162</v>
      </c>
      <c r="AL7" s="36" t="str">
        <f>IF(I415&gt;0,"One or more wards has greater than 30000 actual hours (approx. 40 full time staff)","")</f>
        <v>One or more wards has greater than 30000 actual hours (approx. 40 full time staff)</v>
      </c>
      <c r="BD7" t="str">
        <f t="shared" si="0"/>
        <v>NHMGLASTONBURY COURT</v>
      </c>
      <c r="BE7" s="30" t="s">
        <v>163</v>
      </c>
      <c r="BF7" s="30" t="s">
        <v>164</v>
      </c>
      <c r="BG7" s="30" t="s">
        <v>163</v>
      </c>
      <c r="BH7" s="30" t="s">
        <v>164</v>
      </c>
      <c r="BI7" s="30" t="s">
        <v>155</v>
      </c>
    </row>
    <row r="8" spans="1:62" ht="18.75" customHeight="1" thickBot="1" x14ac:dyDescent="0.55000000000000004">
      <c r="A8" s="44"/>
      <c r="B8" s="45"/>
      <c r="C8" s="45"/>
      <c r="D8" s="46"/>
      <c r="E8" s="27"/>
      <c r="F8" s="47" t="s">
        <v>123</v>
      </c>
      <c r="G8" s="47"/>
      <c r="H8" s="47"/>
      <c r="I8" s="47"/>
      <c r="J8" s="47"/>
      <c r="K8" s="47"/>
      <c r="L8" s="47"/>
      <c r="M8" s="47"/>
      <c r="N8" s="47"/>
      <c r="O8" s="27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27"/>
      <c r="AB8" s="27"/>
      <c r="AC8" s="27"/>
      <c r="AD8" s="27"/>
      <c r="AE8" s="27"/>
      <c r="AF8" s="27"/>
      <c r="AG8" s="28"/>
      <c r="AH8" s="28"/>
      <c r="AI8" s="28"/>
      <c r="AJ8" s="33" t="str">
        <f>IF(AW416&gt;0,"Please do not leave gaps between rows of data.","")</f>
        <v/>
      </c>
      <c r="AK8" s="20" t="s">
        <v>165</v>
      </c>
      <c r="AL8" s="40" t="str">
        <f>IF(U415&gt;0,"One or more wards has submitted actual hours but zero CHPPD patients.","")</f>
        <v/>
      </c>
      <c r="BD8" t="str">
        <f t="shared" si="0"/>
        <v>NHMNEWMARKET COMMUNITY HOSPITAL</v>
      </c>
      <c r="BE8" s="30" t="s">
        <v>166</v>
      </c>
      <c r="BF8" s="30" t="s">
        <v>167</v>
      </c>
      <c r="BG8" s="30" t="s">
        <v>166</v>
      </c>
      <c r="BH8" s="30" t="s">
        <v>167</v>
      </c>
      <c r="BI8" s="30" t="s">
        <v>155</v>
      </c>
    </row>
    <row r="9" spans="1:62" ht="75.75" customHeight="1" thickBot="1" x14ac:dyDescent="0.55000000000000004">
      <c r="A9" s="28"/>
      <c r="B9" s="28"/>
      <c r="C9" s="28"/>
      <c r="D9" s="41"/>
      <c r="E9" s="27"/>
      <c r="F9" s="48"/>
      <c r="G9" s="49"/>
      <c r="H9" s="49"/>
      <c r="I9" s="49"/>
      <c r="J9" s="49"/>
      <c r="K9" s="49"/>
      <c r="L9" s="49"/>
      <c r="M9" s="49"/>
      <c r="N9" s="50"/>
      <c r="O9" s="27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27"/>
      <c r="AB9" s="27"/>
      <c r="AC9" s="27"/>
      <c r="AD9" s="27"/>
      <c r="AE9" s="27"/>
      <c r="AF9" s="27"/>
      <c r="AG9" s="28"/>
      <c r="AH9" s="28"/>
      <c r="AI9" s="28"/>
      <c r="AJ9" s="33" t="str">
        <f>IF(AX416&gt;0,"Duplicate speciality codes entered","")</f>
        <v/>
      </c>
      <c r="AK9" s="20" t="s">
        <v>168</v>
      </c>
      <c r="AL9" s="34"/>
      <c r="BD9" t="str">
        <f t="shared" si="0"/>
        <v>NLXCHIPPENHAM COMMUNITY HOSPITAL</v>
      </c>
      <c r="BE9" s="30" t="s">
        <v>169</v>
      </c>
      <c r="BF9" s="30" t="s">
        <v>170</v>
      </c>
      <c r="BG9" s="30" t="s">
        <v>169</v>
      </c>
      <c r="BH9" s="30" t="s">
        <v>170</v>
      </c>
      <c r="BI9" s="30" t="s">
        <v>171</v>
      </c>
    </row>
    <row r="10" spans="1:62" ht="30" customHeight="1" x14ac:dyDescent="0.25">
      <c r="A10" s="51">
        <f>IF(E14="",1,0)</f>
        <v>0</v>
      </c>
      <c r="D10" s="52"/>
      <c r="E10" s="52"/>
      <c r="F10" s="53"/>
      <c r="G10" s="54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J10" s="33" t="str">
        <f>[1]Control_Panel!L14</f>
        <v/>
      </c>
      <c r="BD10" t="str">
        <f t="shared" si="0"/>
        <v>NLXCOSSHAM HOSPITAL</v>
      </c>
      <c r="BE10" s="30" t="s">
        <v>172</v>
      </c>
      <c r="BF10" s="30" t="s">
        <v>173</v>
      </c>
      <c r="BG10" s="30" t="s">
        <v>172</v>
      </c>
      <c r="BH10" s="30" t="s">
        <v>173</v>
      </c>
      <c r="BI10" s="30" t="s">
        <v>171</v>
      </c>
    </row>
    <row r="11" spans="1:62" ht="48" customHeight="1" x14ac:dyDescent="0.25">
      <c r="D11" s="56"/>
      <c r="E11" s="56"/>
      <c r="F11" s="57" t="s">
        <v>124</v>
      </c>
      <c r="I11" s="58" t="s">
        <v>64</v>
      </c>
      <c r="J11" s="58"/>
      <c r="K11" s="58"/>
      <c r="L11" s="58"/>
      <c r="M11" s="58" t="s">
        <v>65</v>
      </c>
      <c r="N11" s="58"/>
      <c r="O11" s="58"/>
      <c r="P11" s="58"/>
      <c r="Q11" s="59" t="s">
        <v>66</v>
      </c>
      <c r="R11" s="60"/>
      <c r="S11" s="60"/>
      <c r="T11" s="61"/>
      <c r="U11" s="58" t="s">
        <v>67</v>
      </c>
      <c r="V11" s="58"/>
      <c r="W11" s="58"/>
      <c r="X11" s="58"/>
      <c r="Y11" s="58"/>
      <c r="Z11" s="58"/>
      <c r="AA11" s="62" t="s">
        <v>64</v>
      </c>
      <c r="AB11" s="63"/>
      <c r="AC11" s="62" t="s">
        <v>65</v>
      </c>
      <c r="AD11" s="63"/>
      <c r="AE11" s="64" t="s">
        <v>66</v>
      </c>
      <c r="AF11" s="61"/>
      <c r="AJ11" s="33" t="str">
        <f>D626</f>
        <v/>
      </c>
      <c r="AK11" s="65" t="s">
        <v>174</v>
      </c>
      <c r="BD11" t="str">
        <f t="shared" si="0"/>
        <v>NLXDEVIZES COMMUNITY HOSPITAL</v>
      </c>
      <c r="BE11" s="30" t="s">
        <v>175</v>
      </c>
      <c r="BF11" s="30" t="s">
        <v>176</v>
      </c>
      <c r="BG11" s="30" t="s">
        <v>175</v>
      </c>
      <c r="BH11" s="30" t="s">
        <v>176</v>
      </c>
      <c r="BI11" s="30" t="s">
        <v>171</v>
      </c>
    </row>
    <row r="12" spans="1:62" ht="46.5" customHeight="1" x14ac:dyDescent="0.25">
      <c r="D12" s="62" t="s">
        <v>68</v>
      </c>
      <c r="E12" s="66"/>
      <c r="F12" s="67" t="s">
        <v>10</v>
      </c>
      <c r="G12" s="68" t="s">
        <v>69</v>
      </c>
      <c r="H12" s="69"/>
      <c r="I12" s="70" t="s">
        <v>70</v>
      </c>
      <c r="J12" s="70"/>
      <c r="K12" s="70" t="s">
        <v>71</v>
      </c>
      <c r="L12" s="70"/>
      <c r="M12" s="70" t="s">
        <v>70</v>
      </c>
      <c r="N12" s="70"/>
      <c r="O12" s="70" t="s">
        <v>71</v>
      </c>
      <c r="P12" s="70"/>
      <c r="Q12" s="62" t="s">
        <v>72</v>
      </c>
      <c r="R12" s="61"/>
      <c r="S12" s="62" t="s">
        <v>73</v>
      </c>
      <c r="T12" s="61"/>
      <c r="U12" s="70" t="s">
        <v>74</v>
      </c>
      <c r="V12" s="71" t="s">
        <v>75</v>
      </c>
      <c r="W12" s="71" t="s">
        <v>71</v>
      </c>
      <c r="X12" s="71" t="s">
        <v>76</v>
      </c>
      <c r="Y12" s="71" t="s">
        <v>73</v>
      </c>
      <c r="Z12" s="71" t="s">
        <v>77</v>
      </c>
      <c r="AA12" s="70" t="s">
        <v>78</v>
      </c>
      <c r="AB12" s="70" t="s">
        <v>79</v>
      </c>
      <c r="AC12" s="70" t="s">
        <v>78</v>
      </c>
      <c r="AD12" s="70" t="s">
        <v>79</v>
      </c>
      <c r="AE12" s="71" t="s">
        <v>80</v>
      </c>
      <c r="AF12" s="71" t="s">
        <v>81</v>
      </c>
      <c r="AG12" s="31"/>
      <c r="AH12" s="65"/>
      <c r="AI12" s="65"/>
      <c r="AJ12" s="33" t="str">
        <f>IF(J622&gt;0, "Please do not enter negative numbers","")</f>
        <v/>
      </c>
      <c r="AK12" s="65" t="s">
        <v>177</v>
      </c>
      <c r="AL12" s="65"/>
      <c r="AM12" s="65"/>
      <c r="AN12" s="65"/>
      <c r="AO12" s="65"/>
      <c r="AP12" s="65"/>
      <c r="AQ12" s="65"/>
      <c r="AR12" s="72" t="s">
        <v>178</v>
      </c>
      <c r="AS12" s="72"/>
      <c r="AT12" s="72"/>
      <c r="AU12" s="72"/>
      <c r="AV12" s="72"/>
      <c r="AW12" s="72"/>
      <c r="AX12" s="72"/>
      <c r="AY12" s="72"/>
      <c r="AZ12" s="72"/>
      <c r="BD12" t="str">
        <f t="shared" si="0"/>
        <v>NLXGREYSTONES</v>
      </c>
      <c r="BE12" s="30" t="s">
        <v>179</v>
      </c>
      <c r="BF12" s="30" t="s">
        <v>180</v>
      </c>
      <c r="BG12" s="30" t="s">
        <v>179</v>
      </c>
      <c r="BH12" s="30" t="s">
        <v>180</v>
      </c>
      <c r="BI12" s="30" t="s">
        <v>171</v>
      </c>
    </row>
    <row r="13" spans="1:62" ht="102" customHeight="1" x14ac:dyDescent="0.25">
      <c r="A13" s="73"/>
      <c r="B13" s="74"/>
      <c r="C13" s="75"/>
      <c r="D13" s="76" t="s">
        <v>82</v>
      </c>
      <c r="E13" s="77" t="s">
        <v>83</v>
      </c>
      <c r="F13" s="78"/>
      <c r="G13" s="79" t="s">
        <v>84</v>
      </c>
      <c r="H13" s="79" t="s">
        <v>85</v>
      </c>
      <c r="I13" s="80" t="s">
        <v>86</v>
      </c>
      <c r="J13" s="80" t="s">
        <v>87</v>
      </c>
      <c r="K13" s="80" t="s">
        <v>86</v>
      </c>
      <c r="L13" s="80" t="s">
        <v>87</v>
      </c>
      <c r="M13" s="80" t="s">
        <v>86</v>
      </c>
      <c r="N13" s="80" t="s">
        <v>87</v>
      </c>
      <c r="O13" s="80" t="s">
        <v>86</v>
      </c>
      <c r="P13" s="80" t="s">
        <v>87</v>
      </c>
      <c r="Q13" s="80" t="s">
        <v>86</v>
      </c>
      <c r="R13" s="80" t="s">
        <v>87</v>
      </c>
      <c r="S13" s="80" t="s">
        <v>86</v>
      </c>
      <c r="T13" s="80" t="s">
        <v>87</v>
      </c>
      <c r="U13" s="70"/>
      <c r="V13" s="81"/>
      <c r="W13" s="81"/>
      <c r="X13" s="82"/>
      <c r="Y13" s="81"/>
      <c r="Z13" s="81"/>
      <c r="AA13" s="70"/>
      <c r="AB13" s="70"/>
      <c r="AC13" s="70"/>
      <c r="AD13" s="70"/>
      <c r="AE13" s="83"/>
      <c r="AF13" s="83"/>
      <c r="AG13" s="31"/>
      <c r="AH13" s="65" t="s">
        <v>181</v>
      </c>
      <c r="AI13" s="65"/>
      <c r="AJ13" s="33" t="str">
        <f>IF(SUM(D834:E834)&gt;0,"Please enter valid speciality codes","")</f>
        <v/>
      </c>
      <c r="AK13" s="20" t="s">
        <v>182</v>
      </c>
      <c r="AL13" s="65"/>
      <c r="AM13" s="65"/>
      <c r="AN13" s="65"/>
      <c r="AO13" s="65"/>
      <c r="AP13" s="65"/>
      <c r="AQ13" s="65"/>
      <c r="AS13" s="20" t="s">
        <v>183</v>
      </c>
      <c r="AT13" s="20" t="s">
        <v>184</v>
      </c>
      <c r="BD13" t="str">
        <f t="shared" si="0"/>
        <v>NLXHANHAM HEALTH</v>
      </c>
      <c r="BE13" s="30" t="s">
        <v>185</v>
      </c>
      <c r="BF13" s="30" t="s">
        <v>186</v>
      </c>
      <c r="BG13" s="30" t="s">
        <v>185</v>
      </c>
      <c r="BH13" s="30" t="s">
        <v>186</v>
      </c>
      <c r="BI13" s="30" t="s">
        <v>171</v>
      </c>
    </row>
    <row r="14" spans="1:62" ht="20.25" customHeight="1" x14ac:dyDescent="0.25">
      <c r="A14" s="84" t="str">
        <f>IF(M215=1,"No Site Selected",IF(N215=1,"No Ward Name",""))</f>
        <v/>
      </c>
      <c r="B14" s="85">
        <v>2</v>
      </c>
      <c r="C14" s="85"/>
      <c r="D14" s="86" t="str">
        <f t="shared" ref="D14:D77" si="1">IF(ISNA(VLOOKUP($E$5&amp;E14,$BD:$BE,2,FALSE)),"",VLOOKUP($E$5&amp;E14,$BD:$BE,2,FALSE))</f>
        <v>RRP23</v>
      </c>
      <c r="E14" s="87" t="s">
        <v>88</v>
      </c>
      <c r="F14" s="88" t="s">
        <v>15</v>
      </c>
      <c r="G14" s="89" t="s">
        <v>89</v>
      </c>
      <c r="H14" s="90"/>
      <c r="I14" s="91">
        <v>1264</v>
      </c>
      <c r="J14" s="91">
        <v>1384</v>
      </c>
      <c r="K14" s="91">
        <v>3664</v>
      </c>
      <c r="L14" s="91">
        <v>3816</v>
      </c>
      <c r="M14" s="91">
        <v>488</v>
      </c>
      <c r="N14" s="91">
        <v>488</v>
      </c>
      <c r="O14" s="91">
        <v>1904</v>
      </c>
      <c r="P14" s="91">
        <v>1904</v>
      </c>
      <c r="Q14" s="91">
        <v>144</v>
      </c>
      <c r="R14" s="91">
        <v>104</v>
      </c>
      <c r="S14" s="91">
        <v>480</v>
      </c>
      <c r="T14" s="91">
        <v>280</v>
      </c>
      <c r="U14" s="92">
        <v>478</v>
      </c>
      <c r="V14" s="93">
        <v>3.9163179916317992</v>
      </c>
      <c r="W14" s="93">
        <v>11.96652719665272</v>
      </c>
      <c r="X14" s="93">
        <v>0.21757322175732219</v>
      </c>
      <c r="Y14" s="93">
        <v>0.58577405857740583</v>
      </c>
      <c r="Z14" s="93">
        <v>16.686192468619247</v>
      </c>
      <c r="AA14" s="94">
        <v>1.0949367088607596</v>
      </c>
      <c r="AB14" s="94">
        <v>1.0414847161572052</v>
      </c>
      <c r="AC14" s="94">
        <v>1</v>
      </c>
      <c r="AD14" s="94">
        <v>1</v>
      </c>
      <c r="AE14" s="94">
        <v>0.72222222222222221</v>
      </c>
      <c r="AF14" s="94">
        <v>0.58333333333333337</v>
      </c>
      <c r="AG14" s="31"/>
      <c r="AH14" s="65" t="s">
        <v>187</v>
      </c>
      <c r="AI14" s="65">
        <v>0</v>
      </c>
      <c r="AJ14" s="33" t="str">
        <f>IF(SUM(J625)&gt;0,"AHP Data entered but not required","")</f>
        <v/>
      </c>
      <c r="AK14" s="20" t="s">
        <v>188</v>
      </c>
      <c r="AN14" s="65"/>
      <c r="AO14" s="65"/>
      <c r="AP14" s="65"/>
      <c r="AQ14" s="65"/>
      <c r="AR14" s="65"/>
      <c r="AS14" s="95" t="str">
        <f>IF(M215=1,"No Site Selected","")</f>
        <v/>
      </c>
      <c r="AT14" s="95" t="str">
        <f>IF(N215=1,"No Ward Name","")</f>
        <v/>
      </c>
      <c r="AU14" s="31"/>
      <c r="AV14" s="31"/>
      <c r="BD14" t="str">
        <f t="shared" si="0"/>
        <v>NLXHOMELINK &amp; COMMUNITY OPTIONS</v>
      </c>
      <c r="BE14" s="30" t="s">
        <v>189</v>
      </c>
      <c r="BF14" s="30" t="s">
        <v>190</v>
      </c>
      <c r="BG14" s="30" t="s">
        <v>189</v>
      </c>
      <c r="BH14" s="30" t="s">
        <v>190</v>
      </c>
      <c r="BI14" s="30" t="s">
        <v>171</v>
      </c>
      <c r="BJ14" s="96"/>
    </row>
    <row r="15" spans="1:62" ht="30" x14ac:dyDescent="0.25">
      <c r="A15" s="84" t="str">
        <f>IF(M216=1,"No Site Selected",IF(N216=1,"No Ward Name",""))</f>
        <v/>
      </c>
      <c r="B15" s="85">
        <v>2</v>
      </c>
      <c r="C15" s="85"/>
      <c r="D15" s="86" t="str">
        <f t="shared" si="1"/>
        <v>RRP16</v>
      </c>
      <c r="E15" s="87" t="s">
        <v>91</v>
      </c>
      <c r="F15" s="88" t="s">
        <v>27</v>
      </c>
      <c r="G15" s="89" t="s">
        <v>92</v>
      </c>
      <c r="H15" s="97"/>
      <c r="I15" s="91">
        <v>1162.5</v>
      </c>
      <c r="J15" s="91">
        <v>1187.5</v>
      </c>
      <c r="K15" s="91">
        <v>862.5</v>
      </c>
      <c r="L15" s="91">
        <v>975</v>
      </c>
      <c r="M15" s="91">
        <v>775</v>
      </c>
      <c r="N15" s="91">
        <v>775</v>
      </c>
      <c r="O15" s="91">
        <v>937.5</v>
      </c>
      <c r="P15" s="91">
        <v>1075</v>
      </c>
      <c r="Q15" s="92">
        <v>0</v>
      </c>
      <c r="R15" s="92">
        <v>0</v>
      </c>
      <c r="S15" s="92">
        <v>0</v>
      </c>
      <c r="T15" s="92">
        <v>0</v>
      </c>
      <c r="U15" s="92">
        <v>449</v>
      </c>
      <c r="V15" s="93">
        <v>4.3708240534521154</v>
      </c>
      <c r="W15" s="93">
        <v>4.5657015590200443</v>
      </c>
      <c r="X15" s="93">
        <v>0</v>
      </c>
      <c r="Y15" s="93">
        <v>0</v>
      </c>
      <c r="Z15" s="93">
        <v>8.9365256124721597</v>
      </c>
      <c r="AA15" s="94">
        <v>1.021505376344086</v>
      </c>
      <c r="AB15" s="94">
        <v>1.1304347826086956</v>
      </c>
      <c r="AC15" s="94">
        <v>1</v>
      </c>
      <c r="AD15" s="94">
        <v>1.1466666666666667</v>
      </c>
      <c r="AE15" s="94" t="s">
        <v>90</v>
      </c>
      <c r="AF15" s="94" t="s">
        <v>90</v>
      </c>
      <c r="AG15" s="31"/>
      <c r="AH15" s="65" t="s">
        <v>191</v>
      </c>
      <c r="AI15" s="65">
        <v>0</v>
      </c>
      <c r="AJ15" s="98"/>
      <c r="AN15" s="65"/>
      <c r="AO15" s="65"/>
      <c r="AP15" s="65"/>
      <c r="AQ15" s="65"/>
      <c r="AR15" s="65"/>
      <c r="AS15" s="95" t="str">
        <f t="shared" ref="AS15:AS78" si="2">IF(M216=1,"No Site Selected","")</f>
        <v/>
      </c>
      <c r="AT15" s="95" t="str">
        <f t="shared" ref="AT15:AT78" si="3">IF(N216=1,"No Ward Name","")</f>
        <v/>
      </c>
      <c r="AU15" s="31"/>
      <c r="AV15" s="31"/>
      <c r="BD15" t="str">
        <f t="shared" si="0"/>
        <v>NLXMELKSHAM COMMUNITY HOSPITAL</v>
      </c>
      <c r="BE15" s="30" t="s">
        <v>192</v>
      </c>
      <c r="BF15" s="30" t="s">
        <v>193</v>
      </c>
      <c r="BG15" s="30" t="s">
        <v>192</v>
      </c>
      <c r="BH15" s="30" t="s">
        <v>193</v>
      </c>
      <c r="BI15" s="30" t="s">
        <v>171</v>
      </c>
    </row>
    <row r="16" spans="1:62" ht="30" x14ac:dyDescent="0.25">
      <c r="A16" s="84" t="str">
        <f>IF(M217=1,"No Site Selected",IF(N217=1,"No Ward Name",""))</f>
        <v/>
      </c>
      <c r="B16" s="85">
        <v>2</v>
      </c>
      <c r="C16" s="85"/>
      <c r="D16" s="86" t="str">
        <f t="shared" si="1"/>
        <v>RRP46</v>
      </c>
      <c r="E16" s="87" t="s">
        <v>93</v>
      </c>
      <c r="F16" s="88" t="s">
        <v>94</v>
      </c>
      <c r="G16" s="89" t="s">
        <v>92</v>
      </c>
      <c r="H16" s="97"/>
      <c r="I16" s="91">
        <v>1062.5</v>
      </c>
      <c r="J16" s="91">
        <v>1037.5</v>
      </c>
      <c r="K16" s="91">
        <v>1375</v>
      </c>
      <c r="L16" s="91">
        <v>1375</v>
      </c>
      <c r="M16" s="91">
        <v>737.5</v>
      </c>
      <c r="N16" s="91">
        <v>737.5</v>
      </c>
      <c r="O16" s="91">
        <v>1287.5</v>
      </c>
      <c r="P16" s="91">
        <v>1287.5</v>
      </c>
      <c r="Q16" s="92">
        <v>0</v>
      </c>
      <c r="R16" s="92">
        <v>0</v>
      </c>
      <c r="S16" s="92">
        <v>0</v>
      </c>
      <c r="T16" s="92">
        <v>0</v>
      </c>
      <c r="U16" s="92">
        <v>532</v>
      </c>
      <c r="V16" s="93">
        <v>3.3364661654135337</v>
      </c>
      <c r="W16" s="93">
        <v>5.0046992481203008</v>
      </c>
      <c r="X16" s="93">
        <v>0</v>
      </c>
      <c r="Y16" s="93">
        <v>0</v>
      </c>
      <c r="Z16" s="93">
        <v>8.3411654135338349</v>
      </c>
      <c r="AA16" s="94">
        <v>0.97647058823529409</v>
      </c>
      <c r="AB16" s="94">
        <v>1</v>
      </c>
      <c r="AC16" s="94">
        <v>1</v>
      </c>
      <c r="AD16" s="94">
        <v>1</v>
      </c>
      <c r="AE16" s="94" t="s">
        <v>90</v>
      </c>
      <c r="AF16" s="94" t="s">
        <v>90</v>
      </c>
      <c r="AG16" s="31"/>
      <c r="AH16" s="99" t="s">
        <v>194</v>
      </c>
      <c r="AI16" s="65">
        <v>0</v>
      </c>
      <c r="AJ16" s="98"/>
      <c r="AN16" s="65"/>
      <c r="AO16" s="65"/>
      <c r="AP16" s="65"/>
      <c r="AQ16" s="65"/>
      <c r="AR16" s="65"/>
      <c r="AS16" s="95" t="str">
        <f t="shared" si="2"/>
        <v/>
      </c>
      <c r="AT16" s="95" t="str">
        <f t="shared" si="3"/>
        <v/>
      </c>
      <c r="AU16" s="31"/>
      <c r="AV16" s="31"/>
      <c r="BD16" t="str">
        <f t="shared" si="0"/>
        <v>NLXPAULTON MEMORIAL HOSPITAL</v>
      </c>
      <c r="BE16" s="30" t="s">
        <v>195</v>
      </c>
      <c r="BF16" s="30" t="s">
        <v>196</v>
      </c>
      <c r="BG16" s="30" t="s">
        <v>195</v>
      </c>
      <c r="BH16" s="30" t="s">
        <v>196</v>
      </c>
      <c r="BI16" s="30" t="s">
        <v>171</v>
      </c>
    </row>
    <row r="17" spans="1:62" ht="30" x14ac:dyDescent="0.25">
      <c r="A17" s="84" t="str">
        <f t="shared" ref="A17:A80" si="4">IF(M218=1,"No Site Selected",IF(N218=1,"No Ward Name",""))</f>
        <v/>
      </c>
      <c r="B17" s="85">
        <v>2</v>
      </c>
      <c r="C17" s="85"/>
      <c r="D17" s="86" t="str">
        <f t="shared" si="1"/>
        <v>RRP46</v>
      </c>
      <c r="E17" s="87" t="s">
        <v>93</v>
      </c>
      <c r="F17" s="88" t="s">
        <v>35</v>
      </c>
      <c r="G17" s="89" t="s">
        <v>92</v>
      </c>
      <c r="H17" s="97"/>
      <c r="I17" s="91">
        <v>1162.5</v>
      </c>
      <c r="J17" s="91">
        <v>1075</v>
      </c>
      <c r="K17" s="91">
        <v>1150</v>
      </c>
      <c r="L17" s="91">
        <v>1182</v>
      </c>
      <c r="M17" s="91">
        <v>762.5</v>
      </c>
      <c r="N17" s="91">
        <v>762.5</v>
      </c>
      <c r="O17" s="91">
        <v>1012.5</v>
      </c>
      <c r="P17" s="91">
        <v>1012.5</v>
      </c>
      <c r="Q17" s="92">
        <v>0</v>
      </c>
      <c r="R17" s="92">
        <v>0</v>
      </c>
      <c r="S17" s="92">
        <v>0</v>
      </c>
      <c r="T17" s="92">
        <v>0</v>
      </c>
      <c r="U17" s="92">
        <v>567</v>
      </c>
      <c r="V17" s="93">
        <v>3.2407407407407409</v>
      </c>
      <c r="W17" s="93">
        <v>3.8703703703703702</v>
      </c>
      <c r="X17" s="93">
        <v>0</v>
      </c>
      <c r="Y17" s="93">
        <v>0</v>
      </c>
      <c r="Z17" s="93">
        <v>7.1111111111111107</v>
      </c>
      <c r="AA17" s="94">
        <v>0.92473118279569888</v>
      </c>
      <c r="AB17" s="94">
        <v>1.0278260869565217</v>
      </c>
      <c r="AC17" s="94">
        <v>1</v>
      </c>
      <c r="AD17" s="94">
        <v>1</v>
      </c>
      <c r="AE17" s="94" t="s">
        <v>90</v>
      </c>
      <c r="AF17" s="94" t="s">
        <v>90</v>
      </c>
      <c r="AG17" s="31"/>
      <c r="AH17" s="65" t="s">
        <v>197</v>
      </c>
      <c r="AI17" s="65">
        <v>0</v>
      </c>
      <c r="AN17" s="65"/>
      <c r="AO17" s="65"/>
      <c r="AP17" s="65"/>
      <c r="AQ17" s="65"/>
      <c r="AR17" s="65"/>
      <c r="AS17" s="95" t="str">
        <f t="shared" si="2"/>
        <v/>
      </c>
      <c r="AT17" s="95" t="str">
        <f t="shared" si="3"/>
        <v/>
      </c>
      <c r="AU17" s="31"/>
      <c r="AV17" s="31"/>
      <c r="BD17" t="str">
        <f t="shared" si="0"/>
        <v>NLXST MARTINS HOSPITAL</v>
      </c>
      <c r="BE17" s="30" t="s">
        <v>198</v>
      </c>
      <c r="BF17" s="30" t="s">
        <v>199</v>
      </c>
      <c r="BG17" s="30" t="s">
        <v>198</v>
      </c>
      <c r="BH17" s="30" t="s">
        <v>199</v>
      </c>
      <c r="BI17" s="30" t="s">
        <v>171</v>
      </c>
      <c r="BJ17" s="31" t="s">
        <v>200</v>
      </c>
    </row>
    <row r="18" spans="1:62" ht="30" x14ac:dyDescent="0.25">
      <c r="A18" s="84" t="str">
        <f t="shared" si="4"/>
        <v/>
      </c>
      <c r="B18" s="85">
        <v>2</v>
      </c>
      <c r="C18" s="85"/>
      <c r="D18" s="86" t="str">
        <f t="shared" si="1"/>
        <v>RRP46</v>
      </c>
      <c r="E18" s="87" t="s">
        <v>93</v>
      </c>
      <c r="F18" s="88" t="s">
        <v>36</v>
      </c>
      <c r="G18" s="89" t="s">
        <v>92</v>
      </c>
      <c r="H18" s="97"/>
      <c r="I18" s="91">
        <v>1062.5</v>
      </c>
      <c r="J18" s="91">
        <v>1062.5</v>
      </c>
      <c r="K18" s="91">
        <v>1012.5</v>
      </c>
      <c r="L18" s="91">
        <v>1196.5</v>
      </c>
      <c r="M18" s="91">
        <v>775</v>
      </c>
      <c r="N18" s="91">
        <v>750</v>
      </c>
      <c r="O18" s="91">
        <v>937.5</v>
      </c>
      <c r="P18" s="91">
        <v>962.5</v>
      </c>
      <c r="Q18" s="92">
        <v>0</v>
      </c>
      <c r="R18" s="92">
        <v>0</v>
      </c>
      <c r="S18" s="92">
        <v>0</v>
      </c>
      <c r="T18" s="92">
        <v>0</v>
      </c>
      <c r="U18" s="92">
        <v>392</v>
      </c>
      <c r="V18" s="93">
        <v>4.6237244897959187</v>
      </c>
      <c r="W18" s="93">
        <v>5.5076530612244898</v>
      </c>
      <c r="X18" s="93">
        <v>0</v>
      </c>
      <c r="Y18" s="93">
        <v>0</v>
      </c>
      <c r="Z18" s="93">
        <v>10.131377551020408</v>
      </c>
      <c r="AA18" s="94">
        <v>1</v>
      </c>
      <c r="AB18" s="94">
        <v>1.1817283950617283</v>
      </c>
      <c r="AC18" s="94">
        <v>0.967741935483871</v>
      </c>
      <c r="AD18" s="94">
        <v>1.0266666666666666</v>
      </c>
      <c r="AE18" s="94" t="s">
        <v>90</v>
      </c>
      <c r="AF18" s="94" t="s">
        <v>90</v>
      </c>
      <c r="AG18" s="31"/>
      <c r="AH18" s="65" t="s">
        <v>201</v>
      </c>
      <c r="AI18" s="65">
        <v>0</v>
      </c>
      <c r="AJ18" s="98"/>
      <c r="AN18" s="65"/>
      <c r="AO18" s="65"/>
      <c r="AP18" s="65"/>
      <c r="AQ18" s="65"/>
      <c r="AR18" s="65"/>
      <c r="AS18" s="95" t="str">
        <f t="shared" si="2"/>
        <v/>
      </c>
      <c r="AT18" s="95" t="str">
        <f t="shared" si="3"/>
        <v/>
      </c>
      <c r="AU18" s="31"/>
      <c r="AV18" s="31"/>
      <c r="BD18" t="str">
        <f t="shared" si="0"/>
        <v>NLXTHORNBURY HOSPITAL</v>
      </c>
      <c r="BE18" s="30" t="s">
        <v>202</v>
      </c>
      <c r="BF18" s="30" t="s">
        <v>203</v>
      </c>
      <c r="BG18" s="30" t="s">
        <v>202</v>
      </c>
      <c r="BH18" s="30" t="s">
        <v>203</v>
      </c>
      <c r="BI18" s="30" t="s">
        <v>171</v>
      </c>
      <c r="BJ18" s="31" t="s">
        <v>121</v>
      </c>
    </row>
    <row r="19" spans="1:62" ht="30" x14ac:dyDescent="0.25">
      <c r="A19" s="84" t="str">
        <f t="shared" si="4"/>
        <v/>
      </c>
      <c r="B19" s="85">
        <v>2</v>
      </c>
      <c r="C19" s="85"/>
      <c r="D19" s="86" t="str">
        <f t="shared" si="1"/>
        <v>RRP16</v>
      </c>
      <c r="E19" s="87" t="s">
        <v>91</v>
      </c>
      <c r="F19" s="88" t="s">
        <v>95</v>
      </c>
      <c r="G19" s="89" t="s">
        <v>92</v>
      </c>
      <c r="H19" s="97"/>
      <c r="I19" s="91">
        <v>1187.5</v>
      </c>
      <c r="J19" s="91">
        <v>1312.5</v>
      </c>
      <c r="K19" s="91">
        <v>1087.5</v>
      </c>
      <c r="L19" s="91">
        <v>1150</v>
      </c>
      <c r="M19" s="91">
        <v>762.5</v>
      </c>
      <c r="N19" s="91">
        <v>762.5</v>
      </c>
      <c r="O19" s="91">
        <v>1000</v>
      </c>
      <c r="P19" s="91">
        <v>1000</v>
      </c>
      <c r="Q19" s="92">
        <v>0</v>
      </c>
      <c r="R19" s="92">
        <v>0</v>
      </c>
      <c r="S19" s="92">
        <v>0</v>
      </c>
      <c r="T19" s="92">
        <v>0</v>
      </c>
      <c r="U19" s="92">
        <v>538</v>
      </c>
      <c r="V19" s="93">
        <v>3.8568773234200742</v>
      </c>
      <c r="W19" s="93">
        <v>3.996282527881041</v>
      </c>
      <c r="X19" s="93">
        <v>0</v>
      </c>
      <c r="Y19" s="93">
        <v>0</v>
      </c>
      <c r="Z19" s="93">
        <v>7.8531598513011156</v>
      </c>
      <c r="AA19" s="94">
        <v>1.1052631578947369</v>
      </c>
      <c r="AB19" s="94">
        <v>1.0574712643678161</v>
      </c>
      <c r="AC19" s="94">
        <v>1</v>
      </c>
      <c r="AD19" s="94">
        <v>1</v>
      </c>
      <c r="AE19" s="94" t="s">
        <v>90</v>
      </c>
      <c r="AF19" s="94" t="s">
        <v>90</v>
      </c>
      <c r="AG19" s="31"/>
      <c r="AH19" s="65" t="s">
        <v>204</v>
      </c>
      <c r="AI19" s="65">
        <v>0</v>
      </c>
      <c r="AJ19" s="101"/>
      <c r="AN19" s="65"/>
      <c r="AO19" s="65"/>
      <c r="AP19" s="65"/>
      <c r="AQ19" s="65"/>
      <c r="AR19" s="65"/>
      <c r="AS19" s="95" t="str">
        <f t="shared" si="2"/>
        <v/>
      </c>
      <c r="AT19" s="95" t="str">
        <f t="shared" si="3"/>
        <v/>
      </c>
      <c r="AU19" s="31"/>
      <c r="AV19" s="31"/>
      <c r="BD19" t="str">
        <f t="shared" si="0"/>
        <v>NLXTROWBRIDGE COMMUNITY HOSPITAL</v>
      </c>
      <c r="BE19" s="30" t="s">
        <v>205</v>
      </c>
      <c r="BF19" s="30" t="s">
        <v>206</v>
      </c>
      <c r="BG19" s="30" t="s">
        <v>205</v>
      </c>
      <c r="BH19" s="30" t="s">
        <v>206</v>
      </c>
      <c r="BI19" s="30" t="s">
        <v>171</v>
      </c>
    </row>
    <row r="20" spans="1:62" ht="30" x14ac:dyDescent="0.25">
      <c r="A20" s="84" t="str">
        <f t="shared" si="4"/>
        <v/>
      </c>
      <c r="B20" s="85">
        <v>2</v>
      </c>
      <c r="C20" s="85"/>
      <c r="D20" s="86" t="str">
        <f t="shared" si="1"/>
        <v>RRP16</v>
      </c>
      <c r="E20" s="102" t="s">
        <v>91</v>
      </c>
      <c r="F20" s="88" t="s">
        <v>28</v>
      </c>
      <c r="G20" s="89" t="s">
        <v>92</v>
      </c>
      <c r="H20" s="97"/>
      <c r="I20" s="91">
        <v>1137.5</v>
      </c>
      <c r="J20" s="91">
        <v>1175</v>
      </c>
      <c r="K20" s="91">
        <v>1125</v>
      </c>
      <c r="L20" s="91">
        <v>1112.5</v>
      </c>
      <c r="M20" s="91">
        <v>750</v>
      </c>
      <c r="N20" s="91">
        <v>762.5</v>
      </c>
      <c r="O20" s="91">
        <v>1062.5</v>
      </c>
      <c r="P20" s="91">
        <v>1062.5</v>
      </c>
      <c r="Q20" s="92">
        <v>0</v>
      </c>
      <c r="R20" s="92">
        <v>0</v>
      </c>
      <c r="S20" s="92">
        <v>0</v>
      </c>
      <c r="T20" s="92">
        <v>0</v>
      </c>
      <c r="U20" s="92">
        <v>610</v>
      </c>
      <c r="V20" s="93">
        <v>3.1762295081967213</v>
      </c>
      <c r="W20" s="93">
        <v>3.5655737704918034</v>
      </c>
      <c r="X20" s="93">
        <v>0</v>
      </c>
      <c r="Y20" s="93">
        <v>0</v>
      </c>
      <c r="Z20" s="93">
        <v>6.7418032786885247</v>
      </c>
      <c r="AA20" s="94">
        <v>1.0329670329670331</v>
      </c>
      <c r="AB20" s="94">
        <v>0.98888888888888893</v>
      </c>
      <c r="AC20" s="94">
        <v>1.0166666666666666</v>
      </c>
      <c r="AD20" s="94">
        <v>1</v>
      </c>
      <c r="AE20" s="94" t="s">
        <v>90</v>
      </c>
      <c r="AF20" s="94" t="s">
        <v>90</v>
      </c>
      <c r="AG20" s="31"/>
      <c r="AH20" s="65" t="s">
        <v>207</v>
      </c>
      <c r="AI20" s="65">
        <v>0</v>
      </c>
      <c r="AJ20" s="101"/>
      <c r="AN20" s="65"/>
      <c r="AO20" s="65"/>
      <c r="AP20" s="65"/>
      <c r="AQ20" s="65"/>
      <c r="AR20" s="65"/>
      <c r="AS20" s="95" t="str">
        <f t="shared" si="2"/>
        <v/>
      </c>
      <c r="AT20" s="95" t="str">
        <f t="shared" si="3"/>
        <v/>
      </c>
      <c r="AU20" s="31"/>
      <c r="AV20" s="31"/>
      <c r="BD20" t="str">
        <f t="shared" si="0"/>
        <v>NQ1ACE (THE CRESCENT, COLCHESTER)</v>
      </c>
      <c r="BE20" s="30" t="s">
        <v>208</v>
      </c>
      <c r="BF20" s="30" t="s">
        <v>209</v>
      </c>
      <c r="BG20" s="30" t="s">
        <v>208</v>
      </c>
      <c r="BH20" s="30" t="s">
        <v>209</v>
      </c>
      <c r="BI20" s="30" t="s">
        <v>210</v>
      </c>
      <c r="BJ20" s="31" t="s">
        <v>211</v>
      </c>
    </row>
    <row r="21" spans="1:62" ht="30" x14ac:dyDescent="0.25">
      <c r="A21" s="84" t="str">
        <f t="shared" si="4"/>
        <v/>
      </c>
      <c r="B21" s="85">
        <v>2</v>
      </c>
      <c r="C21" s="85"/>
      <c r="D21" s="86" t="str">
        <f t="shared" si="1"/>
        <v>RRP23</v>
      </c>
      <c r="E21" s="102" t="s">
        <v>88</v>
      </c>
      <c r="F21" s="88" t="s">
        <v>17</v>
      </c>
      <c r="G21" s="89" t="s">
        <v>92</v>
      </c>
      <c r="H21" s="97"/>
      <c r="I21" s="91">
        <v>1175</v>
      </c>
      <c r="J21" s="91">
        <v>1162.5</v>
      </c>
      <c r="K21" s="91">
        <v>1962.5</v>
      </c>
      <c r="L21" s="91">
        <v>1962.5</v>
      </c>
      <c r="M21" s="91">
        <v>800</v>
      </c>
      <c r="N21" s="91">
        <v>787.5</v>
      </c>
      <c r="O21" s="91">
        <v>2125</v>
      </c>
      <c r="P21" s="91">
        <v>2125</v>
      </c>
      <c r="Q21" s="92">
        <v>0</v>
      </c>
      <c r="R21" s="92">
        <v>0</v>
      </c>
      <c r="S21" s="92">
        <v>0</v>
      </c>
      <c r="T21" s="92">
        <v>0</v>
      </c>
      <c r="U21" s="92">
        <v>618</v>
      </c>
      <c r="V21" s="93">
        <v>3.1553398058252426</v>
      </c>
      <c r="W21" s="93">
        <v>6.6140776699029127</v>
      </c>
      <c r="X21" s="93">
        <v>0</v>
      </c>
      <c r="Y21" s="93">
        <v>0</v>
      </c>
      <c r="Z21" s="93">
        <v>9.7694174757281562</v>
      </c>
      <c r="AA21" s="94">
        <v>0.98936170212765961</v>
      </c>
      <c r="AB21" s="94">
        <v>1</v>
      </c>
      <c r="AC21" s="94">
        <v>0.984375</v>
      </c>
      <c r="AD21" s="94">
        <v>1</v>
      </c>
      <c r="AE21" s="94" t="s">
        <v>90</v>
      </c>
      <c r="AF21" s="94" t="s">
        <v>90</v>
      </c>
      <c r="AG21" s="31"/>
      <c r="AH21" s="65" t="s">
        <v>212</v>
      </c>
      <c r="AI21" s="65">
        <v>0</v>
      </c>
      <c r="AJ21" s="101"/>
      <c r="AN21" s="65"/>
      <c r="AO21" s="65"/>
      <c r="AP21" s="65"/>
      <c r="AQ21" s="65"/>
      <c r="AR21" s="65"/>
      <c r="AS21" s="95" t="str">
        <f t="shared" si="2"/>
        <v/>
      </c>
      <c r="AT21" s="95" t="str">
        <f t="shared" si="3"/>
        <v/>
      </c>
      <c r="AU21" s="31"/>
      <c r="AV21" s="31"/>
      <c r="BD21" t="str">
        <f t="shared" si="0"/>
        <v>NQ1ACE CIC (CLACTON ON SEA)</v>
      </c>
      <c r="BE21" s="30" t="s">
        <v>213</v>
      </c>
      <c r="BF21" s="30" t="s">
        <v>214</v>
      </c>
      <c r="BG21" s="30" t="s">
        <v>213</v>
      </c>
      <c r="BH21" s="30" t="s">
        <v>214</v>
      </c>
      <c r="BI21" s="30" t="s">
        <v>210</v>
      </c>
      <c r="BJ21" s="31">
        <v>1923</v>
      </c>
    </row>
    <row r="22" spans="1:62" ht="30" x14ac:dyDescent="0.25">
      <c r="A22" s="84" t="str">
        <f t="shared" si="4"/>
        <v/>
      </c>
      <c r="B22" s="85">
        <v>2</v>
      </c>
      <c r="C22" s="85"/>
      <c r="D22" s="86" t="str">
        <f t="shared" si="1"/>
        <v>RRP23</v>
      </c>
      <c r="E22" s="102" t="s">
        <v>88</v>
      </c>
      <c r="F22" s="88" t="s">
        <v>19</v>
      </c>
      <c r="G22" s="89" t="s">
        <v>92</v>
      </c>
      <c r="H22" s="97"/>
      <c r="I22" s="91">
        <v>1237.5</v>
      </c>
      <c r="J22" s="91">
        <v>1237.5</v>
      </c>
      <c r="K22" s="91">
        <v>3175</v>
      </c>
      <c r="L22" s="91">
        <v>3175</v>
      </c>
      <c r="M22" s="91">
        <v>762.5</v>
      </c>
      <c r="N22" s="91">
        <v>762.5</v>
      </c>
      <c r="O22" s="91">
        <v>3262.5</v>
      </c>
      <c r="P22" s="91">
        <v>3262.5</v>
      </c>
      <c r="Q22" s="92">
        <v>0</v>
      </c>
      <c r="R22" s="92">
        <v>0</v>
      </c>
      <c r="S22" s="92">
        <v>0</v>
      </c>
      <c r="T22" s="92">
        <v>0</v>
      </c>
      <c r="U22" s="92">
        <v>630</v>
      </c>
      <c r="V22" s="93">
        <v>3.1746031746031744</v>
      </c>
      <c r="W22" s="93">
        <v>10.218253968253968</v>
      </c>
      <c r="X22" s="93">
        <v>0</v>
      </c>
      <c r="Y22" s="93">
        <v>0</v>
      </c>
      <c r="Z22" s="93">
        <v>13.392857142857142</v>
      </c>
      <c r="AA22" s="94">
        <v>1</v>
      </c>
      <c r="AB22" s="94">
        <v>1</v>
      </c>
      <c r="AC22" s="94">
        <v>1</v>
      </c>
      <c r="AD22" s="94">
        <v>1</v>
      </c>
      <c r="AE22" s="94" t="s">
        <v>90</v>
      </c>
      <c r="AF22" s="94" t="s">
        <v>90</v>
      </c>
      <c r="AG22" s="31"/>
      <c r="AH22" s="65" t="s">
        <v>215</v>
      </c>
      <c r="AI22" s="65">
        <v>0</v>
      </c>
      <c r="AJ22" s="101"/>
      <c r="AN22" s="65"/>
      <c r="AO22" s="65"/>
      <c r="AP22" s="65"/>
      <c r="AQ22" s="65"/>
      <c r="AR22" s="65"/>
      <c r="AS22" s="95" t="str">
        <f t="shared" si="2"/>
        <v/>
      </c>
      <c r="AT22" s="95" t="str">
        <f t="shared" si="3"/>
        <v/>
      </c>
      <c r="AU22" s="31"/>
      <c r="AV22" s="31"/>
      <c r="BD22" t="str">
        <f t="shared" si="0"/>
        <v>NQ1CLACTON HOSPITAL</v>
      </c>
      <c r="BE22" s="30" t="s">
        <v>216</v>
      </c>
      <c r="BF22" s="30" t="s">
        <v>217</v>
      </c>
      <c r="BG22" s="30" t="s">
        <v>216</v>
      </c>
      <c r="BH22" s="30" t="s">
        <v>217</v>
      </c>
      <c r="BI22" s="30" t="s">
        <v>210</v>
      </c>
      <c r="BJ22" s="31" t="s">
        <v>218</v>
      </c>
    </row>
    <row r="23" spans="1:62" ht="15" x14ac:dyDescent="0.25">
      <c r="A23" s="84" t="str">
        <f t="shared" si="4"/>
        <v/>
      </c>
      <c r="B23" s="85">
        <v>2</v>
      </c>
      <c r="C23" s="85"/>
      <c r="D23" s="86" t="str">
        <f t="shared" si="1"/>
        <v>RRP47</v>
      </c>
      <c r="E23" s="102" t="s">
        <v>96</v>
      </c>
      <c r="F23" s="88" t="s">
        <v>97</v>
      </c>
      <c r="G23" s="89" t="s">
        <v>98</v>
      </c>
      <c r="H23" s="97" t="s">
        <v>99</v>
      </c>
      <c r="I23" s="91">
        <v>2032</v>
      </c>
      <c r="J23" s="91">
        <v>1912</v>
      </c>
      <c r="K23" s="91">
        <v>1664</v>
      </c>
      <c r="L23" s="91">
        <v>1840</v>
      </c>
      <c r="M23" s="91">
        <v>720</v>
      </c>
      <c r="N23" s="91">
        <v>720</v>
      </c>
      <c r="O23" s="91">
        <v>592</v>
      </c>
      <c r="P23" s="91">
        <v>640</v>
      </c>
      <c r="Q23" s="92">
        <v>0</v>
      </c>
      <c r="R23" s="92">
        <v>0</v>
      </c>
      <c r="S23" s="92">
        <v>0</v>
      </c>
      <c r="T23" s="92">
        <v>0</v>
      </c>
      <c r="U23" s="92">
        <v>832</v>
      </c>
      <c r="V23" s="93">
        <v>3.1634615384615383</v>
      </c>
      <c r="W23" s="93">
        <v>2.9807692307692308</v>
      </c>
      <c r="X23" s="93">
        <v>0</v>
      </c>
      <c r="Y23" s="93">
        <v>0</v>
      </c>
      <c r="Z23" s="93">
        <v>6.1442307692307692</v>
      </c>
      <c r="AA23" s="94">
        <v>0.94094488188976377</v>
      </c>
      <c r="AB23" s="94">
        <v>1.1057692307692308</v>
      </c>
      <c r="AC23" s="94">
        <v>1</v>
      </c>
      <c r="AD23" s="94">
        <v>1.0810810810810811</v>
      </c>
      <c r="AE23" s="94" t="s">
        <v>90</v>
      </c>
      <c r="AF23" s="94" t="s">
        <v>90</v>
      </c>
      <c r="AG23" s="31"/>
      <c r="AH23" s="65" t="s">
        <v>219</v>
      </c>
      <c r="AI23" s="65">
        <v>0</v>
      </c>
      <c r="AJ23" s="101"/>
      <c r="AN23" s="65"/>
      <c r="AO23" s="65"/>
      <c r="AP23" s="65"/>
      <c r="AQ23" s="65"/>
      <c r="AR23" s="65"/>
      <c r="AS23" s="95" t="str">
        <f t="shared" si="2"/>
        <v/>
      </c>
      <c r="AT23" s="95" t="str">
        <f t="shared" si="3"/>
        <v/>
      </c>
      <c r="AU23" s="31"/>
      <c r="AV23" s="31"/>
      <c r="BD23" t="str">
        <f t="shared" si="0"/>
        <v>NQ1COLCHESTER GENERAL HOSPITAL</v>
      </c>
      <c r="BE23" s="30" t="s">
        <v>220</v>
      </c>
      <c r="BF23" s="30" t="s">
        <v>221</v>
      </c>
      <c r="BG23" s="30" t="s">
        <v>220</v>
      </c>
      <c r="BH23" s="30" t="s">
        <v>221</v>
      </c>
      <c r="BI23" s="30" t="s">
        <v>210</v>
      </c>
      <c r="BJ23" s="31">
        <v>1943</v>
      </c>
    </row>
    <row r="24" spans="1:62" ht="30" x14ac:dyDescent="0.25">
      <c r="A24" s="84" t="str">
        <f t="shared" si="4"/>
        <v/>
      </c>
      <c r="B24" s="85">
        <v>2</v>
      </c>
      <c r="C24" s="85"/>
      <c r="D24" s="86" t="str">
        <f t="shared" si="1"/>
        <v>RRP46</v>
      </c>
      <c r="E24" s="102" t="s">
        <v>93</v>
      </c>
      <c r="F24" s="88" t="s">
        <v>100</v>
      </c>
      <c r="G24" s="89" t="s">
        <v>92</v>
      </c>
      <c r="H24" s="97"/>
      <c r="I24" s="91">
        <v>1512</v>
      </c>
      <c r="J24" s="91">
        <v>1128</v>
      </c>
      <c r="K24" s="91">
        <v>2104</v>
      </c>
      <c r="L24" s="91">
        <v>2032</v>
      </c>
      <c r="M24" s="91">
        <v>488</v>
      </c>
      <c r="N24" s="91">
        <v>480</v>
      </c>
      <c r="O24" s="91">
        <v>848</v>
      </c>
      <c r="P24" s="91">
        <v>832</v>
      </c>
      <c r="Q24" s="92">
        <v>0</v>
      </c>
      <c r="R24" s="92">
        <v>0</v>
      </c>
      <c r="S24" s="92">
        <v>0</v>
      </c>
      <c r="T24" s="92">
        <v>0</v>
      </c>
      <c r="U24" s="92">
        <v>515</v>
      </c>
      <c r="V24" s="93">
        <v>3.1223300970873789</v>
      </c>
      <c r="W24" s="93">
        <v>5.561165048543689</v>
      </c>
      <c r="X24" s="93">
        <v>0</v>
      </c>
      <c r="Y24" s="93">
        <v>0</v>
      </c>
      <c r="Z24" s="93">
        <v>8.6834951456310687</v>
      </c>
      <c r="AA24" s="94">
        <v>0.74603174603174605</v>
      </c>
      <c r="AB24" s="94">
        <v>0.96577946768060841</v>
      </c>
      <c r="AC24" s="94">
        <v>0.98360655737704916</v>
      </c>
      <c r="AD24" s="94">
        <v>0.98113207547169812</v>
      </c>
      <c r="AE24" s="94" t="s">
        <v>90</v>
      </c>
      <c r="AF24" s="94" t="s">
        <v>90</v>
      </c>
      <c r="AH24" s="65" t="s">
        <v>222</v>
      </c>
      <c r="AI24" s="65">
        <v>0</v>
      </c>
      <c r="AJ24" s="101"/>
      <c r="AS24" s="95" t="str">
        <f t="shared" si="2"/>
        <v/>
      </c>
      <c r="AT24" s="95" t="str">
        <f t="shared" si="3"/>
        <v/>
      </c>
      <c r="BD24" t="str">
        <f t="shared" si="0"/>
        <v>NQ1CONNAUGHT MEWS SUITES 6-10</v>
      </c>
      <c r="BE24" s="30" t="s">
        <v>223</v>
      </c>
      <c r="BF24" s="30" t="s">
        <v>224</v>
      </c>
      <c r="BG24" s="30" t="s">
        <v>223</v>
      </c>
      <c r="BH24" s="30" t="s">
        <v>224</v>
      </c>
      <c r="BI24" s="30" t="s">
        <v>210</v>
      </c>
      <c r="BJ24" s="31" t="s">
        <v>225</v>
      </c>
    </row>
    <row r="25" spans="1:62" ht="30" x14ac:dyDescent="0.25">
      <c r="A25" s="84" t="str">
        <f t="shared" si="4"/>
        <v/>
      </c>
      <c r="B25" s="85">
        <v>2</v>
      </c>
      <c r="C25" s="85"/>
      <c r="D25" s="86" t="str">
        <f t="shared" si="1"/>
        <v>RRP23</v>
      </c>
      <c r="E25" s="102" t="s">
        <v>88</v>
      </c>
      <c r="F25" s="88" t="s">
        <v>49</v>
      </c>
      <c r="G25" s="89" t="s">
        <v>101</v>
      </c>
      <c r="H25" s="97"/>
      <c r="I25" s="91">
        <v>1552</v>
      </c>
      <c r="J25" s="91">
        <v>1528</v>
      </c>
      <c r="K25" s="91">
        <v>2600</v>
      </c>
      <c r="L25" s="91">
        <v>2544</v>
      </c>
      <c r="M25" s="91">
        <v>520</v>
      </c>
      <c r="N25" s="91">
        <v>504</v>
      </c>
      <c r="O25" s="91">
        <v>1384</v>
      </c>
      <c r="P25" s="91">
        <v>1368</v>
      </c>
      <c r="Q25" s="92">
        <v>0</v>
      </c>
      <c r="R25" s="92">
        <v>0</v>
      </c>
      <c r="S25" s="92">
        <v>0</v>
      </c>
      <c r="T25" s="92">
        <v>0</v>
      </c>
      <c r="U25" s="92">
        <v>399</v>
      </c>
      <c r="V25" s="93">
        <v>5.0927318295739346</v>
      </c>
      <c r="W25" s="93">
        <v>9.8045112781954895</v>
      </c>
      <c r="X25" s="93">
        <v>0</v>
      </c>
      <c r="Y25" s="93">
        <v>0</v>
      </c>
      <c r="Z25" s="93">
        <v>14.897243107769423</v>
      </c>
      <c r="AA25" s="94">
        <v>0.98453608247422686</v>
      </c>
      <c r="AB25" s="94">
        <v>0.97846153846153849</v>
      </c>
      <c r="AC25" s="94">
        <v>0.96923076923076923</v>
      </c>
      <c r="AD25" s="94">
        <v>0.98843930635838151</v>
      </c>
      <c r="AE25" s="94" t="s">
        <v>90</v>
      </c>
      <c r="AF25" s="94" t="s">
        <v>90</v>
      </c>
      <c r="AH25" s="65" t="s">
        <v>226</v>
      </c>
      <c r="AI25" s="65">
        <v>0</v>
      </c>
      <c r="AJ25" s="101"/>
      <c r="AS25" s="95" t="str">
        <f t="shared" si="2"/>
        <v/>
      </c>
      <c r="AT25" s="95" t="str">
        <f t="shared" si="3"/>
        <v/>
      </c>
      <c r="BD25" t="str">
        <f t="shared" si="0"/>
        <v>NQ1CORNERSTONE</v>
      </c>
      <c r="BE25" s="30" t="s">
        <v>227</v>
      </c>
      <c r="BF25" s="30" t="s">
        <v>228</v>
      </c>
      <c r="BG25" s="30" t="s">
        <v>227</v>
      </c>
      <c r="BH25" s="30" t="s">
        <v>228</v>
      </c>
      <c r="BI25" s="30" t="s">
        <v>210</v>
      </c>
      <c r="BJ25" s="31" t="s">
        <v>229</v>
      </c>
    </row>
    <row r="26" spans="1:62" ht="30" x14ac:dyDescent="0.25">
      <c r="A26" s="84" t="str">
        <f t="shared" si="4"/>
        <v/>
      </c>
      <c r="B26" s="85">
        <v>2</v>
      </c>
      <c r="C26" s="85"/>
      <c r="D26" s="86" t="str">
        <f t="shared" si="1"/>
        <v>RRP01</v>
      </c>
      <c r="E26" s="102" t="s">
        <v>102</v>
      </c>
      <c r="F26" s="88" t="s">
        <v>21</v>
      </c>
      <c r="G26" s="89" t="s">
        <v>92</v>
      </c>
      <c r="H26" s="97"/>
      <c r="I26" s="91">
        <v>960</v>
      </c>
      <c r="J26" s="91">
        <v>1088</v>
      </c>
      <c r="K26" s="91">
        <v>1680</v>
      </c>
      <c r="L26" s="91">
        <v>2488</v>
      </c>
      <c r="M26" s="91">
        <v>480</v>
      </c>
      <c r="N26" s="91">
        <v>472</v>
      </c>
      <c r="O26" s="91">
        <v>720</v>
      </c>
      <c r="P26" s="91">
        <v>1160</v>
      </c>
      <c r="Q26" s="92">
        <v>0</v>
      </c>
      <c r="R26" s="92">
        <v>0</v>
      </c>
      <c r="S26" s="92">
        <v>0</v>
      </c>
      <c r="T26" s="92">
        <v>0</v>
      </c>
      <c r="U26" s="92">
        <v>758</v>
      </c>
      <c r="V26" s="93">
        <v>2.0580474934036941</v>
      </c>
      <c r="W26" s="93">
        <v>4.8126649076517154</v>
      </c>
      <c r="X26" s="93">
        <v>0</v>
      </c>
      <c r="Y26" s="93">
        <v>0</v>
      </c>
      <c r="Z26" s="93">
        <v>6.8707124010554086</v>
      </c>
      <c r="AA26" s="94">
        <v>1.1333333333333333</v>
      </c>
      <c r="AB26" s="94">
        <v>1.480952380952381</v>
      </c>
      <c r="AC26" s="94">
        <v>0.98333333333333328</v>
      </c>
      <c r="AD26" s="94">
        <v>1.6111111111111112</v>
      </c>
      <c r="AE26" s="94" t="s">
        <v>90</v>
      </c>
      <c r="AF26" s="94" t="s">
        <v>90</v>
      </c>
      <c r="AH26" s="65" t="s">
        <v>230</v>
      </c>
      <c r="AI26" s="65">
        <v>0</v>
      </c>
      <c r="AJ26" s="101"/>
      <c r="AS26" s="95" t="str">
        <f t="shared" si="2"/>
        <v/>
      </c>
      <c r="AT26" s="95" t="str">
        <f t="shared" si="3"/>
        <v/>
      </c>
      <c r="BD26" t="str">
        <f t="shared" si="0"/>
        <v>NQ1FRYATT HOSPITAL</v>
      </c>
      <c r="BE26" s="30" t="s">
        <v>231</v>
      </c>
      <c r="BF26" s="30" t="s">
        <v>232</v>
      </c>
      <c r="BG26" s="30" t="s">
        <v>231</v>
      </c>
      <c r="BH26" s="30" t="s">
        <v>232</v>
      </c>
      <c r="BI26" s="30" t="s">
        <v>210</v>
      </c>
      <c r="BJ26" s="31" t="s">
        <v>233</v>
      </c>
    </row>
    <row r="27" spans="1:62" ht="15" x14ac:dyDescent="0.25">
      <c r="A27" s="84" t="str">
        <f t="shared" si="4"/>
        <v/>
      </c>
      <c r="B27" s="85">
        <v>2</v>
      </c>
      <c r="C27" s="85"/>
      <c r="D27" s="86" t="str">
        <f t="shared" si="1"/>
        <v>RRP16</v>
      </c>
      <c r="E27" s="102" t="s">
        <v>91</v>
      </c>
      <c r="F27" s="88" t="s">
        <v>31</v>
      </c>
      <c r="G27" s="89" t="s">
        <v>103</v>
      </c>
      <c r="H27" s="97"/>
      <c r="I27" s="91">
        <v>2000</v>
      </c>
      <c r="J27" s="91">
        <v>1824</v>
      </c>
      <c r="K27" s="91">
        <v>2656</v>
      </c>
      <c r="L27" s="91">
        <v>2544</v>
      </c>
      <c r="M27" s="91">
        <v>800</v>
      </c>
      <c r="N27" s="91">
        <v>744</v>
      </c>
      <c r="O27" s="91">
        <v>1160</v>
      </c>
      <c r="P27" s="91">
        <v>1096</v>
      </c>
      <c r="Q27" s="92">
        <v>0</v>
      </c>
      <c r="R27" s="92">
        <v>0</v>
      </c>
      <c r="S27" s="92">
        <v>0</v>
      </c>
      <c r="T27" s="92">
        <v>0</v>
      </c>
      <c r="U27" s="92">
        <v>638</v>
      </c>
      <c r="V27" s="93">
        <v>4.0250783699059562</v>
      </c>
      <c r="W27" s="93">
        <v>5.7053291536050157</v>
      </c>
      <c r="X27" s="93">
        <v>0</v>
      </c>
      <c r="Y27" s="93">
        <v>0</v>
      </c>
      <c r="Z27" s="93">
        <v>9.730407523510971</v>
      </c>
      <c r="AA27" s="94">
        <v>0.91200000000000003</v>
      </c>
      <c r="AB27" s="94">
        <v>0.95783132530120485</v>
      </c>
      <c r="AC27" s="94">
        <v>0.93</v>
      </c>
      <c r="AD27" s="94">
        <v>0.94482758620689655</v>
      </c>
      <c r="AE27" s="94" t="s">
        <v>90</v>
      </c>
      <c r="AF27" s="94" t="s">
        <v>90</v>
      </c>
      <c r="AH27" s="65" t="s">
        <v>234</v>
      </c>
      <c r="AI27" s="65">
        <v>0</v>
      </c>
      <c r="AJ27" s="101"/>
      <c r="AS27" s="95" t="str">
        <f t="shared" si="2"/>
        <v/>
      </c>
      <c r="AT27" s="95" t="str">
        <f t="shared" si="3"/>
        <v/>
      </c>
      <c r="BD27" t="str">
        <f t="shared" si="0"/>
        <v>NVCASHTEAD HOSPITAL</v>
      </c>
      <c r="BE27" s="30" t="s">
        <v>235</v>
      </c>
      <c r="BF27" s="30" t="s">
        <v>236</v>
      </c>
      <c r="BG27" s="30" t="s">
        <v>235</v>
      </c>
      <c r="BH27" s="30" t="s">
        <v>236</v>
      </c>
      <c r="BI27" s="30" t="s">
        <v>237</v>
      </c>
    </row>
    <row r="28" spans="1:62" ht="15" x14ac:dyDescent="0.25">
      <c r="A28" s="84" t="str">
        <f t="shared" si="4"/>
        <v/>
      </c>
      <c r="B28" s="85">
        <v>2</v>
      </c>
      <c r="C28" s="85"/>
      <c r="D28" s="86" t="str">
        <f t="shared" si="1"/>
        <v>RRP16</v>
      </c>
      <c r="E28" s="102" t="s">
        <v>91</v>
      </c>
      <c r="F28" s="88" t="s">
        <v>104</v>
      </c>
      <c r="G28" s="89" t="s">
        <v>105</v>
      </c>
      <c r="H28" s="97"/>
      <c r="I28" s="91">
        <v>752</v>
      </c>
      <c r="J28" s="91">
        <v>744</v>
      </c>
      <c r="K28" s="91">
        <v>976</v>
      </c>
      <c r="L28" s="91">
        <v>936</v>
      </c>
      <c r="M28" s="91">
        <v>240</v>
      </c>
      <c r="N28" s="91">
        <v>240</v>
      </c>
      <c r="O28" s="91">
        <v>496</v>
      </c>
      <c r="P28" s="91">
        <v>464</v>
      </c>
      <c r="Q28" s="92">
        <v>0</v>
      </c>
      <c r="R28" s="92">
        <v>0</v>
      </c>
      <c r="S28" s="92">
        <v>0</v>
      </c>
      <c r="T28" s="92">
        <v>0</v>
      </c>
      <c r="U28" s="92">
        <v>450</v>
      </c>
      <c r="V28" s="93">
        <v>2.1866666666666665</v>
      </c>
      <c r="W28" s="93">
        <v>3.1111111111111112</v>
      </c>
      <c r="X28" s="93">
        <v>0</v>
      </c>
      <c r="Y28" s="93">
        <v>0</v>
      </c>
      <c r="Z28" s="93">
        <v>5.2977777777777781</v>
      </c>
      <c r="AA28" s="94">
        <v>0.98936170212765961</v>
      </c>
      <c r="AB28" s="94">
        <v>0.95901639344262291</v>
      </c>
      <c r="AC28" s="94">
        <v>1</v>
      </c>
      <c r="AD28" s="94">
        <v>0.93548387096774188</v>
      </c>
      <c r="AE28" s="94" t="s">
        <v>90</v>
      </c>
      <c r="AF28" s="94" t="s">
        <v>90</v>
      </c>
      <c r="AH28" s="65" t="s">
        <v>238</v>
      </c>
      <c r="AI28" s="65">
        <v>0</v>
      </c>
      <c r="AJ28" s="101"/>
      <c r="AS28" s="95" t="str">
        <f t="shared" si="2"/>
        <v/>
      </c>
      <c r="AT28" s="95" t="str">
        <f t="shared" si="3"/>
        <v/>
      </c>
      <c r="BD28" t="str">
        <f t="shared" si="0"/>
        <v>NVCBLAKELANDS HOSPITAL</v>
      </c>
      <c r="BE28" s="30" t="s">
        <v>239</v>
      </c>
      <c r="BF28" s="30" t="s">
        <v>240</v>
      </c>
      <c r="BG28" s="30" t="s">
        <v>239</v>
      </c>
      <c r="BH28" s="30" t="s">
        <v>240</v>
      </c>
      <c r="BI28" s="30" t="s">
        <v>237</v>
      </c>
      <c r="BJ28" s="31" t="s">
        <v>241</v>
      </c>
    </row>
    <row r="29" spans="1:62" ht="15" x14ac:dyDescent="0.25">
      <c r="A29" s="84" t="str">
        <f t="shared" si="4"/>
        <v/>
      </c>
      <c r="B29" s="85">
        <v>2</v>
      </c>
      <c r="C29" s="85"/>
      <c r="D29" s="86" t="str">
        <f t="shared" si="1"/>
        <v>RRP16</v>
      </c>
      <c r="E29" s="102" t="s">
        <v>91</v>
      </c>
      <c r="F29" s="88" t="s">
        <v>37</v>
      </c>
      <c r="G29" s="89" t="s">
        <v>105</v>
      </c>
      <c r="H29" s="97"/>
      <c r="I29" s="91">
        <v>1200</v>
      </c>
      <c r="J29" s="91">
        <v>1200</v>
      </c>
      <c r="K29" s="91">
        <v>1440</v>
      </c>
      <c r="L29" s="91">
        <v>1456</v>
      </c>
      <c r="M29" s="91">
        <v>480</v>
      </c>
      <c r="N29" s="91">
        <v>480</v>
      </c>
      <c r="O29" s="91">
        <v>480</v>
      </c>
      <c r="P29" s="91">
        <v>488</v>
      </c>
      <c r="Q29" s="92">
        <v>0</v>
      </c>
      <c r="R29" s="92">
        <v>0</v>
      </c>
      <c r="S29" s="92">
        <v>0</v>
      </c>
      <c r="T29" s="92">
        <v>0</v>
      </c>
      <c r="U29" s="92">
        <v>660</v>
      </c>
      <c r="V29" s="93">
        <v>2.5454545454545454</v>
      </c>
      <c r="W29" s="93">
        <v>2.9454545454545453</v>
      </c>
      <c r="X29" s="93">
        <v>0</v>
      </c>
      <c r="Y29" s="93">
        <v>0</v>
      </c>
      <c r="Z29" s="93">
        <v>5.4909090909090912</v>
      </c>
      <c r="AA29" s="94">
        <v>1</v>
      </c>
      <c r="AB29" s="94">
        <v>1.0111111111111111</v>
      </c>
      <c r="AC29" s="94">
        <v>1</v>
      </c>
      <c r="AD29" s="94">
        <v>1.0166666666666666</v>
      </c>
      <c r="AE29" s="94" t="s">
        <v>90</v>
      </c>
      <c r="AF29" s="94" t="s">
        <v>90</v>
      </c>
      <c r="AH29" s="65" t="s">
        <v>242</v>
      </c>
      <c r="AI29" s="65">
        <v>0</v>
      </c>
      <c r="AJ29" s="101"/>
      <c r="AS29" s="95" t="str">
        <f t="shared" si="2"/>
        <v/>
      </c>
      <c r="AT29" s="95" t="str">
        <f t="shared" si="3"/>
        <v/>
      </c>
      <c r="BD29" t="str">
        <f t="shared" si="0"/>
        <v>NVCBODMIN NHS TREATMENT CENTRE</v>
      </c>
      <c r="BE29" s="30" t="s">
        <v>243</v>
      </c>
      <c r="BF29" s="30" t="s">
        <v>244</v>
      </c>
      <c r="BG29" s="30" t="s">
        <v>243</v>
      </c>
      <c r="BH29" s="30" t="s">
        <v>244</v>
      </c>
      <c r="BI29" s="30" t="s">
        <v>237</v>
      </c>
      <c r="BJ29" s="31" t="s">
        <v>245</v>
      </c>
    </row>
    <row r="30" spans="1:62" ht="30" x14ac:dyDescent="0.25">
      <c r="A30" s="84" t="str">
        <f t="shared" si="4"/>
        <v/>
      </c>
      <c r="B30" s="85">
        <v>2</v>
      </c>
      <c r="C30" s="85"/>
      <c r="D30" s="86" t="str">
        <f t="shared" si="1"/>
        <v>RRP16</v>
      </c>
      <c r="E30" s="102" t="s">
        <v>91</v>
      </c>
      <c r="F30" s="88" t="s">
        <v>112</v>
      </c>
      <c r="G30" s="89" t="s">
        <v>105</v>
      </c>
      <c r="H30" s="97" t="s">
        <v>107</v>
      </c>
      <c r="I30" s="91">
        <v>936</v>
      </c>
      <c r="J30" s="91">
        <v>944</v>
      </c>
      <c r="K30" s="91">
        <v>1032</v>
      </c>
      <c r="L30" s="91">
        <v>1032</v>
      </c>
      <c r="M30" s="91">
        <v>240</v>
      </c>
      <c r="N30" s="91">
        <v>240</v>
      </c>
      <c r="O30" s="91">
        <v>448</v>
      </c>
      <c r="P30" s="91">
        <v>448</v>
      </c>
      <c r="Q30" s="92">
        <v>0</v>
      </c>
      <c r="R30" s="92">
        <v>0</v>
      </c>
      <c r="S30" s="92">
        <v>0</v>
      </c>
      <c r="T30" s="92">
        <v>0</v>
      </c>
      <c r="U30" s="92">
        <v>330</v>
      </c>
      <c r="V30" s="93">
        <v>3.5878787878787879</v>
      </c>
      <c r="W30" s="93">
        <v>4.4848484848484844</v>
      </c>
      <c r="X30" s="93">
        <v>0</v>
      </c>
      <c r="Y30" s="93">
        <v>0</v>
      </c>
      <c r="Z30" s="93">
        <v>8.0727272727272723</v>
      </c>
      <c r="AA30" s="94">
        <v>1.0085470085470085</v>
      </c>
      <c r="AB30" s="94">
        <v>1</v>
      </c>
      <c r="AC30" s="94">
        <v>1</v>
      </c>
      <c r="AD30" s="94">
        <v>1</v>
      </c>
      <c r="AE30" s="94" t="s">
        <v>90</v>
      </c>
      <c r="AF30" s="94" t="s">
        <v>90</v>
      </c>
      <c r="AH30" s="65" t="s">
        <v>246</v>
      </c>
      <c r="AI30" s="65">
        <v>0</v>
      </c>
      <c r="AJ30" s="101"/>
      <c r="AS30" s="95" t="str">
        <f t="shared" si="2"/>
        <v/>
      </c>
      <c r="AT30" s="95" t="str">
        <f t="shared" si="3"/>
        <v/>
      </c>
      <c r="BD30" t="str">
        <f t="shared" si="0"/>
        <v>NVCBOSTON WEST HOSPITAL</v>
      </c>
      <c r="BE30" s="30" t="s">
        <v>247</v>
      </c>
      <c r="BF30" s="30" t="s">
        <v>248</v>
      </c>
      <c r="BG30" s="30" t="s">
        <v>247</v>
      </c>
      <c r="BH30" s="30" t="s">
        <v>248</v>
      </c>
      <c r="BI30" s="30" t="s">
        <v>237</v>
      </c>
    </row>
    <row r="31" spans="1:62" ht="15" x14ac:dyDescent="0.25">
      <c r="A31" s="84" t="str">
        <f t="shared" si="4"/>
        <v/>
      </c>
      <c r="B31" s="85">
        <v>2</v>
      </c>
      <c r="C31" s="85"/>
      <c r="D31" s="86" t="str">
        <f t="shared" si="1"/>
        <v>RRP16</v>
      </c>
      <c r="E31" s="102" t="s">
        <v>91</v>
      </c>
      <c r="F31" s="88" t="s">
        <v>47</v>
      </c>
      <c r="G31" s="89" t="s">
        <v>105</v>
      </c>
      <c r="H31" s="97"/>
      <c r="I31" s="91">
        <v>1048</v>
      </c>
      <c r="J31" s="91">
        <v>1048</v>
      </c>
      <c r="K31" s="91">
        <v>992</v>
      </c>
      <c r="L31" s="91">
        <v>992</v>
      </c>
      <c r="M31" s="91">
        <v>424</v>
      </c>
      <c r="N31" s="91">
        <v>424</v>
      </c>
      <c r="O31" s="91">
        <v>296</v>
      </c>
      <c r="P31" s="91">
        <v>296</v>
      </c>
      <c r="Q31" s="92">
        <v>0</v>
      </c>
      <c r="R31" s="92">
        <v>0</v>
      </c>
      <c r="S31" s="92">
        <v>0</v>
      </c>
      <c r="T31" s="92">
        <v>0</v>
      </c>
      <c r="U31" s="92">
        <v>480</v>
      </c>
      <c r="V31" s="93">
        <v>3.0666666666666669</v>
      </c>
      <c r="W31" s="93">
        <v>2.6833333333333331</v>
      </c>
      <c r="X31" s="93">
        <v>0</v>
      </c>
      <c r="Y31" s="93">
        <v>0</v>
      </c>
      <c r="Z31" s="93">
        <v>5.75</v>
      </c>
      <c r="AA31" s="94">
        <v>1</v>
      </c>
      <c r="AB31" s="94">
        <v>1</v>
      </c>
      <c r="AC31" s="94">
        <v>1</v>
      </c>
      <c r="AD31" s="94">
        <v>1</v>
      </c>
      <c r="AE31" s="94" t="s">
        <v>90</v>
      </c>
      <c r="AF31" s="94" t="s">
        <v>90</v>
      </c>
      <c r="AH31" s="65" t="s">
        <v>249</v>
      </c>
      <c r="AI31" s="65">
        <v>0</v>
      </c>
      <c r="AJ31" s="101"/>
      <c r="AS31" s="95" t="str">
        <f t="shared" si="2"/>
        <v/>
      </c>
      <c r="AT31" s="95" t="str">
        <f t="shared" si="3"/>
        <v/>
      </c>
      <c r="BD31" t="str">
        <f t="shared" si="0"/>
        <v>NVCCLIFTON PARK HOSPITAL</v>
      </c>
      <c r="BE31" s="30" t="s">
        <v>250</v>
      </c>
      <c r="BF31" s="30" t="s">
        <v>251</v>
      </c>
      <c r="BG31" s="30" t="s">
        <v>250</v>
      </c>
      <c r="BH31" s="30" t="s">
        <v>251</v>
      </c>
      <c r="BI31" s="30" t="s">
        <v>237</v>
      </c>
    </row>
    <row r="32" spans="1:62" ht="15" x14ac:dyDescent="0.25">
      <c r="A32" s="84" t="str">
        <f t="shared" si="4"/>
        <v/>
      </c>
      <c r="B32" s="85">
        <v>2</v>
      </c>
      <c r="C32" s="85"/>
      <c r="D32" s="86" t="str">
        <f t="shared" si="1"/>
        <v>RRP16</v>
      </c>
      <c r="E32" s="102" t="s">
        <v>91</v>
      </c>
      <c r="F32" s="88" t="s">
        <v>106</v>
      </c>
      <c r="G32" s="89" t="s">
        <v>105</v>
      </c>
      <c r="H32" s="97"/>
      <c r="I32" s="91">
        <v>1304</v>
      </c>
      <c r="J32" s="91">
        <v>1304</v>
      </c>
      <c r="K32" s="91">
        <v>2360</v>
      </c>
      <c r="L32" s="91">
        <v>2360</v>
      </c>
      <c r="M32" s="91">
        <v>448</v>
      </c>
      <c r="N32" s="91">
        <v>448</v>
      </c>
      <c r="O32" s="91">
        <v>984</v>
      </c>
      <c r="P32" s="91">
        <v>984</v>
      </c>
      <c r="Q32" s="92">
        <v>0</v>
      </c>
      <c r="R32" s="92">
        <v>0</v>
      </c>
      <c r="S32" s="92">
        <v>0</v>
      </c>
      <c r="T32" s="92">
        <v>0</v>
      </c>
      <c r="U32" s="92">
        <v>507</v>
      </c>
      <c r="V32" s="93">
        <v>3.4556213017751478</v>
      </c>
      <c r="W32" s="93">
        <v>6.5956607495069033</v>
      </c>
      <c r="X32" s="93">
        <v>0</v>
      </c>
      <c r="Y32" s="93">
        <v>0</v>
      </c>
      <c r="Z32" s="93">
        <v>10.051282051282051</v>
      </c>
      <c r="AA32" s="94">
        <v>1</v>
      </c>
      <c r="AB32" s="94">
        <v>1</v>
      </c>
      <c r="AC32" s="94">
        <v>1</v>
      </c>
      <c r="AD32" s="94">
        <v>1</v>
      </c>
      <c r="AE32" s="94" t="s">
        <v>90</v>
      </c>
      <c r="AF32" s="94" t="s">
        <v>90</v>
      </c>
      <c r="AH32" s="65" t="s">
        <v>98</v>
      </c>
      <c r="AI32" s="65">
        <v>0</v>
      </c>
      <c r="AJ32" s="101"/>
      <c r="AS32" s="95" t="str">
        <f t="shared" si="2"/>
        <v/>
      </c>
      <c r="AT32" s="95" t="str">
        <f t="shared" si="3"/>
        <v/>
      </c>
      <c r="BD32" t="str">
        <f t="shared" si="0"/>
        <v>NVCCOBALT HOSPITAL</v>
      </c>
      <c r="BE32" s="30" t="s">
        <v>252</v>
      </c>
      <c r="BF32" s="30" t="s">
        <v>253</v>
      </c>
      <c r="BG32" s="30" t="s">
        <v>252</v>
      </c>
      <c r="BH32" s="30" t="s">
        <v>253</v>
      </c>
      <c r="BI32" s="30" t="s">
        <v>237</v>
      </c>
    </row>
    <row r="33" spans="1:61" s="20" customFormat="1" ht="15" x14ac:dyDescent="0.25">
      <c r="A33" s="84" t="str">
        <f t="shared" si="4"/>
        <v/>
      </c>
      <c r="B33" s="85">
        <v>2</v>
      </c>
      <c r="C33" s="85"/>
      <c r="D33" s="86" t="str">
        <f t="shared" si="1"/>
        <v>RRP16</v>
      </c>
      <c r="E33" s="102" t="s">
        <v>91</v>
      </c>
      <c r="F33" s="88" t="s">
        <v>33</v>
      </c>
      <c r="G33" s="89" t="s">
        <v>103</v>
      </c>
      <c r="H33" s="97"/>
      <c r="I33" s="91">
        <v>1200</v>
      </c>
      <c r="J33" s="91">
        <v>1208</v>
      </c>
      <c r="K33" s="91">
        <v>2368</v>
      </c>
      <c r="L33" s="91">
        <v>2288</v>
      </c>
      <c r="M33" s="91">
        <v>480</v>
      </c>
      <c r="N33" s="91">
        <v>480</v>
      </c>
      <c r="O33" s="91">
        <v>944</v>
      </c>
      <c r="P33" s="91">
        <v>944</v>
      </c>
      <c r="Q33" s="92">
        <v>0</v>
      </c>
      <c r="R33" s="92">
        <v>0</v>
      </c>
      <c r="S33" s="92">
        <v>0</v>
      </c>
      <c r="T33" s="92">
        <v>0</v>
      </c>
      <c r="U33" s="92">
        <v>343</v>
      </c>
      <c r="V33" s="93">
        <v>4.9212827988338192</v>
      </c>
      <c r="W33" s="93">
        <v>9.4227405247813412</v>
      </c>
      <c r="X33" s="93">
        <v>0</v>
      </c>
      <c r="Y33" s="93">
        <v>0</v>
      </c>
      <c r="Z33" s="93">
        <v>14.34402332361516</v>
      </c>
      <c r="AA33" s="94">
        <v>1.0066666666666666</v>
      </c>
      <c r="AB33" s="94">
        <v>0.96621621621621623</v>
      </c>
      <c r="AC33" s="94">
        <v>1</v>
      </c>
      <c r="AD33" s="94">
        <v>1</v>
      </c>
      <c r="AE33" s="94" t="s">
        <v>90</v>
      </c>
      <c r="AF33" s="94" t="s">
        <v>90</v>
      </c>
      <c r="AH33" s="65" t="s">
        <v>254</v>
      </c>
      <c r="AI33" s="65">
        <v>0</v>
      </c>
      <c r="AJ33" s="101"/>
      <c r="AS33" s="95" t="str">
        <f t="shared" si="2"/>
        <v/>
      </c>
      <c r="AT33" s="95" t="str">
        <f t="shared" si="3"/>
        <v/>
      </c>
      <c r="BD33" t="str">
        <f t="shared" si="0"/>
        <v>NVCDUCHY HOSPITAL</v>
      </c>
      <c r="BE33" s="30" t="s">
        <v>255</v>
      </c>
      <c r="BF33" s="30" t="s">
        <v>256</v>
      </c>
      <c r="BG33" s="30" t="s">
        <v>255</v>
      </c>
      <c r="BH33" s="30" t="s">
        <v>256</v>
      </c>
      <c r="BI33" s="30" t="s">
        <v>237</v>
      </c>
    </row>
    <row r="34" spans="1:61" s="20" customFormat="1" ht="30" x14ac:dyDescent="0.25">
      <c r="A34" s="84" t="str">
        <f t="shared" si="4"/>
        <v/>
      </c>
      <c r="B34" s="85">
        <v>2</v>
      </c>
      <c r="C34" s="85"/>
      <c r="D34" s="86" t="str">
        <f t="shared" si="1"/>
        <v>RRP16</v>
      </c>
      <c r="E34" s="102" t="s">
        <v>91</v>
      </c>
      <c r="F34" s="88" t="s">
        <v>42</v>
      </c>
      <c r="G34" s="89" t="s">
        <v>105</v>
      </c>
      <c r="H34" s="97" t="s">
        <v>107</v>
      </c>
      <c r="I34" s="91">
        <v>840</v>
      </c>
      <c r="J34" s="91">
        <v>864</v>
      </c>
      <c r="K34" s="91">
        <v>1568</v>
      </c>
      <c r="L34" s="91">
        <v>1480</v>
      </c>
      <c r="M34" s="91">
        <v>240</v>
      </c>
      <c r="N34" s="91">
        <v>232</v>
      </c>
      <c r="O34" s="91">
        <v>704</v>
      </c>
      <c r="P34" s="91">
        <v>688</v>
      </c>
      <c r="Q34" s="92">
        <v>0</v>
      </c>
      <c r="R34" s="92">
        <v>0</v>
      </c>
      <c r="S34" s="92">
        <v>0</v>
      </c>
      <c r="T34" s="92">
        <v>0</v>
      </c>
      <c r="U34" s="92">
        <v>424</v>
      </c>
      <c r="V34" s="93">
        <v>2.5849056603773586</v>
      </c>
      <c r="W34" s="93">
        <v>5.1132075471698117</v>
      </c>
      <c r="X34" s="93">
        <v>0</v>
      </c>
      <c r="Y34" s="93">
        <v>0</v>
      </c>
      <c r="Z34" s="93">
        <v>7.6981132075471699</v>
      </c>
      <c r="AA34" s="94">
        <v>1.0285714285714285</v>
      </c>
      <c r="AB34" s="94">
        <v>0.94387755102040816</v>
      </c>
      <c r="AC34" s="94">
        <v>0.96666666666666667</v>
      </c>
      <c r="AD34" s="94">
        <v>0.97727272727272729</v>
      </c>
      <c r="AE34" s="94" t="s">
        <v>90</v>
      </c>
      <c r="AF34" s="94" t="s">
        <v>90</v>
      </c>
      <c r="AH34" s="65" t="s">
        <v>257</v>
      </c>
      <c r="AI34" s="65">
        <v>0</v>
      </c>
      <c r="AJ34" s="101"/>
      <c r="AS34" s="95" t="str">
        <f t="shared" si="2"/>
        <v/>
      </c>
      <c r="AT34" s="95" t="str">
        <f t="shared" si="3"/>
        <v/>
      </c>
      <c r="BD34" t="str">
        <f t="shared" si="0"/>
        <v>NVCEUXTON HALL HOSPITAL</v>
      </c>
      <c r="BE34" s="30" t="s">
        <v>258</v>
      </c>
      <c r="BF34" s="30" t="s">
        <v>259</v>
      </c>
      <c r="BG34" s="30" t="s">
        <v>258</v>
      </c>
      <c r="BH34" s="30" t="s">
        <v>259</v>
      </c>
      <c r="BI34" s="30" t="s">
        <v>237</v>
      </c>
    </row>
    <row r="35" spans="1:61" s="20" customFormat="1" ht="15" x14ac:dyDescent="0.25">
      <c r="A35" s="84" t="str">
        <f t="shared" si="4"/>
        <v/>
      </c>
      <c r="B35" s="85">
        <v>2</v>
      </c>
      <c r="C35" s="85"/>
      <c r="D35" s="86" t="str">
        <f t="shared" si="1"/>
        <v>RRP16</v>
      </c>
      <c r="E35" s="102" t="s">
        <v>91</v>
      </c>
      <c r="F35" s="88" t="s">
        <v>41</v>
      </c>
      <c r="G35" s="89" t="s">
        <v>105</v>
      </c>
      <c r="H35" s="97"/>
      <c r="I35" s="91">
        <v>960</v>
      </c>
      <c r="J35" s="91">
        <v>928</v>
      </c>
      <c r="K35" s="91">
        <v>1944</v>
      </c>
      <c r="L35" s="91">
        <v>1888</v>
      </c>
      <c r="M35" s="91">
        <v>480</v>
      </c>
      <c r="N35" s="91">
        <v>456</v>
      </c>
      <c r="O35" s="91">
        <v>744</v>
      </c>
      <c r="P35" s="91">
        <v>744</v>
      </c>
      <c r="Q35" s="92">
        <v>0</v>
      </c>
      <c r="R35" s="92">
        <v>0</v>
      </c>
      <c r="S35" s="92">
        <v>0</v>
      </c>
      <c r="T35" s="92">
        <v>0</v>
      </c>
      <c r="U35" s="92">
        <v>360</v>
      </c>
      <c r="V35" s="93">
        <v>3.8444444444444446</v>
      </c>
      <c r="W35" s="93">
        <v>7.3111111111111109</v>
      </c>
      <c r="X35" s="93">
        <v>0</v>
      </c>
      <c r="Y35" s="93">
        <v>0</v>
      </c>
      <c r="Z35" s="93">
        <v>11.155555555555555</v>
      </c>
      <c r="AA35" s="94">
        <v>0.96666666666666667</v>
      </c>
      <c r="AB35" s="94">
        <v>0.9711934156378601</v>
      </c>
      <c r="AC35" s="94">
        <v>0.95</v>
      </c>
      <c r="AD35" s="94">
        <v>1</v>
      </c>
      <c r="AE35" s="94" t="s">
        <v>90</v>
      </c>
      <c r="AF35" s="94" t="s">
        <v>90</v>
      </c>
      <c r="AH35" s="65" t="s">
        <v>260</v>
      </c>
      <c r="AI35" s="65">
        <v>0</v>
      </c>
      <c r="AJ35" s="101"/>
      <c r="AS35" s="95" t="str">
        <f t="shared" si="2"/>
        <v/>
      </c>
      <c r="AT35" s="95" t="str">
        <f t="shared" si="3"/>
        <v/>
      </c>
      <c r="BD35" t="str">
        <f t="shared" si="0"/>
        <v>NVCFITZWILLIAM HOSPITAL</v>
      </c>
      <c r="BE35" s="30" t="s">
        <v>261</v>
      </c>
      <c r="BF35" s="30" t="s">
        <v>262</v>
      </c>
      <c r="BG35" s="30" t="s">
        <v>261</v>
      </c>
      <c r="BH35" s="30" t="s">
        <v>262</v>
      </c>
      <c r="BI35" s="30" t="s">
        <v>237</v>
      </c>
    </row>
    <row r="36" spans="1:61" s="20" customFormat="1" ht="15" x14ac:dyDescent="0.25">
      <c r="A36" s="84" t="str">
        <f t="shared" si="4"/>
        <v/>
      </c>
      <c r="B36" s="85">
        <v>2</v>
      </c>
      <c r="C36" s="85"/>
      <c r="D36" s="86" t="str">
        <f t="shared" si="1"/>
        <v>RRP16</v>
      </c>
      <c r="E36" s="102" t="s">
        <v>91</v>
      </c>
      <c r="F36" s="88" t="s">
        <v>44</v>
      </c>
      <c r="G36" s="89" t="s">
        <v>105</v>
      </c>
      <c r="H36" s="97"/>
      <c r="I36" s="91">
        <v>992</v>
      </c>
      <c r="J36" s="91">
        <v>880</v>
      </c>
      <c r="K36" s="91">
        <v>1648</v>
      </c>
      <c r="L36" s="91">
        <v>1736</v>
      </c>
      <c r="M36" s="91">
        <v>480</v>
      </c>
      <c r="N36" s="91">
        <v>416</v>
      </c>
      <c r="O36" s="91">
        <v>504</v>
      </c>
      <c r="P36" s="91">
        <v>512</v>
      </c>
      <c r="Q36" s="92">
        <v>0</v>
      </c>
      <c r="R36" s="92">
        <v>0</v>
      </c>
      <c r="S36" s="92">
        <v>0</v>
      </c>
      <c r="T36" s="92">
        <v>0</v>
      </c>
      <c r="U36" s="92">
        <v>570</v>
      </c>
      <c r="V36" s="93">
        <v>2.2736842105263158</v>
      </c>
      <c r="W36" s="93">
        <v>3.9438596491228068</v>
      </c>
      <c r="X36" s="93">
        <v>0</v>
      </c>
      <c r="Y36" s="93">
        <v>0</v>
      </c>
      <c r="Z36" s="93">
        <v>6.2175438596491226</v>
      </c>
      <c r="AA36" s="94">
        <v>0.88709677419354838</v>
      </c>
      <c r="AB36" s="94">
        <v>1.0533980582524272</v>
      </c>
      <c r="AC36" s="94">
        <v>0.8666666666666667</v>
      </c>
      <c r="AD36" s="94">
        <v>1.0158730158730158</v>
      </c>
      <c r="AE36" s="94" t="s">
        <v>90</v>
      </c>
      <c r="AF36" s="94" t="s">
        <v>90</v>
      </c>
      <c r="AH36" s="65" t="s">
        <v>263</v>
      </c>
      <c r="AI36" s="65">
        <v>0</v>
      </c>
      <c r="AJ36" s="101"/>
      <c r="AS36" s="95" t="str">
        <f t="shared" si="2"/>
        <v/>
      </c>
      <c r="AT36" s="95" t="str">
        <f t="shared" si="3"/>
        <v/>
      </c>
      <c r="BD36" t="str">
        <f t="shared" si="0"/>
        <v>NVCFULWOOD HALL HOSPITAL</v>
      </c>
      <c r="BE36" s="30" t="s">
        <v>264</v>
      </c>
      <c r="BF36" s="30" t="s">
        <v>265</v>
      </c>
      <c r="BG36" s="30" t="s">
        <v>264</v>
      </c>
      <c r="BH36" s="30" t="s">
        <v>265</v>
      </c>
      <c r="BI36" s="30" t="s">
        <v>237</v>
      </c>
    </row>
    <row r="37" spans="1:61" s="20" customFormat="1" ht="15" x14ac:dyDescent="0.25">
      <c r="A37" s="84" t="str">
        <f t="shared" si="4"/>
        <v/>
      </c>
      <c r="B37" s="85">
        <v>2</v>
      </c>
      <c r="C37" s="85"/>
      <c r="D37" s="86" t="str">
        <f t="shared" si="1"/>
        <v>RRP16</v>
      </c>
      <c r="E37" s="102" t="s">
        <v>91</v>
      </c>
      <c r="F37" s="88" t="s">
        <v>108</v>
      </c>
      <c r="G37" s="89" t="s">
        <v>105</v>
      </c>
      <c r="H37" s="97"/>
      <c r="I37" s="91">
        <v>1072</v>
      </c>
      <c r="J37" s="91">
        <v>984</v>
      </c>
      <c r="K37" s="91">
        <v>1312</v>
      </c>
      <c r="L37" s="91">
        <v>1304</v>
      </c>
      <c r="M37" s="91">
        <v>496</v>
      </c>
      <c r="N37" s="91">
        <v>432</v>
      </c>
      <c r="O37" s="91">
        <v>432</v>
      </c>
      <c r="P37" s="91">
        <v>424</v>
      </c>
      <c r="Q37" s="92">
        <v>0</v>
      </c>
      <c r="R37" s="92">
        <v>0</v>
      </c>
      <c r="S37" s="92">
        <v>0</v>
      </c>
      <c r="T37" s="92">
        <v>0</v>
      </c>
      <c r="U37" s="92">
        <v>504</v>
      </c>
      <c r="V37" s="93">
        <v>2.8095238095238093</v>
      </c>
      <c r="W37" s="93">
        <v>3.4285714285714284</v>
      </c>
      <c r="X37" s="93">
        <v>0</v>
      </c>
      <c r="Y37" s="93">
        <v>0</v>
      </c>
      <c r="Z37" s="93">
        <v>6.2380952380952381</v>
      </c>
      <c r="AA37" s="94">
        <v>0.91791044776119401</v>
      </c>
      <c r="AB37" s="94">
        <v>0.99390243902439024</v>
      </c>
      <c r="AC37" s="94">
        <v>0.87096774193548387</v>
      </c>
      <c r="AD37" s="94">
        <v>0.98148148148148151</v>
      </c>
      <c r="AE37" s="94" t="s">
        <v>90</v>
      </c>
      <c r="AF37" s="94" t="s">
        <v>90</v>
      </c>
      <c r="AH37" s="65" t="s">
        <v>266</v>
      </c>
      <c r="AI37" s="65">
        <v>0</v>
      </c>
      <c r="AJ37" s="101"/>
      <c r="AS37" s="95" t="str">
        <f t="shared" si="2"/>
        <v/>
      </c>
      <c r="AT37" s="95" t="str">
        <f t="shared" si="3"/>
        <v/>
      </c>
      <c r="BD37" t="str">
        <f t="shared" si="0"/>
        <v>NVCHORTON NHS TREATMENT CENTRE</v>
      </c>
      <c r="BE37" s="30" t="s">
        <v>267</v>
      </c>
      <c r="BF37" s="30" t="s">
        <v>268</v>
      </c>
      <c r="BG37" s="30" t="s">
        <v>267</v>
      </c>
      <c r="BH37" s="30" t="s">
        <v>268</v>
      </c>
      <c r="BI37" s="30" t="s">
        <v>237</v>
      </c>
    </row>
    <row r="38" spans="1:61" s="20" customFormat="1" ht="15" x14ac:dyDescent="0.25">
      <c r="A38" s="84" t="str">
        <f t="shared" si="4"/>
        <v/>
      </c>
      <c r="B38" s="85">
        <v>2</v>
      </c>
      <c r="C38" s="85"/>
      <c r="D38" s="86" t="str">
        <f t="shared" si="1"/>
        <v>RRP16</v>
      </c>
      <c r="E38" s="102" t="s">
        <v>91</v>
      </c>
      <c r="F38" s="88" t="s">
        <v>40</v>
      </c>
      <c r="G38" s="89" t="s">
        <v>105</v>
      </c>
      <c r="H38" s="97"/>
      <c r="I38" s="91">
        <v>736</v>
      </c>
      <c r="J38" s="91">
        <v>696</v>
      </c>
      <c r="K38" s="91">
        <v>1120</v>
      </c>
      <c r="L38" s="91">
        <v>1096</v>
      </c>
      <c r="M38" s="91">
        <v>240</v>
      </c>
      <c r="N38" s="91">
        <v>224</v>
      </c>
      <c r="O38" s="91">
        <v>528</v>
      </c>
      <c r="P38" s="91">
        <v>520</v>
      </c>
      <c r="Q38" s="92">
        <v>0</v>
      </c>
      <c r="R38" s="92">
        <v>0</v>
      </c>
      <c r="S38" s="92">
        <v>0</v>
      </c>
      <c r="T38" s="92">
        <v>0</v>
      </c>
      <c r="U38" s="92">
        <v>388</v>
      </c>
      <c r="V38" s="93">
        <v>2.3711340206185567</v>
      </c>
      <c r="W38" s="93">
        <v>4.1649484536082477</v>
      </c>
      <c r="X38" s="93">
        <v>0</v>
      </c>
      <c r="Y38" s="93">
        <v>0</v>
      </c>
      <c r="Z38" s="93">
        <v>6.536082474226804</v>
      </c>
      <c r="AA38" s="94">
        <v>0.94565217391304346</v>
      </c>
      <c r="AB38" s="94">
        <v>0.97857142857142854</v>
      </c>
      <c r="AC38" s="94">
        <v>0.93333333333333335</v>
      </c>
      <c r="AD38" s="94">
        <v>0.98484848484848486</v>
      </c>
      <c r="AE38" s="94" t="s">
        <v>90</v>
      </c>
      <c r="AF38" s="94" t="s">
        <v>90</v>
      </c>
      <c r="AH38" s="20" t="s">
        <v>269</v>
      </c>
      <c r="AI38" s="65">
        <v>0</v>
      </c>
      <c r="AJ38" s="101"/>
      <c r="AS38" s="95" t="str">
        <f t="shared" si="2"/>
        <v/>
      </c>
      <c r="AT38" s="95" t="str">
        <f t="shared" si="3"/>
        <v/>
      </c>
      <c r="BD38" t="str">
        <f t="shared" si="0"/>
        <v>NVCMOUNT STUART HOSPITAL</v>
      </c>
      <c r="BE38" s="30" t="s">
        <v>270</v>
      </c>
      <c r="BF38" s="30" t="s">
        <v>271</v>
      </c>
      <c r="BG38" s="30" t="s">
        <v>270</v>
      </c>
      <c r="BH38" s="30" t="s">
        <v>271</v>
      </c>
      <c r="BI38" s="30" t="s">
        <v>237</v>
      </c>
    </row>
    <row r="39" spans="1:61" s="20" customFormat="1" ht="15" x14ac:dyDescent="0.25">
      <c r="A39" s="84" t="str">
        <f t="shared" si="4"/>
        <v/>
      </c>
      <c r="B39" s="85">
        <v>2</v>
      </c>
      <c r="C39" s="85"/>
      <c r="D39" s="86" t="str">
        <f t="shared" si="1"/>
        <v>RRP16</v>
      </c>
      <c r="E39" s="102" t="s">
        <v>91</v>
      </c>
      <c r="F39" s="88" t="s">
        <v>48</v>
      </c>
      <c r="G39" s="89" t="s">
        <v>105</v>
      </c>
      <c r="H39" s="97"/>
      <c r="I39" s="91">
        <v>1040</v>
      </c>
      <c r="J39" s="91">
        <v>1040</v>
      </c>
      <c r="K39" s="91">
        <v>1208</v>
      </c>
      <c r="L39" s="91">
        <v>1208</v>
      </c>
      <c r="M39" s="91">
        <v>488</v>
      </c>
      <c r="N39" s="91">
        <v>488</v>
      </c>
      <c r="O39" s="91">
        <v>464</v>
      </c>
      <c r="P39" s="91">
        <v>464</v>
      </c>
      <c r="Q39" s="92">
        <v>0</v>
      </c>
      <c r="R39" s="92">
        <v>0</v>
      </c>
      <c r="S39" s="92">
        <v>0</v>
      </c>
      <c r="T39" s="92">
        <v>0</v>
      </c>
      <c r="U39" s="92">
        <v>359</v>
      </c>
      <c r="V39" s="93">
        <v>4.2562674094707518</v>
      </c>
      <c r="W39" s="93">
        <v>4.6573816155988856</v>
      </c>
      <c r="X39" s="93">
        <v>0</v>
      </c>
      <c r="Y39" s="93">
        <v>0</v>
      </c>
      <c r="Z39" s="93">
        <v>8.9136490250696383</v>
      </c>
      <c r="AA39" s="94">
        <v>1</v>
      </c>
      <c r="AB39" s="94">
        <v>1</v>
      </c>
      <c r="AC39" s="94">
        <v>1</v>
      </c>
      <c r="AD39" s="94">
        <v>1</v>
      </c>
      <c r="AE39" s="94" t="s">
        <v>90</v>
      </c>
      <c r="AF39" s="94" t="s">
        <v>90</v>
      </c>
      <c r="AH39" s="65" t="s">
        <v>272</v>
      </c>
      <c r="AI39" s="65">
        <v>0</v>
      </c>
      <c r="AJ39" s="101"/>
      <c r="AS39" s="95" t="str">
        <f t="shared" si="2"/>
        <v/>
      </c>
      <c r="AT39" s="95" t="str">
        <f t="shared" si="3"/>
        <v/>
      </c>
      <c r="BD39" t="str">
        <f t="shared" si="0"/>
        <v>NVCNEW HALL HOSPITAL</v>
      </c>
      <c r="BE39" s="30" t="s">
        <v>273</v>
      </c>
      <c r="BF39" s="30" t="s">
        <v>274</v>
      </c>
      <c r="BG39" s="30" t="s">
        <v>273</v>
      </c>
      <c r="BH39" s="30" t="s">
        <v>274</v>
      </c>
      <c r="BI39" s="30" t="s">
        <v>237</v>
      </c>
    </row>
    <row r="40" spans="1:61" s="20" customFormat="1" ht="15" x14ac:dyDescent="0.25">
      <c r="A40" s="84" t="str">
        <f t="shared" si="4"/>
        <v/>
      </c>
      <c r="B40" s="85">
        <v>2</v>
      </c>
      <c r="C40" s="85"/>
      <c r="D40" s="86" t="str">
        <f t="shared" si="1"/>
        <v>RRP16</v>
      </c>
      <c r="E40" s="102" t="s">
        <v>91</v>
      </c>
      <c r="F40" s="88" t="s">
        <v>109</v>
      </c>
      <c r="G40" s="103" t="s">
        <v>103</v>
      </c>
      <c r="H40" s="97"/>
      <c r="I40" s="104">
        <f>SUM(I9:I39)</f>
        <v>30587.5</v>
      </c>
      <c r="J40" s="104">
        <f t="shared" ref="J40:P40" si="5">SUM(J9:J39)</f>
        <v>29954</v>
      </c>
      <c r="K40" s="104">
        <f t="shared" si="5"/>
        <v>44086</v>
      </c>
      <c r="L40" s="104">
        <f t="shared" si="5"/>
        <v>45168.5</v>
      </c>
      <c r="M40" s="104">
        <f t="shared" si="5"/>
        <v>14357</v>
      </c>
      <c r="N40" s="104">
        <f t="shared" si="5"/>
        <v>14068</v>
      </c>
      <c r="O40" s="104">
        <f t="shared" si="5"/>
        <v>25257</v>
      </c>
      <c r="P40" s="104">
        <f t="shared" si="5"/>
        <v>25763.5</v>
      </c>
      <c r="Q40" s="92">
        <v>0</v>
      </c>
      <c r="R40" s="92">
        <v>0</v>
      </c>
      <c r="S40" s="92">
        <v>0</v>
      </c>
      <c r="T40" s="92">
        <v>0</v>
      </c>
      <c r="U40" s="92">
        <v>389</v>
      </c>
      <c r="V40" s="93">
        <v>113.16709511568124</v>
      </c>
      <c r="W40" s="93">
        <v>182.34447300771208</v>
      </c>
      <c r="X40" s="93">
        <v>0</v>
      </c>
      <c r="Y40" s="93">
        <v>0</v>
      </c>
      <c r="Z40" s="93">
        <v>295.51156812339332</v>
      </c>
      <c r="AA40" s="94">
        <v>0.97928892521454847</v>
      </c>
      <c r="AB40" s="94">
        <v>1.0245542802703806</v>
      </c>
      <c r="AC40" s="94">
        <v>0.9798704464721042</v>
      </c>
      <c r="AD40" s="94">
        <v>1.0200538464584075</v>
      </c>
      <c r="AE40" s="94" t="s">
        <v>90</v>
      </c>
      <c r="AF40" s="94" t="s">
        <v>90</v>
      </c>
      <c r="AH40" s="65" t="s">
        <v>275</v>
      </c>
      <c r="AI40" s="65">
        <v>0</v>
      </c>
      <c r="AJ40" s="101"/>
      <c r="AS40" s="95" t="str">
        <f t="shared" si="2"/>
        <v/>
      </c>
      <c r="AT40" s="95" t="str">
        <f t="shared" si="3"/>
        <v/>
      </c>
      <c r="BD40" t="str">
        <f t="shared" si="0"/>
        <v>NVCNORTH DOWNS HOSPITAL</v>
      </c>
      <c r="BE40" s="30" t="s">
        <v>276</v>
      </c>
      <c r="BF40" s="30" t="s">
        <v>277</v>
      </c>
      <c r="BG40" s="30" t="s">
        <v>276</v>
      </c>
      <c r="BH40" s="30" t="s">
        <v>277</v>
      </c>
      <c r="BI40" s="30" t="s">
        <v>237</v>
      </c>
    </row>
    <row r="41" spans="1:61" s="20" customFormat="1" ht="30" x14ac:dyDescent="0.25">
      <c r="A41" s="84" t="str">
        <f t="shared" si="4"/>
        <v/>
      </c>
      <c r="B41" s="85">
        <v>2</v>
      </c>
      <c r="C41" s="85"/>
      <c r="D41" s="86" t="str">
        <f t="shared" si="1"/>
        <v>RRP16</v>
      </c>
      <c r="E41" s="102" t="s">
        <v>91</v>
      </c>
      <c r="F41" s="88" t="s">
        <v>110</v>
      </c>
      <c r="G41" s="103" t="s">
        <v>103</v>
      </c>
      <c r="H41" s="97" t="s">
        <v>99</v>
      </c>
      <c r="I41" s="91">
        <v>1176</v>
      </c>
      <c r="J41" s="91">
        <v>1144</v>
      </c>
      <c r="K41" s="91">
        <v>1168</v>
      </c>
      <c r="L41" s="91">
        <v>1136</v>
      </c>
      <c r="M41" s="91">
        <v>488</v>
      </c>
      <c r="N41" s="91">
        <v>464</v>
      </c>
      <c r="O41" s="91">
        <v>480</v>
      </c>
      <c r="P41" s="91">
        <v>480</v>
      </c>
      <c r="Q41" s="92">
        <v>0</v>
      </c>
      <c r="R41" s="92">
        <v>0</v>
      </c>
      <c r="S41" s="92">
        <v>0</v>
      </c>
      <c r="T41" s="92">
        <v>0</v>
      </c>
      <c r="U41" s="92">
        <v>313</v>
      </c>
      <c r="V41" s="93">
        <v>5.1373801916932909</v>
      </c>
      <c r="W41" s="93">
        <v>5.1629392971246002</v>
      </c>
      <c r="X41" s="93">
        <v>0</v>
      </c>
      <c r="Y41" s="93">
        <v>0</v>
      </c>
      <c r="Z41" s="93">
        <v>10.300319488817891</v>
      </c>
      <c r="AA41" s="94">
        <v>0.97278911564625847</v>
      </c>
      <c r="AB41" s="94">
        <v>0.9726027397260274</v>
      </c>
      <c r="AC41" s="94">
        <v>0.95081967213114749</v>
      </c>
      <c r="AD41" s="94">
        <v>1</v>
      </c>
      <c r="AE41" s="94" t="s">
        <v>90</v>
      </c>
      <c r="AF41" s="94" t="s">
        <v>90</v>
      </c>
      <c r="AH41" s="65" t="s">
        <v>99</v>
      </c>
      <c r="AI41" s="65">
        <v>0</v>
      </c>
      <c r="AJ41" s="101"/>
      <c r="AS41" s="95" t="str">
        <f t="shared" si="2"/>
        <v/>
      </c>
      <c r="AT41" s="95" t="str">
        <f t="shared" si="3"/>
        <v/>
      </c>
      <c r="BD41" t="str">
        <f t="shared" si="0"/>
        <v>NVCNOTTINGHAM WOODTHORPE HOSPITAL</v>
      </c>
      <c r="BE41" s="30" t="s">
        <v>278</v>
      </c>
      <c r="BF41" s="30" t="s">
        <v>279</v>
      </c>
      <c r="BG41" s="30" t="s">
        <v>278</v>
      </c>
      <c r="BH41" s="30" t="s">
        <v>279</v>
      </c>
      <c r="BI41" s="30" t="s">
        <v>237</v>
      </c>
    </row>
    <row r="42" spans="1:61" s="20" customFormat="1" ht="15" x14ac:dyDescent="0.25">
      <c r="A42" s="84" t="str">
        <f t="shared" si="4"/>
        <v/>
      </c>
      <c r="B42" s="85">
        <v>2</v>
      </c>
      <c r="C42" s="85"/>
      <c r="D42" s="86" t="str">
        <f t="shared" si="1"/>
        <v>RRP16</v>
      </c>
      <c r="E42" s="102" t="s">
        <v>91</v>
      </c>
      <c r="F42" s="88" t="s">
        <v>111</v>
      </c>
      <c r="G42" s="89" t="s">
        <v>105</v>
      </c>
      <c r="H42" s="97"/>
      <c r="I42" s="91">
        <v>896</v>
      </c>
      <c r="J42" s="91">
        <v>960</v>
      </c>
      <c r="K42" s="91">
        <v>960</v>
      </c>
      <c r="L42" s="91">
        <v>1176</v>
      </c>
      <c r="M42" s="91">
        <v>240</v>
      </c>
      <c r="N42" s="91">
        <v>240</v>
      </c>
      <c r="O42" s="91">
        <v>480</v>
      </c>
      <c r="P42" s="91">
        <v>480</v>
      </c>
      <c r="Q42" s="92">
        <v>0</v>
      </c>
      <c r="R42" s="92">
        <v>0</v>
      </c>
      <c r="S42" s="92">
        <v>0</v>
      </c>
      <c r="T42" s="92">
        <v>0</v>
      </c>
      <c r="U42" s="92">
        <v>310</v>
      </c>
      <c r="V42" s="93">
        <v>3.870967741935484</v>
      </c>
      <c r="W42" s="93">
        <v>5.3419354838709676</v>
      </c>
      <c r="X42" s="93">
        <v>0</v>
      </c>
      <c r="Y42" s="93">
        <v>0</v>
      </c>
      <c r="Z42" s="93">
        <v>9.2129032258064516</v>
      </c>
      <c r="AA42" s="94">
        <v>1.0714285714285714</v>
      </c>
      <c r="AB42" s="94">
        <v>1.2250000000000001</v>
      </c>
      <c r="AC42" s="94">
        <v>1</v>
      </c>
      <c r="AD42" s="94">
        <v>1</v>
      </c>
      <c r="AE42" s="94" t="s">
        <v>90</v>
      </c>
      <c r="AF42" s="94" t="s">
        <v>90</v>
      </c>
      <c r="AH42" s="65" t="s">
        <v>280</v>
      </c>
      <c r="AI42" s="65">
        <v>0</v>
      </c>
      <c r="AJ42" s="101"/>
      <c r="AS42" s="95" t="str">
        <f t="shared" si="2"/>
        <v/>
      </c>
      <c r="AT42" s="95" t="str">
        <f t="shared" si="3"/>
        <v/>
      </c>
      <c r="BD42" t="str">
        <f t="shared" si="0"/>
        <v>NVCOAKLANDS HOSPITAL</v>
      </c>
      <c r="BE42" s="30" t="s">
        <v>281</v>
      </c>
      <c r="BF42" s="30" t="s">
        <v>282</v>
      </c>
      <c r="BG42" s="30" t="s">
        <v>281</v>
      </c>
      <c r="BH42" s="30" t="s">
        <v>282</v>
      </c>
      <c r="BI42" s="30" t="s">
        <v>237</v>
      </c>
    </row>
    <row r="43" spans="1:61" s="20" customFormat="1" ht="15" x14ac:dyDescent="0.25">
      <c r="A43" s="84" t="str">
        <f t="shared" si="4"/>
        <v/>
      </c>
      <c r="B43" s="85">
        <v>0</v>
      </c>
      <c r="C43" s="85"/>
      <c r="D43" s="86" t="str">
        <f t="shared" si="1"/>
        <v/>
      </c>
      <c r="E43" s="105"/>
      <c r="F43" s="106"/>
      <c r="G43" s="107"/>
      <c r="H43" s="97"/>
      <c r="I43" s="108"/>
      <c r="J43" s="109"/>
      <c r="K43" s="109"/>
      <c r="L43" s="109"/>
      <c r="M43" s="109"/>
      <c r="N43" s="109"/>
      <c r="O43" s="92"/>
      <c r="P43" s="110"/>
      <c r="Q43" s="92"/>
      <c r="R43" s="92"/>
      <c r="S43" s="92"/>
      <c r="T43" s="92"/>
      <c r="U43" s="92"/>
      <c r="V43" s="93" t="s">
        <v>119</v>
      </c>
      <c r="W43" s="93" t="s">
        <v>119</v>
      </c>
      <c r="X43" s="93" t="s">
        <v>119</v>
      </c>
      <c r="Y43" s="93" t="s">
        <v>119</v>
      </c>
      <c r="Z43" s="93" t="s">
        <v>119</v>
      </c>
      <c r="AA43" s="94" t="s">
        <v>119</v>
      </c>
      <c r="AB43" s="94" t="s">
        <v>119</v>
      </c>
      <c r="AC43" s="94" t="s">
        <v>119</v>
      </c>
      <c r="AD43" s="94" t="s">
        <v>119</v>
      </c>
      <c r="AE43" s="94" t="s">
        <v>119</v>
      </c>
      <c r="AF43" s="94" t="s">
        <v>119</v>
      </c>
      <c r="AH43" s="65" t="s">
        <v>283</v>
      </c>
      <c r="AI43" s="65">
        <v>0</v>
      </c>
      <c r="AJ43" s="101"/>
      <c r="AS43" s="95" t="str">
        <f t="shared" si="2"/>
        <v/>
      </c>
      <c r="AT43" s="95" t="str">
        <f t="shared" si="3"/>
        <v/>
      </c>
      <c r="BD43" t="str">
        <f t="shared" si="0"/>
        <v>NVCOAKS HOSPITAL</v>
      </c>
      <c r="BE43" s="30" t="s">
        <v>284</v>
      </c>
      <c r="BF43" s="30" t="s">
        <v>285</v>
      </c>
      <c r="BG43" s="30" t="s">
        <v>284</v>
      </c>
      <c r="BH43" s="30" t="s">
        <v>285</v>
      </c>
      <c r="BI43" s="30" t="s">
        <v>237</v>
      </c>
    </row>
    <row r="44" spans="1:61" s="20" customFormat="1" ht="15" x14ac:dyDescent="0.25">
      <c r="A44" s="84" t="str">
        <f t="shared" si="4"/>
        <v/>
      </c>
      <c r="B44" s="85">
        <v>0</v>
      </c>
      <c r="C44" s="85"/>
      <c r="D44" s="86" t="str">
        <f t="shared" si="1"/>
        <v/>
      </c>
      <c r="E44" s="105"/>
      <c r="F44" s="106"/>
      <c r="G44" s="107"/>
      <c r="H44" s="97"/>
      <c r="I44" s="108"/>
      <c r="J44" s="109"/>
      <c r="K44" s="109"/>
      <c r="L44" s="109"/>
      <c r="M44" s="109"/>
      <c r="N44" s="109"/>
      <c r="O44" s="92"/>
      <c r="P44" s="110"/>
      <c r="Q44" s="92"/>
      <c r="R44" s="92"/>
      <c r="S44" s="92"/>
      <c r="T44" s="92"/>
      <c r="U44" s="92"/>
      <c r="V44" s="93" t="s">
        <v>119</v>
      </c>
      <c r="W44" s="93" t="s">
        <v>119</v>
      </c>
      <c r="X44" s="93" t="s">
        <v>119</v>
      </c>
      <c r="Y44" s="93" t="s">
        <v>119</v>
      </c>
      <c r="Z44" s="93" t="s">
        <v>119</v>
      </c>
      <c r="AA44" s="94" t="s">
        <v>119</v>
      </c>
      <c r="AB44" s="94" t="s">
        <v>119</v>
      </c>
      <c r="AC44" s="94" t="s">
        <v>119</v>
      </c>
      <c r="AD44" s="94" t="s">
        <v>119</v>
      </c>
      <c r="AE44" s="94" t="s">
        <v>119</v>
      </c>
      <c r="AF44" s="94" t="s">
        <v>119</v>
      </c>
      <c r="AH44" s="20" t="s">
        <v>286</v>
      </c>
      <c r="AI44" s="65">
        <v>0</v>
      </c>
      <c r="AJ44" s="101"/>
      <c r="AS44" s="95" t="str">
        <f t="shared" si="2"/>
        <v/>
      </c>
      <c r="AT44" s="95" t="str">
        <f t="shared" si="3"/>
        <v/>
      </c>
      <c r="BD44" t="str">
        <f t="shared" si="0"/>
        <v>NVCPARK HILL HOSPITAL</v>
      </c>
      <c r="BE44" s="30" t="s">
        <v>287</v>
      </c>
      <c r="BF44" s="30" t="s">
        <v>288</v>
      </c>
      <c r="BG44" s="30" t="s">
        <v>287</v>
      </c>
      <c r="BH44" s="30" t="s">
        <v>288</v>
      </c>
      <c r="BI44" s="30" t="s">
        <v>237</v>
      </c>
    </row>
    <row r="45" spans="1:61" s="20" customFormat="1" ht="15" x14ac:dyDescent="0.25">
      <c r="A45" s="84" t="str">
        <f t="shared" si="4"/>
        <v/>
      </c>
      <c r="B45" s="85">
        <v>0</v>
      </c>
      <c r="C45" s="85"/>
      <c r="D45" s="86" t="str">
        <f t="shared" si="1"/>
        <v/>
      </c>
      <c r="E45" s="105"/>
      <c r="F45" s="106"/>
      <c r="G45" s="107"/>
      <c r="H45" s="97"/>
      <c r="I45" s="108"/>
      <c r="J45" s="109"/>
      <c r="K45" s="109"/>
      <c r="L45" s="109"/>
      <c r="M45" s="109"/>
      <c r="N45" s="109"/>
      <c r="O45" s="92"/>
      <c r="P45" s="110"/>
      <c r="Q45" s="92"/>
      <c r="R45" s="92"/>
      <c r="S45" s="92"/>
      <c r="T45" s="92"/>
      <c r="U45" s="92"/>
      <c r="V45" s="93" t="s">
        <v>119</v>
      </c>
      <c r="W45" s="93" t="s">
        <v>119</v>
      </c>
      <c r="X45" s="93" t="s">
        <v>119</v>
      </c>
      <c r="Y45" s="93" t="s">
        <v>119</v>
      </c>
      <c r="Z45" s="93" t="s">
        <v>119</v>
      </c>
      <c r="AA45" s="94" t="s">
        <v>119</v>
      </c>
      <c r="AB45" s="94" t="s">
        <v>119</v>
      </c>
      <c r="AC45" s="94" t="s">
        <v>119</v>
      </c>
      <c r="AD45" s="94" t="s">
        <v>119</v>
      </c>
      <c r="AE45" s="94" t="s">
        <v>119</v>
      </c>
      <c r="AF45" s="94" t="s">
        <v>119</v>
      </c>
      <c r="AH45" s="65" t="s">
        <v>289</v>
      </c>
      <c r="AI45" s="65">
        <v>0</v>
      </c>
      <c r="AJ45" s="101"/>
      <c r="AS45" s="95" t="str">
        <f t="shared" si="2"/>
        <v/>
      </c>
      <c r="AT45" s="95" t="str">
        <f t="shared" si="3"/>
        <v/>
      </c>
      <c r="BD45" t="str">
        <f t="shared" si="0"/>
        <v>NVCPINEHILL HOSPITAL</v>
      </c>
      <c r="BE45" s="30" t="s">
        <v>290</v>
      </c>
      <c r="BF45" s="30" t="s">
        <v>291</v>
      </c>
      <c r="BG45" s="30" t="s">
        <v>290</v>
      </c>
      <c r="BH45" s="30" t="s">
        <v>291</v>
      </c>
      <c r="BI45" s="30" t="s">
        <v>237</v>
      </c>
    </row>
    <row r="46" spans="1:61" s="20" customFormat="1" ht="15" x14ac:dyDescent="0.25">
      <c r="A46" s="84" t="str">
        <f t="shared" si="4"/>
        <v/>
      </c>
      <c r="B46" s="85">
        <v>0</v>
      </c>
      <c r="C46" s="85"/>
      <c r="D46" s="86" t="str">
        <f t="shared" si="1"/>
        <v/>
      </c>
      <c r="E46" s="105"/>
      <c r="F46" s="106"/>
      <c r="G46" s="107"/>
      <c r="H46" s="97"/>
      <c r="I46" s="108"/>
      <c r="J46" s="109"/>
      <c r="K46" s="109"/>
      <c r="L46" s="109"/>
      <c r="M46" s="109"/>
      <c r="N46" s="109"/>
      <c r="O46" s="92"/>
      <c r="P46" s="110"/>
      <c r="Q46" s="92"/>
      <c r="R46" s="92"/>
      <c r="S46" s="92"/>
      <c r="T46" s="92"/>
      <c r="U46" s="92"/>
      <c r="V46" s="93" t="s">
        <v>119</v>
      </c>
      <c r="W46" s="93" t="s">
        <v>119</v>
      </c>
      <c r="X46" s="93" t="s">
        <v>119</v>
      </c>
      <c r="Y46" s="93" t="s">
        <v>119</v>
      </c>
      <c r="Z46" s="93" t="s">
        <v>119</v>
      </c>
      <c r="AA46" s="94" t="s">
        <v>119</v>
      </c>
      <c r="AB46" s="94" t="s">
        <v>119</v>
      </c>
      <c r="AC46" s="94" t="s">
        <v>119</v>
      </c>
      <c r="AD46" s="94" t="s">
        <v>119</v>
      </c>
      <c r="AE46" s="94" t="s">
        <v>119</v>
      </c>
      <c r="AF46" s="94" t="s">
        <v>119</v>
      </c>
      <c r="AG46" s="31"/>
      <c r="AH46" s="65" t="s">
        <v>292</v>
      </c>
      <c r="AI46" s="65">
        <v>0</v>
      </c>
      <c r="AJ46" s="101"/>
      <c r="AN46" s="31"/>
      <c r="AO46" s="31"/>
      <c r="AP46" s="31"/>
      <c r="AQ46" s="31"/>
      <c r="AR46" s="31"/>
      <c r="AS46" s="95" t="str">
        <f t="shared" si="2"/>
        <v/>
      </c>
      <c r="AT46" s="95" t="str">
        <f t="shared" si="3"/>
        <v/>
      </c>
      <c r="AU46" s="31"/>
      <c r="AV46" s="31"/>
      <c r="AW46" s="31"/>
      <c r="BD46" t="str">
        <f t="shared" si="0"/>
        <v>NVCRENACRES HOSPITAL</v>
      </c>
      <c r="BE46" s="30" t="s">
        <v>293</v>
      </c>
      <c r="BF46" s="30" t="s">
        <v>294</v>
      </c>
      <c r="BG46" s="30" t="s">
        <v>293</v>
      </c>
      <c r="BH46" s="30" t="s">
        <v>294</v>
      </c>
      <c r="BI46" s="30" t="s">
        <v>237</v>
      </c>
    </row>
    <row r="47" spans="1:61" s="20" customFormat="1" ht="15" x14ac:dyDescent="0.25">
      <c r="A47" s="84" t="str">
        <f t="shared" si="4"/>
        <v/>
      </c>
      <c r="B47" s="85">
        <v>0</v>
      </c>
      <c r="C47" s="85"/>
      <c r="D47" s="86" t="str">
        <f t="shared" si="1"/>
        <v/>
      </c>
      <c r="E47" s="105"/>
      <c r="F47" s="106"/>
      <c r="G47" s="107"/>
      <c r="H47" s="97"/>
      <c r="I47" s="108"/>
      <c r="J47" s="109"/>
      <c r="K47" s="109"/>
      <c r="L47" s="109"/>
      <c r="M47" s="109"/>
      <c r="N47" s="109"/>
      <c r="O47" s="92"/>
      <c r="P47" s="110"/>
      <c r="Q47" s="92"/>
      <c r="R47" s="92"/>
      <c r="S47" s="92"/>
      <c r="T47" s="92"/>
      <c r="U47" s="92"/>
      <c r="V47" s="93" t="s">
        <v>119</v>
      </c>
      <c r="W47" s="93" t="s">
        <v>119</v>
      </c>
      <c r="X47" s="93" t="s">
        <v>119</v>
      </c>
      <c r="Y47" s="93" t="s">
        <v>119</v>
      </c>
      <c r="Z47" s="93" t="s">
        <v>119</v>
      </c>
      <c r="AA47" s="94" t="s">
        <v>119</v>
      </c>
      <c r="AB47" s="94" t="s">
        <v>119</v>
      </c>
      <c r="AC47" s="94" t="s">
        <v>119</v>
      </c>
      <c r="AD47" s="94" t="s">
        <v>119</v>
      </c>
      <c r="AE47" s="94" t="s">
        <v>119</v>
      </c>
      <c r="AF47" s="94" t="s">
        <v>119</v>
      </c>
      <c r="AH47" s="65" t="s">
        <v>295</v>
      </c>
      <c r="AI47" s="65">
        <v>0</v>
      </c>
      <c r="AJ47" s="101"/>
      <c r="AS47" s="95" t="str">
        <f t="shared" si="2"/>
        <v/>
      </c>
      <c r="AT47" s="95" t="str">
        <f t="shared" si="3"/>
        <v/>
      </c>
      <c r="BD47" t="str">
        <f t="shared" si="0"/>
        <v>NVCRIVERS HOSPITAL</v>
      </c>
      <c r="BE47" s="30" t="s">
        <v>296</v>
      </c>
      <c r="BF47" s="30" t="s">
        <v>297</v>
      </c>
      <c r="BG47" s="30" t="s">
        <v>296</v>
      </c>
      <c r="BH47" s="30" t="s">
        <v>297</v>
      </c>
      <c r="BI47" s="30" t="s">
        <v>237</v>
      </c>
    </row>
    <row r="48" spans="1:61" s="20" customFormat="1" ht="15" x14ac:dyDescent="0.25">
      <c r="A48" s="84" t="str">
        <f t="shared" si="4"/>
        <v/>
      </c>
      <c r="B48" s="85">
        <v>0</v>
      </c>
      <c r="C48" s="85"/>
      <c r="D48" s="86" t="str">
        <f t="shared" si="1"/>
        <v/>
      </c>
      <c r="E48" s="105"/>
      <c r="F48" s="106"/>
      <c r="G48" s="107"/>
      <c r="H48" s="97"/>
      <c r="I48" s="108"/>
      <c r="J48" s="109"/>
      <c r="K48" s="109"/>
      <c r="L48" s="109"/>
      <c r="M48" s="109"/>
      <c r="N48" s="109"/>
      <c r="O48" s="92"/>
      <c r="P48" s="110"/>
      <c r="Q48" s="92"/>
      <c r="R48" s="92"/>
      <c r="S48" s="92"/>
      <c r="T48" s="92"/>
      <c r="U48" s="92"/>
      <c r="V48" s="93" t="s">
        <v>119</v>
      </c>
      <c r="W48" s="93" t="s">
        <v>119</v>
      </c>
      <c r="X48" s="93" t="s">
        <v>119</v>
      </c>
      <c r="Y48" s="93" t="s">
        <v>119</v>
      </c>
      <c r="Z48" s="93" t="s">
        <v>119</v>
      </c>
      <c r="AA48" s="94" t="s">
        <v>119</v>
      </c>
      <c r="AB48" s="94" t="s">
        <v>119</v>
      </c>
      <c r="AC48" s="94" t="s">
        <v>119</v>
      </c>
      <c r="AD48" s="94" t="s">
        <v>119</v>
      </c>
      <c r="AE48" s="94" t="s">
        <v>119</v>
      </c>
      <c r="AF48" s="94" t="s">
        <v>119</v>
      </c>
      <c r="AH48" s="65" t="s">
        <v>298</v>
      </c>
      <c r="AI48" s="65">
        <v>0</v>
      </c>
      <c r="AJ48" s="101"/>
      <c r="AS48" s="95" t="str">
        <f t="shared" si="2"/>
        <v/>
      </c>
      <c r="AT48" s="95" t="str">
        <f t="shared" si="3"/>
        <v/>
      </c>
      <c r="BD48" t="str">
        <f t="shared" si="0"/>
        <v>NVCROWLEY HALL HOSPITAL</v>
      </c>
      <c r="BE48" s="30" t="s">
        <v>299</v>
      </c>
      <c r="BF48" s="30" t="s">
        <v>300</v>
      </c>
      <c r="BG48" s="30" t="s">
        <v>299</v>
      </c>
      <c r="BH48" s="30" t="s">
        <v>300</v>
      </c>
      <c r="BI48" s="30" t="s">
        <v>237</v>
      </c>
    </row>
    <row r="49" spans="1:61" s="20" customFormat="1" ht="15" x14ac:dyDescent="0.25">
      <c r="A49" s="84" t="str">
        <f t="shared" si="4"/>
        <v/>
      </c>
      <c r="B49" s="85">
        <v>0</v>
      </c>
      <c r="C49" s="85"/>
      <c r="D49" s="86" t="str">
        <f t="shared" si="1"/>
        <v/>
      </c>
      <c r="E49" s="105"/>
      <c r="F49" s="106"/>
      <c r="G49" s="107"/>
      <c r="H49" s="97"/>
      <c r="I49" s="108"/>
      <c r="J49" s="109"/>
      <c r="K49" s="109"/>
      <c r="L49" s="109"/>
      <c r="M49" s="109"/>
      <c r="N49" s="109"/>
      <c r="O49" s="92"/>
      <c r="P49" s="110"/>
      <c r="Q49" s="92"/>
      <c r="R49" s="92"/>
      <c r="S49" s="92"/>
      <c r="T49" s="92"/>
      <c r="U49" s="92"/>
      <c r="V49" s="93" t="s">
        <v>119</v>
      </c>
      <c r="W49" s="93" t="s">
        <v>119</v>
      </c>
      <c r="X49" s="93" t="s">
        <v>119</v>
      </c>
      <c r="Y49" s="93" t="s">
        <v>119</v>
      </c>
      <c r="Z49" s="93" t="s">
        <v>119</v>
      </c>
      <c r="AA49" s="94" t="s">
        <v>119</v>
      </c>
      <c r="AB49" s="94" t="s">
        <v>119</v>
      </c>
      <c r="AC49" s="94" t="s">
        <v>119</v>
      </c>
      <c r="AD49" s="94" t="s">
        <v>119</v>
      </c>
      <c r="AE49" s="94" t="s">
        <v>119</v>
      </c>
      <c r="AF49" s="94" t="s">
        <v>119</v>
      </c>
      <c r="AH49" s="65" t="s">
        <v>301</v>
      </c>
      <c r="AI49" s="65">
        <v>0</v>
      </c>
      <c r="AJ49" s="101"/>
      <c r="AS49" s="95" t="str">
        <f t="shared" si="2"/>
        <v/>
      </c>
      <c r="AT49" s="95" t="str">
        <f t="shared" si="3"/>
        <v/>
      </c>
      <c r="BD49" t="str">
        <f t="shared" si="0"/>
        <v>NVCSPRINGFIELD HOSPITAL</v>
      </c>
      <c r="BE49" s="30" t="s">
        <v>302</v>
      </c>
      <c r="BF49" s="30" t="s">
        <v>303</v>
      </c>
      <c r="BG49" s="30" t="s">
        <v>302</v>
      </c>
      <c r="BH49" s="30" t="s">
        <v>303</v>
      </c>
      <c r="BI49" s="30" t="s">
        <v>237</v>
      </c>
    </row>
    <row r="50" spans="1:61" s="20" customFormat="1" ht="15" x14ac:dyDescent="0.25">
      <c r="A50" s="84" t="str">
        <f t="shared" si="4"/>
        <v/>
      </c>
      <c r="B50" s="85">
        <v>0</v>
      </c>
      <c r="C50" s="85"/>
      <c r="D50" s="86" t="str">
        <f t="shared" si="1"/>
        <v/>
      </c>
      <c r="E50" s="105"/>
      <c r="F50" s="106"/>
      <c r="G50" s="107"/>
      <c r="H50" s="97"/>
      <c r="I50" s="108"/>
      <c r="J50" s="109"/>
      <c r="K50" s="109"/>
      <c r="L50" s="109"/>
      <c r="M50" s="109"/>
      <c r="N50" s="109"/>
      <c r="O50" s="92"/>
      <c r="P50" s="110"/>
      <c r="Q50" s="92"/>
      <c r="R50" s="92"/>
      <c r="S50" s="92"/>
      <c r="T50" s="92"/>
      <c r="U50" s="92"/>
      <c r="V50" s="93" t="s">
        <v>119</v>
      </c>
      <c r="W50" s="93" t="s">
        <v>119</v>
      </c>
      <c r="X50" s="93" t="s">
        <v>119</v>
      </c>
      <c r="Y50" s="93" t="s">
        <v>119</v>
      </c>
      <c r="Z50" s="93" t="s">
        <v>119</v>
      </c>
      <c r="AA50" s="94" t="s">
        <v>119</v>
      </c>
      <c r="AB50" s="94" t="s">
        <v>119</v>
      </c>
      <c r="AC50" s="94" t="s">
        <v>119</v>
      </c>
      <c r="AD50" s="94" t="s">
        <v>119</v>
      </c>
      <c r="AE50" s="94" t="s">
        <v>119</v>
      </c>
      <c r="AF50" s="94" t="s">
        <v>119</v>
      </c>
      <c r="AH50" s="20" t="s">
        <v>304</v>
      </c>
      <c r="AI50" s="65">
        <v>0</v>
      </c>
      <c r="AJ50" s="101"/>
      <c r="AS50" s="95" t="str">
        <f t="shared" si="2"/>
        <v/>
      </c>
      <c r="AT50" s="95" t="str">
        <f t="shared" si="3"/>
        <v/>
      </c>
      <c r="BD50" t="str">
        <f t="shared" si="0"/>
        <v>NVCTEES VALLEY TREATMENT CENTRE</v>
      </c>
      <c r="BE50" s="30" t="s">
        <v>305</v>
      </c>
      <c r="BF50" s="30" t="s">
        <v>306</v>
      </c>
      <c r="BG50" s="30" t="s">
        <v>305</v>
      </c>
      <c r="BH50" s="30" t="s">
        <v>306</v>
      </c>
      <c r="BI50" s="30" t="s">
        <v>237</v>
      </c>
    </row>
    <row r="51" spans="1:61" s="20" customFormat="1" ht="15" x14ac:dyDescent="0.25">
      <c r="A51" s="84" t="str">
        <f t="shared" si="4"/>
        <v/>
      </c>
      <c r="B51" s="85">
        <v>0</v>
      </c>
      <c r="C51" s="85"/>
      <c r="D51" s="86" t="str">
        <f t="shared" si="1"/>
        <v/>
      </c>
      <c r="E51" s="105"/>
      <c r="F51" s="106"/>
      <c r="G51" s="107"/>
      <c r="H51" s="97"/>
      <c r="I51" s="108"/>
      <c r="J51" s="109"/>
      <c r="K51" s="109"/>
      <c r="L51" s="109"/>
      <c r="M51" s="109"/>
      <c r="N51" s="109"/>
      <c r="O51" s="92"/>
      <c r="P51" s="110"/>
      <c r="Q51" s="92"/>
      <c r="R51" s="92"/>
      <c r="S51" s="92"/>
      <c r="T51" s="92"/>
      <c r="U51" s="92"/>
      <c r="V51" s="93" t="s">
        <v>119</v>
      </c>
      <c r="W51" s="93" t="s">
        <v>119</v>
      </c>
      <c r="X51" s="93" t="s">
        <v>119</v>
      </c>
      <c r="Y51" s="93" t="s">
        <v>119</v>
      </c>
      <c r="Z51" s="93" t="s">
        <v>119</v>
      </c>
      <c r="AA51" s="94" t="s">
        <v>119</v>
      </c>
      <c r="AB51" s="94" t="s">
        <v>119</v>
      </c>
      <c r="AC51" s="94" t="s">
        <v>119</v>
      </c>
      <c r="AD51" s="94" t="s">
        <v>119</v>
      </c>
      <c r="AE51" s="94" t="s">
        <v>119</v>
      </c>
      <c r="AF51" s="94" t="s">
        <v>119</v>
      </c>
      <c r="AH51" s="65" t="s">
        <v>307</v>
      </c>
      <c r="AI51" s="65">
        <v>0</v>
      </c>
      <c r="AJ51" s="101"/>
      <c r="AS51" s="95" t="str">
        <f t="shared" si="2"/>
        <v/>
      </c>
      <c r="AT51" s="95" t="str">
        <f t="shared" si="3"/>
        <v/>
      </c>
      <c r="BD51" t="str">
        <f t="shared" si="0"/>
        <v>NVCTHE BERKSHIRE INDEPENDENT HOSPITAL</v>
      </c>
      <c r="BE51" s="30" t="s">
        <v>308</v>
      </c>
      <c r="BF51" s="30" t="s">
        <v>309</v>
      </c>
      <c r="BG51" s="30" t="s">
        <v>308</v>
      </c>
      <c r="BH51" s="30" t="s">
        <v>309</v>
      </c>
      <c r="BI51" s="30" t="s">
        <v>237</v>
      </c>
    </row>
    <row r="52" spans="1:61" s="20" customFormat="1" ht="15" x14ac:dyDescent="0.25">
      <c r="A52" s="84" t="str">
        <f t="shared" si="4"/>
        <v/>
      </c>
      <c r="B52" s="85">
        <v>0</v>
      </c>
      <c r="C52" s="85"/>
      <c r="D52" s="86" t="str">
        <f t="shared" si="1"/>
        <v/>
      </c>
      <c r="E52" s="105"/>
      <c r="F52" s="106"/>
      <c r="G52" s="107"/>
      <c r="H52" s="97"/>
      <c r="I52" s="108"/>
      <c r="J52" s="109"/>
      <c r="K52" s="109"/>
      <c r="L52" s="109"/>
      <c r="M52" s="109"/>
      <c r="N52" s="109"/>
      <c r="O52" s="92"/>
      <c r="P52" s="110"/>
      <c r="Q52" s="92"/>
      <c r="R52" s="92"/>
      <c r="S52" s="92"/>
      <c r="T52" s="92"/>
      <c r="U52" s="92"/>
      <c r="V52" s="93" t="s">
        <v>119</v>
      </c>
      <c r="W52" s="93" t="s">
        <v>119</v>
      </c>
      <c r="X52" s="93" t="s">
        <v>119</v>
      </c>
      <c r="Y52" s="93" t="s">
        <v>119</v>
      </c>
      <c r="Z52" s="93" t="s">
        <v>119</v>
      </c>
      <c r="AA52" s="94" t="s">
        <v>119</v>
      </c>
      <c r="AB52" s="94" t="s">
        <v>119</v>
      </c>
      <c r="AC52" s="94" t="s">
        <v>119</v>
      </c>
      <c r="AD52" s="94" t="s">
        <v>119</v>
      </c>
      <c r="AE52" s="94" t="s">
        <v>119</v>
      </c>
      <c r="AF52" s="94" t="s">
        <v>119</v>
      </c>
      <c r="AH52" s="65" t="s">
        <v>310</v>
      </c>
      <c r="AI52" s="65">
        <v>0</v>
      </c>
      <c r="AJ52" s="101"/>
      <c r="AS52" s="95" t="str">
        <f t="shared" si="2"/>
        <v/>
      </c>
      <c r="AT52" s="95" t="str">
        <f t="shared" si="3"/>
        <v/>
      </c>
      <c r="BD52" t="str">
        <f t="shared" si="0"/>
        <v>NVCTHE WESTBOURNE CENTRE</v>
      </c>
      <c r="BE52" s="30" t="s">
        <v>311</v>
      </c>
      <c r="BF52" s="30" t="s">
        <v>312</v>
      </c>
      <c r="BG52" s="30" t="s">
        <v>311</v>
      </c>
      <c r="BH52" s="30" t="s">
        <v>312</v>
      </c>
      <c r="BI52" s="30" t="s">
        <v>237</v>
      </c>
    </row>
    <row r="53" spans="1:61" s="20" customFormat="1" ht="15" x14ac:dyDescent="0.25">
      <c r="A53" s="84" t="str">
        <f t="shared" si="4"/>
        <v/>
      </c>
      <c r="B53" s="85">
        <v>0</v>
      </c>
      <c r="C53" s="85"/>
      <c r="D53" s="86" t="str">
        <f t="shared" si="1"/>
        <v/>
      </c>
      <c r="E53" s="105"/>
      <c r="F53" s="106"/>
      <c r="G53" s="107"/>
      <c r="H53" s="97"/>
      <c r="I53" s="108"/>
      <c r="J53" s="109"/>
      <c r="K53" s="109"/>
      <c r="L53" s="109"/>
      <c r="M53" s="109"/>
      <c r="N53" s="109"/>
      <c r="O53" s="92"/>
      <c r="P53" s="110"/>
      <c r="Q53" s="92"/>
      <c r="R53" s="92"/>
      <c r="S53" s="92"/>
      <c r="T53" s="92"/>
      <c r="U53" s="92"/>
      <c r="V53" s="93" t="s">
        <v>119</v>
      </c>
      <c r="W53" s="93" t="s">
        <v>119</v>
      </c>
      <c r="X53" s="93" t="s">
        <v>119</v>
      </c>
      <c r="Y53" s="93" t="s">
        <v>119</v>
      </c>
      <c r="Z53" s="93" t="s">
        <v>119</v>
      </c>
      <c r="AA53" s="94" t="s">
        <v>119</v>
      </c>
      <c r="AB53" s="94" t="s">
        <v>119</v>
      </c>
      <c r="AC53" s="94" t="s">
        <v>119</v>
      </c>
      <c r="AD53" s="94" t="s">
        <v>119</v>
      </c>
      <c r="AE53" s="94" t="s">
        <v>119</v>
      </c>
      <c r="AF53" s="94" t="s">
        <v>119</v>
      </c>
      <c r="AH53" s="65" t="s">
        <v>313</v>
      </c>
      <c r="AI53" s="65">
        <v>0</v>
      </c>
      <c r="AJ53" s="101"/>
      <c r="AS53" s="95" t="str">
        <f t="shared" si="2"/>
        <v/>
      </c>
      <c r="AT53" s="95" t="str">
        <f t="shared" si="3"/>
        <v/>
      </c>
      <c r="BD53" t="str">
        <f t="shared" si="0"/>
        <v>NVCTHE YORKSHIRE CLINIC</v>
      </c>
      <c r="BE53" s="30" t="s">
        <v>314</v>
      </c>
      <c r="BF53" s="30" t="s">
        <v>315</v>
      </c>
      <c r="BG53" s="30" t="s">
        <v>314</v>
      </c>
      <c r="BH53" s="30" t="s">
        <v>315</v>
      </c>
      <c r="BI53" s="30" t="s">
        <v>237</v>
      </c>
    </row>
    <row r="54" spans="1:61" s="20" customFormat="1" ht="15" x14ac:dyDescent="0.25">
      <c r="A54" s="84" t="str">
        <f t="shared" si="4"/>
        <v/>
      </c>
      <c r="B54" s="85">
        <v>0</v>
      </c>
      <c r="C54" s="85"/>
      <c r="D54" s="86" t="str">
        <f t="shared" si="1"/>
        <v/>
      </c>
      <c r="E54" s="105"/>
      <c r="F54" s="106"/>
      <c r="G54" s="107"/>
      <c r="H54" s="97"/>
      <c r="I54" s="108"/>
      <c r="J54" s="109"/>
      <c r="K54" s="109"/>
      <c r="L54" s="109"/>
      <c r="M54" s="109"/>
      <c r="N54" s="109"/>
      <c r="O54" s="92"/>
      <c r="P54" s="110"/>
      <c r="Q54" s="92"/>
      <c r="R54" s="92"/>
      <c r="S54" s="92"/>
      <c r="T54" s="92"/>
      <c r="U54" s="92"/>
      <c r="V54" s="93" t="s">
        <v>119</v>
      </c>
      <c r="W54" s="93" t="s">
        <v>119</v>
      </c>
      <c r="X54" s="93" t="s">
        <v>119</v>
      </c>
      <c r="Y54" s="93" t="s">
        <v>119</v>
      </c>
      <c r="Z54" s="93" t="s">
        <v>119</v>
      </c>
      <c r="AA54" s="94" t="s">
        <v>119</v>
      </c>
      <c r="AB54" s="94" t="s">
        <v>119</v>
      </c>
      <c r="AC54" s="94" t="s">
        <v>119</v>
      </c>
      <c r="AD54" s="94" t="s">
        <v>119</v>
      </c>
      <c r="AE54" s="94" t="s">
        <v>119</v>
      </c>
      <c r="AF54" s="94" t="s">
        <v>119</v>
      </c>
      <c r="AH54" s="65" t="s">
        <v>316</v>
      </c>
      <c r="AI54" s="65">
        <v>0</v>
      </c>
      <c r="AJ54" s="101"/>
      <c r="AS54" s="95" t="str">
        <f t="shared" si="2"/>
        <v/>
      </c>
      <c r="AT54" s="95" t="str">
        <f t="shared" si="3"/>
        <v/>
      </c>
      <c r="BD54" t="str">
        <f t="shared" si="0"/>
        <v>NVCWEST MIDLANDS HOSPITAL</v>
      </c>
      <c r="BE54" s="30" t="s">
        <v>317</v>
      </c>
      <c r="BF54" s="30" t="s">
        <v>318</v>
      </c>
      <c r="BG54" s="30" t="s">
        <v>317</v>
      </c>
      <c r="BH54" s="30" t="s">
        <v>318</v>
      </c>
      <c r="BI54" s="30" t="s">
        <v>237</v>
      </c>
    </row>
    <row r="55" spans="1:61" s="20" customFormat="1" ht="15" x14ac:dyDescent="0.25">
      <c r="A55" s="84" t="str">
        <f t="shared" si="4"/>
        <v/>
      </c>
      <c r="B55" s="85">
        <v>0</v>
      </c>
      <c r="C55" s="85"/>
      <c r="D55" s="86" t="str">
        <f t="shared" si="1"/>
        <v/>
      </c>
      <c r="E55" s="105"/>
      <c r="F55" s="106"/>
      <c r="G55" s="107"/>
      <c r="H55" s="97"/>
      <c r="I55" s="108"/>
      <c r="J55" s="109"/>
      <c r="K55" s="109"/>
      <c r="L55" s="109"/>
      <c r="M55" s="109"/>
      <c r="N55" s="109"/>
      <c r="O55" s="92"/>
      <c r="P55" s="110"/>
      <c r="Q55" s="92"/>
      <c r="R55" s="92"/>
      <c r="S55" s="92"/>
      <c r="T55" s="92"/>
      <c r="U55" s="92"/>
      <c r="V55" s="93" t="s">
        <v>119</v>
      </c>
      <c r="W55" s="93" t="s">
        <v>119</v>
      </c>
      <c r="X55" s="93" t="s">
        <v>119</v>
      </c>
      <c r="Y55" s="93" t="s">
        <v>119</v>
      </c>
      <c r="Z55" s="93" t="s">
        <v>119</v>
      </c>
      <c r="AA55" s="94" t="s">
        <v>119</v>
      </c>
      <c r="AB55" s="94" t="s">
        <v>119</v>
      </c>
      <c r="AC55" s="94" t="s">
        <v>119</v>
      </c>
      <c r="AD55" s="94" t="s">
        <v>119</v>
      </c>
      <c r="AE55" s="94" t="s">
        <v>119</v>
      </c>
      <c r="AF55" s="94" t="s">
        <v>119</v>
      </c>
      <c r="AH55" s="65" t="s">
        <v>319</v>
      </c>
      <c r="AI55" s="65">
        <v>0</v>
      </c>
      <c r="AJ55" s="101"/>
      <c r="AS55" s="95" t="str">
        <f t="shared" si="2"/>
        <v/>
      </c>
      <c r="AT55" s="95" t="str">
        <f t="shared" si="3"/>
        <v/>
      </c>
      <c r="BD55" t="str">
        <f t="shared" si="0"/>
        <v>NVCWINFIELD HOSPITAL</v>
      </c>
      <c r="BE55" s="30" t="s">
        <v>320</v>
      </c>
      <c r="BF55" s="30" t="s">
        <v>321</v>
      </c>
      <c r="BG55" s="30" t="s">
        <v>320</v>
      </c>
      <c r="BH55" s="30" t="s">
        <v>321</v>
      </c>
      <c r="BI55" s="30" t="s">
        <v>237</v>
      </c>
    </row>
    <row r="56" spans="1:61" s="20" customFormat="1" ht="12.75" customHeight="1" x14ac:dyDescent="0.25">
      <c r="A56" s="84" t="str">
        <f t="shared" si="4"/>
        <v/>
      </c>
      <c r="B56" s="85">
        <v>0</v>
      </c>
      <c r="C56" s="85"/>
      <c r="D56" s="86" t="str">
        <f t="shared" si="1"/>
        <v/>
      </c>
      <c r="E56" s="105"/>
      <c r="F56" s="106"/>
      <c r="G56" s="107"/>
      <c r="H56" s="97"/>
      <c r="I56" s="108"/>
      <c r="J56" s="109"/>
      <c r="K56" s="109"/>
      <c r="L56" s="109"/>
      <c r="M56" s="109"/>
      <c r="N56" s="109"/>
      <c r="O56" s="92"/>
      <c r="P56" s="110"/>
      <c r="Q56" s="92"/>
      <c r="R56" s="92"/>
      <c r="S56" s="92"/>
      <c r="T56" s="92"/>
      <c r="U56" s="92"/>
      <c r="V56" s="93" t="s">
        <v>119</v>
      </c>
      <c r="W56" s="93" t="s">
        <v>119</v>
      </c>
      <c r="X56" s="93" t="s">
        <v>119</v>
      </c>
      <c r="Y56" s="93" t="s">
        <v>119</v>
      </c>
      <c r="Z56" s="93" t="s">
        <v>119</v>
      </c>
      <c r="AA56" s="94" t="s">
        <v>119</v>
      </c>
      <c r="AB56" s="94" t="s">
        <v>119</v>
      </c>
      <c r="AC56" s="94" t="s">
        <v>119</v>
      </c>
      <c r="AD56" s="94" t="s">
        <v>119</v>
      </c>
      <c r="AE56" s="94" t="s">
        <v>119</v>
      </c>
      <c r="AF56" s="94" t="s">
        <v>119</v>
      </c>
      <c r="AH56" s="65" t="s">
        <v>322</v>
      </c>
      <c r="AI56" s="65">
        <v>0</v>
      </c>
      <c r="AJ56" s="101"/>
      <c r="AS56" s="95" t="str">
        <f t="shared" si="2"/>
        <v/>
      </c>
      <c r="AT56" s="95" t="str">
        <f t="shared" si="3"/>
        <v/>
      </c>
      <c r="BD56" t="str">
        <f t="shared" si="0"/>
        <v>NVCWOODLAND HOSPITAL</v>
      </c>
      <c r="BE56" s="30" t="s">
        <v>323</v>
      </c>
      <c r="BF56" s="30" t="s">
        <v>324</v>
      </c>
      <c r="BG56" s="30" t="s">
        <v>323</v>
      </c>
      <c r="BH56" s="30" t="s">
        <v>324</v>
      </c>
      <c r="BI56" s="30" t="s">
        <v>237</v>
      </c>
    </row>
    <row r="57" spans="1:61" s="20" customFormat="1" ht="15" x14ac:dyDescent="0.25">
      <c r="A57" s="84" t="str">
        <f t="shared" si="4"/>
        <v/>
      </c>
      <c r="B57" s="85">
        <v>0</v>
      </c>
      <c r="C57" s="85"/>
      <c r="D57" s="86" t="str">
        <f t="shared" si="1"/>
        <v/>
      </c>
      <c r="E57" s="105"/>
      <c r="F57" s="106"/>
      <c r="G57" s="107"/>
      <c r="H57" s="97"/>
      <c r="I57" s="108"/>
      <c r="J57" s="109"/>
      <c r="K57" s="109"/>
      <c r="L57" s="109"/>
      <c r="M57" s="109"/>
      <c r="N57" s="109"/>
      <c r="O57" s="92"/>
      <c r="P57" s="110"/>
      <c r="Q57" s="92"/>
      <c r="R57" s="92"/>
      <c r="S57" s="92"/>
      <c r="T57" s="92"/>
      <c r="U57" s="92"/>
      <c r="V57" s="93" t="s">
        <v>119</v>
      </c>
      <c r="W57" s="93" t="s">
        <v>119</v>
      </c>
      <c r="X57" s="93" t="s">
        <v>119</v>
      </c>
      <c r="Y57" s="93" t="s">
        <v>119</v>
      </c>
      <c r="Z57" s="93" t="s">
        <v>119</v>
      </c>
      <c r="AA57" s="94" t="s">
        <v>119</v>
      </c>
      <c r="AB57" s="94" t="s">
        <v>119</v>
      </c>
      <c r="AC57" s="94" t="s">
        <v>119</v>
      </c>
      <c r="AD57" s="94" t="s">
        <v>119</v>
      </c>
      <c r="AE57" s="94" t="s">
        <v>119</v>
      </c>
      <c r="AF57" s="94" t="s">
        <v>119</v>
      </c>
      <c r="AH57" s="65" t="s">
        <v>325</v>
      </c>
      <c r="AI57" s="65">
        <v>0</v>
      </c>
      <c r="AJ57" s="101"/>
      <c r="AS57" s="95" t="str">
        <f t="shared" si="2"/>
        <v/>
      </c>
      <c r="AT57" s="95" t="str">
        <f t="shared" si="3"/>
        <v/>
      </c>
      <c r="BD57" t="str">
        <f t="shared" si="0"/>
        <v>R0AMANCHESTER ROYAL EYE HOSPITAL</v>
      </c>
      <c r="BE57" s="30" t="s">
        <v>326</v>
      </c>
      <c r="BF57" s="30" t="s">
        <v>327</v>
      </c>
      <c r="BG57" s="30" t="s">
        <v>326</v>
      </c>
      <c r="BH57" s="30" t="s">
        <v>327</v>
      </c>
      <c r="BI57" s="30" t="s">
        <v>328</v>
      </c>
    </row>
    <row r="58" spans="1:61" s="20" customFormat="1" ht="12.75" customHeight="1" x14ac:dyDescent="0.25">
      <c r="A58" s="84" t="str">
        <f t="shared" si="4"/>
        <v/>
      </c>
      <c r="B58" s="85">
        <v>0</v>
      </c>
      <c r="C58" s="85"/>
      <c r="D58" s="86" t="str">
        <f t="shared" si="1"/>
        <v/>
      </c>
      <c r="E58" s="105"/>
      <c r="F58" s="106"/>
      <c r="G58" s="107"/>
      <c r="H58" s="97"/>
      <c r="I58" s="108"/>
      <c r="J58" s="109"/>
      <c r="K58" s="109"/>
      <c r="L58" s="109"/>
      <c r="M58" s="109"/>
      <c r="N58" s="109"/>
      <c r="O58" s="92"/>
      <c r="P58" s="110"/>
      <c r="Q58" s="92"/>
      <c r="R58" s="92"/>
      <c r="S58" s="92"/>
      <c r="T58" s="92"/>
      <c r="U58" s="92"/>
      <c r="V58" s="93" t="s">
        <v>119</v>
      </c>
      <c r="W58" s="93" t="s">
        <v>119</v>
      </c>
      <c r="X58" s="93" t="s">
        <v>119</v>
      </c>
      <c r="Y58" s="93" t="s">
        <v>119</v>
      </c>
      <c r="Z58" s="93" t="s">
        <v>119</v>
      </c>
      <c r="AA58" s="94" t="s">
        <v>119</v>
      </c>
      <c r="AB58" s="94" t="s">
        <v>119</v>
      </c>
      <c r="AC58" s="94" t="s">
        <v>119</v>
      </c>
      <c r="AD58" s="94" t="s">
        <v>119</v>
      </c>
      <c r="AE58" s="94" t="s">
        <v>119</v>
      </c>
      <c r="AF58" s="94" t="s">
        <v>119</v>
      </c>
      <c r="AH58" s="65" t="s">
        <v>329</v>
      </c>
      <c r="AI58" s="65">
        <v>0</v>
      </c>
      <c r="AJ58" s="101"/>
      <c r="AS58" s="95" t="str">
        <f t="shared" si="2"/>
        <v/>
      </c>
      <c r="AT58" s="95" t="str">
        <f t="shared" si="3"/>
        <v/>
      </c>
      <c r="BD58" t="str">
        <f t="shared" si="0"/>
        <v>R0AMANCHESTER ROYAL INFIRMARY</v>
      </c>
      <c r="BE58" s="30" t="s">
        <v>330</v>
      </c>
      <c r="BF58" s="30" t="s">
        <v>331</v>
      </c>
      <c r="BG58" s="30" t="s">
        <v>330</v>
      </c>
      <c r="BH58" s="30" t="s">
        <v>331</v>
      </c>
      <c r="BI58" s="30" t="s">
        <v>328</v>
      </c>
    </row>
    <row r="59" spans="1:61" s="20" customFormat="1" ht="15" x14ac:dyDescent="0.25">
      <c r="A59" s="84" t="str">
        <f t="shared" si="4"/>
        <v/>
      </c>
      <c r="B59" s="85">
        <v>0</v>
      </c>
      <c r="C59" s="85"/>
      <c r="D59" s="86" t="str">
        <f t="shared" si="1"/>
        <v/>
      </c>
      <c r="E59" s="105"/>
      <c r="F59" s="106"/>
      <c r="G59" s="107"/>
      <c r="H59" s="97"/>
      <c r="I59" s="108"/>
      <c r="J59" s="109"/>
      <c r="K59" s="109"/>
      <c r="L59" s="109"/>
      <c r="M59" s="109"/>
      <c r="N59" s="109"/>
      <c r="O59" s="92"/>
      <c r="P59" s="110"/>
      <c r="Q59" s="92"/>
      <c r="R59" s="92"/>
      <c r="S59" s="92"/>
      <c r="T59" s="92"/>
      <c r="U59" s="92"/>
      <c r="V59" s="93" t="s">
        <v>119</v>
      </c>
      <c r="W59" s="93" t="s">
        <v>119</v>
      </c>
      <c r="X59" s="93" t="s">
        <v>119</v>
      </c>
      <c r="Y59" s="93" t="s">
        <v>119</v>
      </c>
      <c r="Z59" s="93" t="s">
        <v>119</v>
      </c>
      <c r="AA59" s="94" t="s">
        <v>119</v>
      </c>
      <c r="AB59" s="94" t="s">
        <v>119</v>
      </c>
      <c r="AC59" s="94" t="s">
        <v>119</v>
      </c>
      <c r="AD59" s="94" t="s">
        <v>119</v>
      </c>
      <c r="AE59" s="94" t="s">
        <v>119</v>
      </c>
      <c r="AF59" s="94" t="s">
        <v>119</v>
      </c>
      <c r="AH59" s="65" t="s">
        <v>332</v>
      </c>
      <c r="AI59" s="65">
        <v>0</v>
      </c>
      <c r="AJ59" s="101"/>
      <c r="AS59" s="95" t="str">
        <f t="shared" si="2"/>
        <v/>
      </c>
      <c r="AT59" s="95" t="str">
        <f t="shared" si="3"/>
        <v/>
      </c>
      <c r="BD59" t="str">
        <f t="shared" si="0"/>
        <v>R0AROYAL MANCHESTER CHILDREN'S HOSPITAL</v>
      </c>
      <c r="BE59" s="30" t="s">
        <v>333</v>
      </c>
      <c r="BF59" s="30" t="s">
        <v>334</v>
      </c>
      <c r="BG59" s="30" t="s">
        <v>333</v>
      </c>
      <c r="BH59" s="30" t="s">
        <v>334</v>
      </c>
      <c r="BI59" s="30" t="s">
        <v>328</v>
      </c>
    </row>
    <row r="60" spans="1:61" s="20" customFormat="1" ht="12.75" customHeight="1" x14ac:dyDescent="0.25">
      <c r="A60" s="84" t="str">
        <f t="shared" si="4"/>
        <v/>
      </c>
      <c r="B60" s="85">
        <v>0</v>
      </c>
      <c r="C60" s="85"/>
      <c r="D60" s="86" t="str">
        <f t="shared" si="1"/>
        <v/>
      </c>
      <c r="E60" s="105"/>
      <c r="F60" s="106"/>
      <c r="G60" s="107"/>
      <c r="H60" s="97"/>
      <c r="I60" s="108"/>
      <c r="J60" s="109"/>
      <c r="K60" s="109"/>
      <c r="L60" s="109"/>
      <c r="M60" s="109"/>
      <c r="N60" s="109"/>
      <c r="O60" s="92"/>
      <c r="P60" s="110"/>
      <c r="Q60" s="92"/>
      <c r="R60" s="92"/>
      <c r="S60" s="92"/>
      <c r="T60" s="92"/>
      <c r="U60" s="92"/>
      <c r="V60" s="93" t="s">
        <v>119</v>
      </c>
      <c r="W60" s="93" t="s">
        <v>119</v>
      </c>
      <c r="X60" s="93" t="s">
        <v>119</v>
      </c>
      <c r="Y60" s="93" t="s">
        <v>119</v>
      </c>
      <c r="Z60" s="93" t="s">
        <v>119</v>
      </c>
      <c r="AA60" s="94" t="s">
        <v>119</v>
      </c>
      <c r="AB60" s="94" t="s">
        <v>119</v>
      </c>
      <c r="AC60" s="94" t="s">
        <v>119</v>
      </c>
      <c r="AD60" s="94" t="s">
        <v>119</v>
      </c>
      <c r="AE60" s="94" t="s">
        <v>119</v>
      </c>
      <c r="AF60" s="94" t="s">
        <v>119</v>
      </c>
      <c r="AH60" s="65" t="s">
        <v>335</v>
      </c>
      <c r="AI60" s="65">
        <v>0</v>
      </c>
      <c r="AJ60" s="101"/>
      <c r="AS60" s="95" t="str">
        <f t="shared" si="2"/>
        <v/>
      </c>
      <c r="AT60" s="95" t="str">
        <f t="shared" si="3"/>
        <v/>
      </c>
      <c r="BD60" t="str">
        <f t="shared" si="0"/>
        <v>R0AST MARY'S HOSPITAL</v>
      </c>
      <c r="BE60" s="30" t="s">
        <v>336</v>
      </c>
      <c r="BF60" s="30" t="s">
        <v>337</v>
      </c>
      <c r="BG60" s="30" t="s">
        <v>336</v>
      </c>
      <c r="BH60" s="30" t="s">
        <v>337</v>
      </c>
      <c r="BI60" s="30" t="s">
        <v>328</v>
      </c>
    </row>
    <row r="61" spans="1:61" s="20" customFormat="1" ht="15" x14ac:dyDescent="0.25">
      <c r="A61" s="84" t="str">
        <f t="shared" si="4"/>
        <v/>
      </c>
      <c r="B61" s="85">
        <v>0</v>
      </c>
      <c r="C61" s="85"/>
      <c r="D61" s="86" t="str">
        <f t="shared" si="1"/>
        <v/>
      </c>
      <c r="E61" s="105"/>
      <c r="F61" s="106"/>
      <c r="G61" s="89"/>
      <c r="H61" s="97"/>
      <c r="I61" s="108"/>
      <c r="J61" s="109"/>
      <c r="K61" s="109"/>
      <c r="L61" s="109"/>
      <c r="M61" s="109"/>
      <c r="N61" s="109"/>
      <c r="O61" s="92"/>
      <c r="P61" s="110"/>
      <c r="Q61" s="92"/>
      <c r="R61" s="92"/>
      <c r="S61" s="92"/>
      <c r="T61" s="92"/>
      <c r="U61" s="92"/>
      <c r="V61" s="93" t="s">
        <v>119</v>
      </c>
      <c r="W61" s="93" t="s">
        <v>119</v>
      </c>
      <c r="X61" s="93" t="s">
        <v>119</v>
      </c>
      <c r="Y61" s="93" t="s">
        <v>119</v>
      </c>
      <c r="Z61" s="93" t="s">
        <v>119</v>
      </c>
      <c r="AA61" s="94" t="s">
        <v>119</v>
      </c>
      <c r="AB61" s="94" t="s">
        <v>119</v>
      </c>
      <c r="AC61" s="94" t="s">
        <v>119</v>
      </c>
      <c r="AD61" s="94" t="s">
        <v>119</v>
      </c>
      <c r="AE61" s="94" t="s">
        <v>119</v>
      </c>
      <c r="AF61" s="94" t="s">
        <v>119</v>
      </c>
      <c r="AH61" s="65" t="s">
        <v>338</v>
      </c>
      <c r="AI61" s="65">
        <v>0</v>
      </c>
      <c r="AJ61" s="101"/>
      <c r="AS61" s="95" t="str">
        <f t="shared" si="2"/>
        <v/>
      </c>
      <c r="AT61" s="95" t="str">
        <f t="shared" si="3"/>
        <v/>
      </c>
      <c r="BD61" t="str">
        <f t="shared" si="0"/>
        <v>R0ATRAFFORD GENERAL HOSPITAL</v>
      </c>
      <c r="BE61" s="30" t="s">
        <v>339</v>
      </c>
      <c r="BF61" s="30" t="s">
        <v>340</v>
      </c>
      <c r="BG61" s="30" t="s">
        <v>339</v>
      </c>
      <c r="BH61" s="30" t="s">
        <v>340</v>
      </c>
      <c r="BI61" s="30" t="s">
        <v>328</v>
      </c>
    </row>
    <row r="62" spans="1:61" s="20" customFormat="1" ht="15" x14ac:dyDescent="0.25">
      <c r="A62" s="84" t="str">
        <f t="shared" si="4"/>
        <v/>
      </c>
      <c r="B62" s="85">
        <v>0</v>
      </c>
      <c r="C62" s="85"/>
      <c r="D62" s="86" t="str">
        <f t="shared" si="1"/>
        <v/>
      </c>
      <c r="E62" s="105"/>
      <c r="F62" s="106"/>
      <c r="G62" s="89"/>
      <c r="H62" s="97"/>
      <c r="I62" s="108"/>
      <c r="J62" s="109"/>
      <c r="K62" s="109"/>
      <c r="L62" s="109"/>
      <c r="M62" s="109"/>
      <c r="N62" s="109"/>
      <c r="O62" s="92"/>
      <c r="P62" s="110"/>
      <c r="Q62" s="92"/>
      <c r="R62" s="92"/>
      <c r="S62" s="92"/>
      <c r="T62" s="92"/>
      <c r="U62" s="92"/>
      <c r="V62" s="93" t="s">
        <v>119</v>
      </c>
      <c r="W62" s="93" t="s">
        <v>119</v>
      </c>
      <c r="X62" s="93" t="s">
        <v>119</v>
      </c>
      <c r="Y62" s="93" t="s">
        <v>119</v>
      </c>
      <c r="Z62" s="93" t="s">
        <v>119</v>
      </c>
      <c r="AA62" s="94" t="s">
        <v>119</v>
      </c>
      <c r="AB62" s="94" t="s">
        <v>119</v>
      </c>
      <c r="AC62" s="94" t="s">
        <v>119</v>
      </c>
      <c r="AD62" s="94" t="s">
        <v>119</v>
      </c>
      <c r="AE62" s="94" t="s">
        <v>119</v>
      </c>
      <c r="AF62" s="94" t="s">
        <v>119</v>
      </c>
      <c r="AH62" s="65" t="s">
        <v>341</v>
      </c>
      <c r="AI62" s="65">
        <v>0</v>
      </c>
      <c r="AJ62" s="101"/>
      <c r="AS62" s="95" t="str">
        <f t="shared" si="2"/>
        <v/>
      </c>
      <c r="AT62" s="95" t="str">
        <f t="shared" si="3"/>
        <v/>
      </c>
      <c r="BD62" t="str">
        <f t="shared" si="0"/>
        <v>R0AUNIVERSITY DENTAL HOSPITAL</v>
      </c>
      <c r="BE62" s="30" t="s">
        <v>342</v>
      </c>
      <c r="BF62" s="30" t="s">
        <v>343</v>
      </c>
      <c r="BG62" s="30" t="s">
        <v>342</v>
      </c>
      <c r="BH62" s="30" t="s">
        <v>343</v>
      </c>
      <c r="BI62" s="30" t="s">
        <v>328</v>
      </c>
    </row>
    <row r="63" spans="1:61" s="20" customFormat="1" ht="15" x14ac:dyDescent="0.25">
      <c r="A63" s="84" t="str">
        <f t="shared" si="4"/>
        <v/>
      </c>
      <c r="B63" s="85">
        <v>0</v>
      </c>
      <c r="C63" s="85"/>
      <c r="D63" s="86" t="str">
        <f t="shared" si="1"/>
        <v/>
      </c>
      <c r="E63" s="105"/>
      <c r="F63" s="106"/>
      <c r="G63" s="89"/>
      <c r="H63" s="97"/>
      <c r="I63" s="108"/>
      <c r="J63" s="109"/>
      <c r="K63" s="109"/>
      <c r="L63" s="109"/>
      <c r="M63" s="109"/>
      <c r="N63" s="109"/>
      <c r="O63" s="92"/>
      <c r="P63" s="110"/>
      <c r="Q63" s="92"/>
      <c r="R63" s="92"/>
      <c r="S63" s="92"/>
      <c r="T63" s="92"/>
      <c r="U63" s="92"/>
      <c r="V63" s="93" t="s">
        <v>119</v>
      </c>
      <c r="W63" s="93" t="s">
        <v>119</v>
      </c>
      <c r="X63" s="93" t="s">
        <v>119</v>
      </c>
      <c r="Y63" s="93" t="s">
        <v>119</v>
      </c>
      <c r="Z63" s="93" t="s">
        <v>119</v>
      </c>
      <c r="AA63" s="94" t="s">
        <v>119</v>
      </c>
      <c r="AB63" s="94" t="s">
        <v>119</v>
      </c>
      <c r="AC63" s="94" t="s">
        <v>119</v>
      </c>
      <c r="AD63" s="94" t="s">
        <v>119</v>
      </c>
      <c r="AE63" s="94" t="s">
        <v>119</v>
      </c>
      <c r="AF63" s="94" t="s">
        <v>119</v>
      </c>
      <c r="AH63" s="65" t="s">
        <v>344</v>
      </c>
      <c r="AI63" s="65">
        <v>0</v>
      </c>
      <c r="AJ63" s="101"/>
      <c r="AS63" s="95" t="str">
        <f t="shared" si="2"/>
        <v/>
      </c>
      <c r="AT63" s="95" t="str">
        <f t="shared" si="3"/>
        <v/>
      </c>
      <c r="BD63" t="str">
        <f t="shared" si="0"/>
        <v>R0AWYTHENSHAWE HOSPITAL</v>
      </c>
      <c r="BE63" s="30" t="s">
        <v>345</v>
      </c>
      <c r="BF63" s="30" t="s">
        <v>346</v>
      </c>
      <c r="BG63" s="30" t="s">
        <v>345</v>
      </c>
      <c r="BH63" s="30" t="s">
        <v>346</v>
      </c>
      <c r="BI63" s="30" t="s">
        <v>328</v>
      </c>
    </row>
    <row r="64" spans="1:61" s="20" customFormat="1" ht="15" x14ac:dyDescent="0.25">
      <c r="A64" s="84" t="str">
        <f t="shared" si="4"/>
        <v/>
      </c>
      <c r="B64" s="85">
        <v>0</v>
      </c>
      <c r="C64" s="85"/>
      <c r="D64" s="86" t="str">
        <f t="shared" si="1"/>
        <v/>
      </c>
      <c r="E64" s="105"/>
      <c r="F64" s="106"/>
      <c r="G64" s="89"/>
      <c r="H64" s="97"/>
      <c r="I64" s="108"/>
      <c r="J64" s="109"/>
      <c r="K64" s="109"/>
      <c r="L64" s="109"/>
      <c r="M64" s="109"/>
      <c r="N64" s="109"/>
      <c r="O64" s="92"/>
      <c r="P64" s="110"/>
      <c r="Q64" s="92"/>
      <c r="R64" s="92"/>
      <c r="S64" s="92"/>
      <c r="T64" s="92"/>
      <c r="U64" s="92"/>
      <c r="V64" s="93" t="s">
        <v>119</v>
      </c>
      <c r="W64" s="93" t="s">
        <v>119</v>
      </c>
      <c r="X64" s="93" t="s">
        <v>119</v>
      </c>
      <c r="Y64" s="93" t="s">
        <v>119</v>
      </c>
      <c r="Z64" s="93" t="s">
        <v>119</v>
      </c>
      <c r="AA64" s="94" t="s">
        <v>119</v>
      </c>
      <c r="AB64" s="94" t="s">
        <v>119</v>
      </c>
      <c r="AC64" s="94" t="s">
        <v>119</v>
      </c>
      <c r="AD64" s="94" t="s">
        <v>119</v>
      </c>
      <c r="AE64" s="94" t="s">
        <v>119</v>
      </c>
      <c r="AF64" s="94" t="s">
        <v>119</v>
      </c>
      <c r="AH64" s="20" t="s">
        <v>347</v>
      </c>
      <c r="AI64" s="65">
        <v>0</v>
      </c>
      <c r="AJ64" s="101"/>
      <c r="AS64" s="95" t="str">
        <f t="shared" si="2"/>
        <v/>
      </c>
      <c r="AT64" s="95" t="str">
        <f t="shared" si="3"/>
        <v/>
      </c>
      <c r="BD64" t="str">
        <f t="shared" si="0"/>
        <v>R1AACONBURY UNIT</v>
      </c>
      <c r="BE64" s="30" t="s">
        <v>348</v>
      </c>
      <c r="BF64" s="30" t="s">
        <v>349</v>
      </c>
      <c r="BG64" s="30" t="s">
        <v>348</v>
      </c>
      <c r="BH64" s="30" t="s">
        <v>349</v>
      </c>
      <c r="BI64" s="30" t="s">
        <v>350</v>
      </c>
    </row>
    <row r="65" spans="1:61" s="20" customFormat="1" ht="15" x14ac:dyDescent="0.25">
      <c r="A65" s="84" t="str">
        <f t="shared" si="4"/>
        <v/>
      </c>
      <c r="B65" s="85">
        <v>0</v>
      </c>
      <c r="C65" s="85"/>
      <c r="D65" s="86" t="str">
        <f t="shared" si="1"/>
        <v/>
      </c>
      <c r="E65" s="105"/>
      <c r="F65" s="106"/>
      <c r="G65" s="89"/>
      <c r="H65" s="97"/>
      <c r="I65" s="108"/>
      <c r="J65" s="109"/>
      <c r="K65" s="109"/>
      <c r="L65" s="109"/>
      <c r="M65" s="109"/>
      <c r="N65" s="109"/>
      <c r="O65" s="92"/>
      <c r="P65" s="110"/>
      <c r="Q65" s="92"/>
      <c r="R65" s="92"/>
      <c r="S65" s="92"/>
      <c r="T65" s="92"/>
      <c r="U65" s="92"/>
      <c r="V65" s="93" t="s">
        <v>119</v>
      </c>
      <c r="W65" s="93" t="s">
        <v>119</v>
      </c>
      <c r="X65" s="93" t="s">
        <v>119</v>
      </c>
      <c r="Y65" s="93" t="s">
        <v>119</v>
      </c>
      <c r="Z65" s="93" t="s">
        <v>119</v>
      </c>
      <c r="AA65" s="94" t="s">
        <v>119</v>
      </c>
      <c r="AB65" s="94" t="s">
        <v>119</v>
      </c>
      <c r="AC65" s="94" t="s">
        <v>119</v>
      </c>
      <c r="AD65" s="94" t="s">
        <v>119</v>
      </c>
      <c r="AE65" s="94" t="s">
        <v>119</v>
      </c>
      <c r="AF65" s="94" t="s">
        <v>119</v>
      </c>
      <c r="AH65" s="65" t="s">
        <v>351</v>
      </c>
      <c r="AI65" s="65">
        <v>0</v>
      </c>
      <c r="AJ65" s="101"/>
      <c r="AS65" s="95" t="str">
        <f t="shared" si="2"/>
        <v/>
      </c>
      <c r="AT65" s="95" t="str">
        <f t="shared" si="3"/>
        <v/>
      </c>
      <c r="BD65" t="str">
        <f t="shared" si="0"/>
        <v>R1AALEXANDRA HOSPITAL</v>
      </c>
      <c r="BE65" s="30" t="s">
        <v>352</v>
      </c>
      <c r="BF65" s="30" t="s">
        <v>353</v>
      </c>
      <c r="BG65" s="30" t="s">
        <v>352</v>
      </c>
      <c r="BH65" s="30" t="s">
        <v>353</v>
      </c>
      <c r="BI65" s="30" t="s">
        <v>350</v>
      </c>
    </row>
    <row r="66" spans="1:61" s="20" customFormat="1" ht="15" x14ac:dyDescent="0.25">
      <c r="A66" s="84" t="str">
        <f t="shared" si="4"/>
        <v/>
      </c>
      <c r="B66" s="85">
        <v>0</v>
      </c>
      <c r="C66" s="85"/>
      <c r="D66" s="86" t="str">
        <f t="shared" si="1"/>
        <v/>
      </c>
      <c r="E66" s="105"/>
      <c r="F66" s="106"/>
      <c r="G66" s="89"/>
      <c r="H66" s="97"/>
      <c r="I66" s="108"/>
      <c r="J66" s="109"/>
      <c r="K66" s="109"/>
      <c r="L66" s="109"/>
      <c r="M66" s="109"/>
      <c r="N66" s="109"/>
      <c r="O66" s="92"/>
      <c r="P66" s="110"/>
      <c r="Q66" s="92"/>
      <c r="R66" s="92"/>
      <c r="S66" s="92"/>
      <c r="T66" s="92"/>
      <c r="U66" s="92"/>
      <c r="V66" s="93" t="s">
        <v>119</v>
      </c>
      <c r="W66" s="93" t="s">
        <v>119</v>
      </c>
      <c r="X66" s="93" t="s">
        <v>119</v>
      </c>
      <c r="Y66" s="93" t="s">
        <v>119</v>
      </c>
      <c r="Z66" s="93" t="s">
        <v>119</v>
      </c>
      <c r="AA66" s="94" t="s">
        <v>119</v>
      </c>
      <c r="AB66" s="94" t="s">
        <v>119</v>
      </c>
      <c r="AC66" s="94" t="s">
        <v>119</v>
      </c>
      <c r="AD66" s="94" t="s">
        <v>119</v>
      </c>
      <c r="AE66" s="94" t="s">
        <v>119</v>
      </c>
      <c r="AF66" s="94" t="s">
        <v>119</v>
      </c>
      <c r="AH66" s="65" t="s">
        <v>354</v>
      </c>
      <c r="AI66" s="65">
        <v>0</v>
      </c>
      <c r="AJ66" s="101"/>
      <c r="AS66" s="95" t="str">
        <f t="shared" si="2"/>
        <v/>
      </c>
      <c r="AT66" s="95" t="str">
        <f t="shared" si="3"/>
        <v/>
      </c>
      <c r="BD66" t="str">
        <f t="shared" si="0"/>
        <v>R1AARROWSIDE UNIT (ALEXANDRA HOSPITAL)</v>
      </c>
      <c r="BE66" s="30" t="s">
        <v>355</v>
      </c>
      <c r="BF66" s="30" t="s">
        <v>356</v>
      </c>
      <c r="BG66" s="30" t="s">
        <v>355</v>
      </c>
      <c r="BH66" s="30" t="s">
        <v>356</v>
      </c>
      <c r="BI66" s="30" t="s">
        <v>350</v>
      </c>
    </row>
    <row r="67" spans="1:61" s="20" customFormat="1" ht="15" x14ac:dyDescent="0.25">
      <c r="A67" s="84" t="str">
        <f t="shared" si="4"/>
        <v/>
      </c>
      <c r="B67" s="85">
        <v>0</v>
      </c>
      <c r="C67" s="85"/>
      <c r="D67" s="86" t="str">
        <f t="shared" si="1"/>
        <v/>
      </c>
      <c r="E67" s="105"/>
      <c r="F67" s="106"/>
      <c r="G67" s="89"/>
      <c r="H67" s="97"/>
      <c r="I67" s="108"/>
      <c r="J67" s="109"/>
      <c r="K67" s="109"/>
      <c r="L67" s="109"/>
      <c r="M67" s="109"/>
      <c r="N67" s="109"/>
      <c r="O67" s="92"/>
      <c r="P67" s="110"/>
      <c r="Q67" s="92"/>
      <c r="R67" s="92"/>
      <c r="S67" s="92"/>
      <c r="T67" s="92"/>
      <c r="U67" s="92"/>
      <c r="V67" s="93" t="s">
        <v>119</v>
      </c>
      <c r="W67" s="93" t="s">
        <v>119</v>
      </c>
      <c r="X67" s="93" t="s">
        <v>119</v>
      </c>
      <c r="Y67" s="93" t="s">
        <v>119</v>
      </c>
      <c r="Z67" s="93" t="s">
        <v>119</v>
      </c>
      <c r="AA67" s="94" t="s">
        <v>119</v>
      </c>
      <c r="AB67" s="94" t="s">
        <v>119</v>
      </c>
      <c r="AC67" s="94" t="s">
        <v>119</v>
      </c>
      <c r="AD67" s="94" t="s">
        <v>119</v>
      </c>
      <c r="AE67" s="94" t="s">
        <v>119</v>
      </c>
      <c r="AF67" s="94" t="s">
        <v>119</v>
      </c>
      <c r="AH67" s="65" t="s">
        <v>357</v>
      </c>
      <c r="AI67" s="65">
        <v>0</v>
      </c>
      <c r="AJ67" s="101"/>
      <c r="AS67" s="95" t="str">
        <f t="shared" si="2"/>
        <v/>
      </c>
      <c r="AT67" s="95" t="str">
        <f t="shared" si="3"/>
        <v/>
      </c>
      <c r="BD67" t="str">
        <f t="shared" si="0"/>
        <v>R1ABATCHLEY FIRST NURSERY PLUS</v>
      </c>
      <c r="BE67" s="30" t="s">
        <v>358</v>
      </c>
      <c r="BF67" s="30" t="s">
        <v>359</v>
      </c>
      <c r="BG67" s="30" t="s">
        <v>358</v>
      </c>
      <c r="BH67" s="30" t="s">
        <v>359</v>
      </c>
      <c r="BI67" s="30" t="s">
        <v>350</v>
      </c>
    </row>
    <row r="68" spans="1:61" s="20" customFormat="1" ht="15" x14ac:dyDescent="0.25">
      <c r="A68" s="84" t="str">
        <f t="shared" si="4"/>
        <v/>
      </c>
      <c r="B68" s="85">
        <v>0</v>
      </c>
      <c r="C68" s="85"/>
      <c r="D68" s="86" t="str">
        <f t="shared" si="1"/>
        <v/>
      </c>
      <c r="E68" s="105"/>
      <c r="F68" s="106"/>
      <c r="G68" s="89"/>
      <c r="H68" s="97"/>
      <c r="I68" s="108"/>
      <c r="J68" s="109"/>
      <c r="K68" s="109"/>
      <c r="L68" s="109"/>
      <c r="M68" s="109"/>
      <c r="N68" s="109"/>
      <c r="O68" s="92"/>
      <c r="P68" s="110"/>
      <c r="Q68" s="92"/>
      <c r="R68" s="92"/>
      <c r="S68" s="92"/>
      <c r="T68" s="92"/>
      <c r="U68" s="92"/>
      <c r="V68" s="93" t="s">
        <v>119</v>
      </c>
      <c r="W68" s="93" t="s">
        <v>119</v>
      </c>
      <c r="X68" s="93" t="s">
        <v>119</v>
      </c>
      <c r="Y68" s="93" t="s">
        <v>119</v>
      </c>
      <c r="Z68" s="93" t="s">
        <v>119</v>
      </c>
      <c r="AA68" s="94" t="s">
        <v>119</v>
      </c>
      <c r="AB68" s="94" t="s">
        <v>119</v>
      </c>
      <c r="AC68" s="94" t="s">
        <v>119</v>
      </c>
      <c r="AD68" s="94" t="s">
        <v>119</v>
      </c>
      <c r="AE68" s="94" t="s">
        <v>119</v>
      </c>
      <c r="AF68" s="94" t="s">
        <v>119</v>
      </c>
      <c r="AH68" s="65" t="s">
        <v>360</v>
      </c>
      <c r="AI68" s="65">
        <v>0</v>
      </c>
      <c r="AJ68" s="101"/>
      <c r="AS68" s="95" t="str">
        <f t="shared" si="2"/>
        <v/>
      </c>
      <c r="AT68" s="95" t="str">
        <f t="shared" si="3"/>
        <v/>
      </c>
      <c r="BD68" t="str">
        <f t="shared" si="0"/>
        <v>R1ABEACONSIDE AUTISM BASE</v>
      </c>
      <c r="BE68" s="30" t="s">
        <v>361</v>
      </c>
      <c r="BF68" s="30" t="s">
        <v>362</v>
      </c>
      <c r="BG68" s="30" t="s">
        <v>361</v>
      </c>
      <c r="BH68" s="30" t="s">
        <v>362</v>
      </c>
      <c r="BI68" s="30" t="s">
        <v>350</v>
      </c>
    </row>
    <row r="69" spans="1:61" s="20" customFormat="1" ht="15" x14ac:dyDescent="0.25">
      <c r="A69" s="84" t="str">
        <f t="shared" si="4"/>
        <v/>
      </c>
      <c r="B69" s="85">
        <v>0</v>
      </c>
      <c r="C69" s="85"/>
      <c r="D69" s="86" t="str">
        <f t="shared" si="1"/>
        <v/>
      </c>
      <c r="E69" s="105"/>
      <c r="F69" s="106"/>
      <c r="G69" s="89"/>
      <c r="H69" s="97"/>
      <c r="I69" s="108"/>
      <c r="J69" s="109"/>
      <c r="K69" s="109"/>
      <c r="L69" s="109"/>
      <c r="M69" s="109"/>
      <c r="N69" s="109"/>
      <c r="O69" s="92"/>
      <c r="P69" s="110"/>
      <c r="Q69" s="92"/>
      <c r="R69" s="92"/>
      <c r="S69" s="92"/>
      <c r="T69" s="92"/>
      <c r="U69" s="92"/>
      <c r="V69" s="93" t="s">
        <v>119</v>
      </c>
      <c r="W69" s="93" t="s">
        <v>119</v>
      </c>
      <c r="X69" s="93" t="s">
        <v>119</v>
      </c>
      <c r="Y69" s="93" t="s">
        <v>119</v>
      </c>
      <c r="Z69" s="93" t="s">
        <v>119</v>
      </c>
      <c r="AA69" s="94" t="s">
        <v>119</v>
      </c>
      <c r="AB69" s="94" t="s">
        <v>119</v>
      </c>
      <c r="AC69" s="94" t="s">
        <v>119</v>
      </c>
      <c r="AD69" s="94" t="s">
        <v>119</v>
      </c>
      <c r="AE69" s="94" t="s">
        <v>119</v>
      </c>
      <c r="AF69" s="94" t="s">
        <v>119</v>
      </c>
      <c r="AH69" s="65" t="s">
        <v>363</v>
      </c>
      <c r="AI69" s="65">
        <v>0</v>
      </c>
      <c r="AJ69" s="101"/>
      <c r="AS69" s="95" t="str">
        <f t="shared" si="2"/>
        <v/>
      </c>
      <c r="AT69" s="95" t="str">
        <f t="shared" si="3"/>
        <v/>
      </c>
      <c r="BD69" t="str">
        <f t="shared" si="0"/>
        <v>R1ABIRMINGHAM CHILDREN'S HOSPITAL</v>
      </c>
      <c r="BE69" s="30" t="s">
        <v>364</v>
      </c>
      <c r="BF69" s="30" t="s">
        <v>365</v>
      </c>
      <c r="BG69" s="30" t="s">
        <v>364</v>
      </c>
      <c r="BH69" s="30" t="s">
        <v>365</v>
      </c>
      <c r="BI69" s="30" t="s">
        <v>350</v>
      </c>
    </row>
    <row r="70" spans="1:61" s="20" customFormat="1" ht="15" x14ac:dyDescent="0.25">
      <c r="A70" s="84" t="str">
        <f t="shared" si="4"/>
        <v/>
      </c>
      <c r="B70" s="85">
        <v>0</v>
      </c>
      <c r="C70" s="85"/>
      <c r="D70" s="86" t="str">
        <f t="shared" si="1"/>
        <v/>
      </c>
      <c r="E70" s="105"/>
      <c r="F70" s="106"/>
      <c r="G70" s="89"/>
      <c r="H70" s="97"/>
      <c r="I70" s="108"/>
      <c r="J70" s="109"/>
      <c r="K70" s="109"/>
      <c r="L70" s="109"/>
      <c r="M70" s="109"/>
      <c r="N70" s="109"/>
      <c r="O70" s="92"/>
      <c r="P70" s="110"/>
      <c r="Q70" s="92"/>
      <c r="R70" s="92"/>
      <c r="S70" s="92"/>
      <c r="T70" s="92"/>
      <c r="U70" s="92"/>
      <c r="V70" s="93" t="s">
        <v>119</v>
      </c>
      <c r="W70" s="93" t="s">
        <v>119</v>
      </c>
      <c r="X70" s="93" t="s">
        <v>119</v>
      </c>
      <c r="Y70" s="93" t="s">
        <v>119</v>
      </c>
      <c r="Z70" s="93" t="s">
        <v>119</v>
      </c>
      <c r="AA70" s="94" t="s">
        <v>119</v>
      </c>
      <c r="AB70" s="94" t="s">
        <v>119</v>
      </c>
      <c r="AC70" s="94" t="s">
        <v>119</v>
      </c>
      <c r="AD70" s="94" t="s">
        <v>119</v>
      </c>
      <c r="AE70" s="94" t="s">
        <v>119</v>
      </c>
      <c r="AF70" s="94" t="s">
        <v>119</v>
      </c>
      <c r="AH70" s="65" t="s">
        <v>366</v>
      </c>
      <c r="AI70" s="65">
        <v>0</v>
      </c>
      <c r="AJ70" s="101"/>
      <c r="AS70" s="95" t="str">
        <f t="shared" si="2"/>
        <v/>
      </c>
      <c r="AT70" s="95" t="str">
        <f t="shared" si="3"/>
        <v/>
      </c>
      <c r="BD70" t="str">
        <f t="shared" si="0"/>
        <v>R1ACHURCHVIEW HOUSE</v>
      </c>
      <c r="BE70" s="111" t="s">
        <v>367</v>
      </c>
      <c r="BF70" s="111" t="s">
        <v>368</v>
      </c>
      <c r="BG70" s="111" t="s">
        <v>367</v>
      </c>
      <c r="BH70" s="111" t="s">
        <v>368</v>
      </c>
      <c r="BI70" s="30" t="s">
        <v>350</v>
      </c>
    </row>
    <row r="71" spans="1:61" s="20" customFormat="1" ht="12.75" customHeight="1" x14ac:dyDescent="0.25">
      <c r="A71" s="84" t="str">
        <f t="shared" si="4"/>
        <v/>
      </c>
      <c r="B71" s="85">
        <v>0</v>
      </c>
      <c r="C71" s="85"/>
      <c r="D71" s="86" t="str">
        <f t="shared" si="1"/>
        <v/>
      </c>
      <c r="E71" s="105"/>
      <c r="F71" s="106"/>
      <c r="G71" s="89"/>
      <c r="H71" s="97"/>
      <c r="I71" s="108"/>
      <c r="J71" s="109"/>
      <c r="K71" s="109"/>
      <c r="L71" s="109"/>
      <c r="M71" s="109"/>
      <c r="N71" s="109"/>
      <c r="O71" s="92"/>
      <c r="P71" s="110"/>
      <c r="Q71" s="92"/>
      <c r="R71" s="92"/>
      <c r="S71" s="92"/>
      <c r="T71" s="92"/>
      <c r="U71" s="92"/>
      <c r="V71" s="93" t="s">
        <v>119</v>
      </c>
      <c r="W71" s="93" t="s">
        <v>119</v>
      </c>
      <c r="X71" s="93" t="s">
        <v>119</v>
      </c>
      <c r="Y71" s="93" t="s">
        <v>119</v>
      </c>
      <c r="Z71" s="93" t="s">
        <v>119</v>
      </c>
      <c r="AA71" s="94" t="s">
        <v>119</v>
      </c>
      <c r="AB71" s="94" t="s">
        <v>119</v>
      </c>
      <c r="AC71" s="94" t="s">
        <v>119</v>
      </c>
      <c r="AD71" s="94" t="s">
        <v>119</v>
      </c>
      <c r="AE71" s="94" t="s">
        <v>119</v>
      </c>
      <c r="AF71" s="94" t="s">
        <v>119</v>
      </c>
      <c r="AH71" s="65" t="s">
        <v>369</v>
      </c>
      <c r="AI71" s="65">
        <v>0</v>
      </c>
      <c r="AJ71" s="101"/>
      <c r="AS71" s="95" t="str">
        <f t="shared" si="2"/>
        <v/>
      </c>
      <c r="AT71" s="95" t="str">
        <f t="shared" si="3"/>
        <v/>
      </c>
      <c r="BD71" t="str">
        <f t="shared" si="0"/>
        <v>R1ACOMM HOSP WARDS (EVESHAM)</v>
      </c>
      <c r="BE71" s="30" t="s">
        <v>370</v>
      </c>
      <c r="BF71" s="30" t="s">
        <v>371</v>
      </c>
      <c r="BG71" s="30" t="s">
        <v>370</v>
      </c>
      <c r="BH71" s="30" t="s">
        <v>371</v>
      </c>
      <c r="BI71" s="30" t="s">
        <v>350</v>
      </c>
    </row>
    <row r="72" spans="1:61" s="20" customFormat="1" ht="15" x14ac:dyDescent="0.25">
      <c r="A72" s="84" t="str">
        <f t="shared" si="4"/>
        <v/>
      </c>
      <c r="B72" s="85">
        <v>0</v>
      </c>
      <c r="C72" s="85"/>
      <c r="D72" s="86" t="str">
        <f t="shared" si="1"/>
        <v/>
      </c>
      <c r="E72" s="105"/>
      <c r="F72" s="106"/>
      <c r="G72" s="89"/>
      <c r="H72" s="97"/>
      <c r="I72" s="108"/>
      <c r="J72" s="109"/>
      <c r="K72" s="109"/>
      <c r="L72" s="109"/>
      <c r="M72" s="109"/>
      <c r="N72" s="109"/>
      <c r="O72" s="92"/>
      <c r="P72" s="110"/>
      <c r="Q72" s="92"/>
      <c r="R72" s="92"/>
      <c r="S72" s="92"/>
      <c r="T72" s="92"/>
      <c r="U72" s="92"/>
      <c r="V72" s="93" t="s">
        <v>119</v>
      </c>
      <c r="W72" s="93" t="s">
        <v>119</v>
      </c>
      <c r="X72" s="93" t="s">
        <v>119</v>
      </c>
      <c r="Y72" s="93" t="s">
        <v>119</v>
      </c>
      <c r="Z72" s="93" t="s">
        <v>119</v>
      </c>
      <c r="AA72" s="94" t="s">
        <v>119</v>
      </c>
      <c r="AB72" s="94" t="s">
        <v>119</v>
      </c>
      <c r="AC72" s="94" t="s">
        <v>119</v>
      </c>
      <c r="AD72" s="94" t="s">
        <v>119</v>
      </c>
      <c r="AE72" s="94" t="s">
        <v>119</v>
      </c>
      <c r="AF72" s="94" t="s">
        <v>119</v>
      </c>
      <c r="AH72" s="65" t="s">
        <v>107</v>
      </c>
      <c r="AI72" s="65">
        <v>0</v>
      </c>
      <c r="AJ72" s="101"/>
      <c r="AS72" s="95" t="str">
        <f t="shared" si="2"/>
        <v/>
      </c>
      <c r="AT72" s="95" t="str">
        <f t="shared" si="3"/>
        <v/>
      </c>
      <c r="BD72" t="str">
        <f t="shared" si="0"/>
        <v>R1ACOMM HOSP WARDS (MALVERN)</v>
      </c>
      <c r="BE72" s="30" t="s">
        <v>372</v>
      </c>
      <c r="BF72" s="30" t="s">
        <v>373</v>
      </c>
      <c r="BG72" s="30" t="s">
        <v>372</v>
      </c>
      <c r="BH72" s="30" t="s">
        <v>373</v>
      </c>
      <c r="BI72" s="30" t="s">
        <v>350</v>
      </c>
    </row>
    <row r="73" spans="1:61" s="20" customFormat="1" ht="12.75" customHeight="1" x14ac:dyDescent="0.25">
      <c r="A73" s="84" t="str">
        <f t="shared" si="4"/>
        <v/>
      </c>
      <c r="B73" s="85">
        <v>0</v>
      </c>
      <c r="C73" s="85"/>
      <c r="D73" s="86" t="str">
        <f t="shared" si="1"/>
        <v/>
      </c>
      <c r="E73" s="105"/>
      <c r="F73" s="106"/>
      <c r="G73" s="89"/>
      <c r="H73" s="97"/>
      <c r="I73" s="108"/>
      <c r="J73" s="109"/>
      <c r="K73" s="109"/>
      <c r="L73" s="109"/>
      <c r="M73" s="109"/>
      <c r="N73" s="109"/>
      <c r="O73" s="92"/>
      <c r="P73" s="110"/>
      <c r="Q73" s="92"/>
      <c r="R73" s="92"/>
      <c r="S73" s="92"/>
      <c r="T73" s="92"/>
      <c r="U73" s="92"/>
      <c r="V73" s="93" t="s">
        <v>119</v>
      </c>
      <c r="W73" s="93" t="s">
        <v>119</v>
      </c>
      <c r="X73" s="93" t="s">
        <v>119</v>
      </c>
      <c r="Y73" s="93" t="s">
        <v>119</v>
      </c>
      <c r="Z73" s="93" t="s">
        <v>119</v>
      </c>
      <c r="AA73" s="94" t="s">
        <v>119</v>
      </c>
      <c r="AB73" s="94" t="s">
        <v>119</v>
      </c>
      <c r="AC73" s="94" t="s">
        <v>119</v>
      </c>
      <c r="AD73" s="94" t="s">
        <v>119</v>
      </c>
      <c r="AE73" s="94" t="s">
        <v>119</v>
      </c>
      <c r="AF73" s="94" t="s">
        <v>119</v>
      </c>
      <c r="AH73" s="65" t="s">
        <v>92</v>
      </c>
      <c r="AI73" s="65">
        <v>0</v>
      </c>
      <c r="AJ73" s="101"/>
      <c r="AS73" s="95" t="str">
        <f t="shared" si="2"/>
        <v/>
      </c>
      <c r="AT73" s="95" t="str">
        <f t="shared" si="3"/>
        <v/>
      </c>
      <c r="BD73" t="str">
        <f t="shared" si="0"/>
        <v>R1ACOMM HOSP WARDS (PERSHORE)</v>
      </c>
      <c r="BE73" s="30" t="s">
        <v>374</v>
      </c>
      <c r="BF73" s="30" t="s">
        <v>375</v>
      </c>
      <c r="BG73" s="30" t="s">
        <v>374</v>
      </c>
      <c r="BH73" s="30" t="s">
        <v>375</v>
      </c>
      <c r="BI73" s="30" t="s">
        <v>350</v>
      </c>
    </row>
    <row r="74" spans="1:61" s="20" customFormat="1" ht="15" x14ac:dyDescent="0.25">
      <c r="A74" s="84" t="str">
        <f t="shared" si="4"/>
        <v/>
      </c>
      <c r="B74" s="85">
        <v>0</v>
      </c>
      <c r="C74" s="85"/>
      <c r="D74" s="86" t="str">
        <f t="shared" si="1"/>
        <v/>
      </c>
      <c r="E74" s="105"/>
      <c r="F74" s="106"/>
      <c r="G74" s="89"/>
      <c r="H74" s="97"/>
      <c r="I74" s="108"/>
      <c r="J74" s="109"/>
      <c r="K74" s="109"/>
      <c r="L74" s="109"/>
      <c r="M74" s="109"/>
      <c r="N74" s="109"/>
      <c r="O74" s="92"/>
      <c r="P74" s="110"/>
      <c r="Q74" s="92"/>
      <c r="R74" s="92"/>
      <c r="S74" s="92"/>
      <c r="T74" s="92"/>
      <c r="U74" s="92"/>
      <c r="V74" s="93" t="s">
        <v>119</v>
      </c>
      <c r="W74" s="93" t="s">
        <v>119</v>
      </c>
      <c r="X74" s="93" t="s">
        <v>119</v>
      </c>
      <c r="Y74" s="93" t="s">
        <v>119</v>
      </c>
      <c r="Z74" s="93" t="s">
        <v>119</v>
      </c>
      <c r="AA74" s="94" t="s">
        <v>119</v>
      </c>
      <c r="AB74" s="94" t="s">
        <v>119</v>
      </c>
      <c r="AC74" s="94" t="s">
        <v>119</v>
      </c>
      <c r="AD74" s="94" t="s">
        <v>119</v>
      </c>
      <c r="AE74" s="94" t="s">
        <v>119</v>
      </c>
      <c r="AF74" s="94" t="s">
        <v>119</v>
      </c>
      <c r="AH74" s="65" t="s">
        <v>101</v>
      </c>
      <c r="AI74" s="65">
        <v>0</v>
      </c>
      <c r="AJ74" s="101"/>
      <c r="AS74" s="95" t="str">
        <f t="shared" si="2"/>
        <v/>
      </c>
      <c r="AT74" s="95" t="str">
        <f t="shared" si="3"/>
        <v/>
      </c>
      <c r="BD74" t="str">
        <f t="shared" si="0"/>
        <v>R1ACOMM HOSP WARDS (TENBURY)</v>
      </c>
      <c r="BE74" s="30" t="s">
        <v>376</v>
      </c>
      <c r="BF74" s="30" t="s">
        <v>377</v>
      </c>
      <c r="BG74" s="30" t="s">
        <v>376</v>
      </c>
      <c r="BH74" s="30" t="s">
        <v>377</v>
      </c>
      <c r="BI74" s="30" t="s">
        <v>350</v>
      </c>
    </row>
    <row r="75" spans="1:61" s="20" customFormat="1" ht="12.75" customHeight="1" x14ac:dyDescent="0.25">
      <c r="A75" s="84" t="str">
        <f t="shared" si="4"/>
        <v/>
      </c>
      <c r="B75" s="85">
        <v>0</v>
      </c>
      <c r="C75" s="85"/>
      <c r="D75" s="86" t="str">
        <f t="shared" si="1"/>
        <v/>
      </c>
      <c r="E75" s="105"/>
      <c r="F75" s="106"/>
      <c r="G75" s="89"/>
      <c r="H75" s="97"/>
      <c r="I75" s="108"/>
      <c r="J75" s="109"/>
      <c r="K75" s="109"/>
      <c r="L75" s="109"/>
      <c r="M75" s="109"/>
      <c r="N75" s="109"/>
      <c r="O75" s="92"/>
      <c r="P75" s="110"/>
      <c r="Q75" s="92"/>
      <c r="R75" s="92"/>
      <c r="S75" s="92"/>
      <c r="T75" s="92"/>
      <c r="U75" s="92"/>
      <c r="V75" s="93" t="s">
        <v>119</v>
      </c>
      <c r="W75" s="93" t="s">
        <v>119</v>
      </c>
      <c r="X75" s="93" t="s">
        <v>119</v>
      </c>
      <c r="Y75" s="93" t="s">
        <v>119</v>
      </c>
      <c r="Z75" s="93" t="s">
        <v>119</v>
      </c>
      <c r="AA75" s="94" t="s">
        <v>119</v>
      </c>
      <c r="AB75" s="94" t="s">
        <v>119</v>
      </c>
      <c r="AC75" s="94" t="s">
        <v>119</v>
      </c>
      <c r="AD75" s="94" t="s">
        <v>119</v>
      </c>
      <c r="AE75" s="94" t="s">
        <v>119</v>
      </c>
      <c r="AF75" s="94" t="s">
        <v>119</v>
      </c>
      <c r="AH75" s="65" t="s">
        <v>105</v>
      </c>
      <c r="AI75" s="65">
        <v>0</v>
      </c>
      <c r="AJ75" s="101"/>
      <c r="AS75" s="95" t="str">
        <f t="shared" si="2"/>
        <v/>
      </c>
      <c r="AT75" s="95" t="str">
        <f t="shared" si="3"/>
        <v/>
      </c>
      <c r="BD75" t="str">
        <f t="shared" si="0"/>
        <v>R1ACOMM HOSP WARDS (WF GP UNIT)</v>
      </c>
      <c r="BE75" s="30" t="s">
        <v>378</v>
      </c>
      <c r="BF75" s="30" t="s">
        <v>379</v>
      </c>
      <c r="BG75" s="30" t="s">
        <v>378</v>
      </c>
      <c r="BH75" s="30" t="s">
        <v>379</v>
      </c>
      <c r="BI75" s="30" t="s">
        <v>350</v>
      </c>
    </row>
    <row r="76" spans="1:61" s="20" customFormat="1" ht="15" x14ac:dyDescent="0.25">
      <c r="A76" s="84" t="str">
        <f t="shared" si="4"/>
        <v/>
      </c>
      <c r="B76" s="85">
        <v>0</v>
      </c>
      <c r="C76" s="85"/>
      <c r="D76" s="86" t="str">
        <f t="shared" si="1"/>
        <v/>
      </c>
      <c r="E76" s="105"/>
      <c r="F76" s="106"/>
      <c r="G76" s="89"/>
      <c r="H76" s="97"/>
      <c r="I76" s="108"/>
      <c r="J76" s="109"/>
      <c r="K76" s="109"/>
      <c r="L76" s="109"/>
      <c r="M76" s="109"/>
      <c r="N76" s="109"/>
      <c r="O76" s="92"/>
      <c r="P76" s="110"/>
      <c r="Q76" s="92"/>
      <c r="R76" s="92"/>
      <c r="S76" s="92"/>
      <c r="T76" s="92"/>
      <c r="U76" s="92"/>
      <c r="V76" s="93" t="s">
        <v>119</v>
      </c>
      <c r="W76" s="93" t="s">
        <v>119</v>
      </c>
      <c r="X76" s="93" t="s">
        <v>119</v>
      </c>
      <c r="Y76" s="93" t="s">
        <v>119</v>
      </c>
      <c r="Z76" s="93" t="s">
        <v>119</v>
      </c>
      <c r="AA76" s="94" t="s">
        <v>119</v>
      </c>
      <c r="AB76" s="94" t="s">
        <v>119</v>
      </c>
      <c r="AC76" s="94" t="s">
        <v>119</v>
      </c>
      <c r="AD76" s="94" t="s">
        <v>119</v>
      </c>
      <c r="AE76" s="94" t="s">
        <v>119</v>
      </c>
      <c r="AF76" s="94" t="s">
        <v>119</v>
      </c>
      <c r="AH76" s="65" t="s">
        <v>380</v>
      </c>
      <c r="AI76" s="65">
        <v>0</v>
      </c>
      <c r="AJ76" s="101"/>
      <c r="AS76" s="95" t="str">
        <f t="shared" si="2"/>
        <v/>
      </c>
      <c r="AT76" s="95" t="str">
        <f t="shared" si="3"/>
        <v/>
      </c>
      <c r="BD76" t="str">
        <f t="shared" ref="BD76:BD139" si="6">CONCATENATE(LEFT(BE76, 3),BF76)</f>
        <v>R1ACOMMUNITY FIRST</v>
      </c>
      <c r="BE76" s="30" t="s">
        <v>381</v>
      </c>
      <c r="BF76" s="30" t="s">
        <v>382</v>
      </c>
      <c r="BG76" s="30" t="s">
        <v>381</v>
      </c>
      <c r="BH76" s="30" t="s">
        <v>382</v>
      </c>
      <c r="BI76" s="30" t="s">
        <v>350</v>
      </c>
    </row>
    <row r="77" spans="1:61" s="20" customFormat="1" ht="15" x14ac:dyDescent="0.25">
      <c r="A77" s="84" t="str">
        <f t="shared" si="4"/>
        <v/>
      </c>
      <c r="B77" s="85">
        <v>0</v>
      </c>
      <c r="C77" s="85"/>
      <c r="D77" s="86" t="str">
        <f t="shared" si="1"/>
        <v/>
      </c>
      <c r="E77" s="105"/>
      <c r="F77" s="106"/>
      <c r="G77" s="89"/>
      <c r="H77" s="97"/>
      <c r="I77" s="108"/>
      <c r="J77" s="109"/>
      <c r="K77" s="109"/>
      <c r="L77" s="109"/>
      <c r="M77" s="109"/>
      <c r="N77" s="109"/>
      <c r="O77" s="92"/>
      <c r="P77" s="110"/>
      <c r="Q77" s="92"/>
      <c r="R77" s="92"/>
      <c r="S77" s="92"/>
      <c r="T77" s="92"/>
      <c r="U77" s="92"/>
      <c r="V77" s="93" t="s">
        <v>119</v>
      </c>
      <c r="W77" s="93" t="s">
        <v>119</v>
      </c>
      <c r="X77" s="93" t="s">
        <v>119</v>
      </c>
      <c r="Y77" s="93" t="s">
        <v>119</v>
      </c>
      <c r="Z77" s="93" t="s">
        <v>119</v>
      </c>
      <c r="AA77" s="94" t="s">
        <v>119</v>
      </c>
      <c r="AB77" s="94" t="s">
        <v>119</v>
      </c>
      <c r="AC77" s="94" t="s">
        <v>119</v>
      </c>
      <c r="AD77" s="94" t="s">
        <v>119</v>
      </c>
      <c r="AE77" s="94" t="s">
        <v>119</v>
      </c>
      <c r="AF77" s="94" t="s">
        <v>119</v>
      </c>
      <c r="AH77" s="65" t="s">
        <v>103</v>
      </c>
      <c r="AI77" s="65">
        <v>0</v>
      </c>
      <c r="AJ77" s="101"/>
      <c r="AS77" s="95" t="str">
        <f t="shared" si="2"/>
        <v/>
      </c>
      <c r="AT77" s="95" t="str">
        <f t="shared" si="3"/>
        <v/>
      </c>
      <c r="BD77" t="str">
        <f t="shared" si="6"/>
        <v>R1ACOMMUNITY HOSP WARDS (POWCH)</v>
      </c>
      <c r="BE77" s="30" t="s">
        <v>383</v>
      </c>
      <c r="BF77" s="30" t="s">
        <v>384</v>
      </c>
      <c r="BG77" s="30" t="s">
        <v>383</v>
      </c>
      <c r="BH77" s="30" t="s">
        <v>384</v>
      </c>
      <c r="BI77" s="30" t="s">
        <v>350</v>
      </c>
    </row>
    <row r="78" spans="1:61" s="20" customFormat="1" ht="15" x14ac:dyDescent="0.25">
      <c r="A78" s="84" t="str">
        <f t="shared" si="4"/>
        <v/>
      </c>
      <c r="B78" s="85">
        <v>0</v>
      </c>
      <c r="C78" s="85"/>
      <c r="D78" s="86" t="str">
        <f t="shared" ref="D78:D141" si="7">IF(ISNA(VLOOKUP($E$5&amp;E78,$BD:$BE,2,FALSE)),"",VLOOKUP($E$5&amp;E78,$BD:$BE,2,FALSE))</f>
        <v/>
      </c>
      <c r="E78" s="105"/>
      <c r="F78" s="106"/>
      <c r="G78" s="89"/>
      <c r="H78" s="97"/>
      <c r="I78" s="108"/>
      <c r="J78" s="109"/>
      <c r="K78" s="109"/>
      <c r="L78" s="109"/>
      <c r="M78" s="109"/>
      <c r="N78" s="109"/>
      <c r="O78" s="92"/>
      <c r="P78" s="110"/>
      <c r="Q78" s="92"/>
      <c r="R78" s="92"/>
      <c r="S78" s="92"/>
      <c r="T78" s="92"/>
      <c r="U78" s="92"/>
      <c r="V78" s="93" t="s">
        <v>119</v>
      </c>
      <c r="W78" s="93" t="s">
        <v>119</v>
      </c>
      <c r="X78" s="93" t="s">
        <v>119</v>
      </c>
      <c r="Y78" s="93" t="s">
        <v>119</v>
      </c>
      <c r="Z78" s="93" t="s">
        <v>119</v>
      </c>
      <c r="AA78" s="94" t="s">
        <v>119</v>
      </c>
      <c r="AB78" s="94" t="s">
        <v>119</v>
      </c>
      <c r="AC78" s="94" t="s">
        <v>119</v>
      </c>
      <c r="AD78" s="94" t="s">
        <v>119</v>
      </c>
      <c r="AE78" s="94" t="s">
        <v>119</v>
      </c>
      <c r="AF78" s="94" t="s">
        <v>119</v>
      </c>
      <c r="AH78" s="65" t="s">
        <v>385</v>
      </c>
      <c r="AI78" s="65">
        <v>0</v>
      </c>
      <c r="AJ78" s="101"/>
      <c r="AS78" s="95" t="str">
        <f t="shared" si="2"/>
        <v/>
      </c>
      <c r="AT78" s="95" t="str">
        <f t="shared" si="3"/>
        <v/>
      </c>
      <c r="BD78" t="str">
        <f t="shared" si="6"/>
        <v>R1ACOMMUNITY INREACH EVESHAM</v>
      </c>
      <c r="BE78" s="30" t="s">
        <v>386</v>
      </c>
      <c r="BF78" s="30" t="s">
        <v>387</v>
      </c>
      <c r="BG78" s="30" t="s">
        <v>386</v>
      </c>
      <c r="BH78" s="30" t="s">
        <v>387</v>
      </c>
      <c r="BI78" s="30" t="s">
        <v>350</v>
      </c>
    </row>
    <row r="79" spans="1:61" s="20" customFormat="1" ht="15" x14ac:dyDescent="0.25">
      <c r="A79" s="84" t="str">
        <f t="shared" si="4"/>
        <v/>
      </c>
      <c r="B79" s="85">
        <v>0</v>
      </c>
      <c r="C79" s="85"/>
      <c r="D79" s="86" t="str">
        <f t="shared" si="7"/>
        <v/>
      </c>
      <c r="E79" s="105"/>
      <c r="F79" s="106"/>
      <c r="G79" s="89"/>
      <c r="H79" s="97"/>
      <c r="I79" s="108"/>
      <c r="J79" s="109"/>
      <c r="K79" s="109"/>
      <c r="L79" s="109"/>
      <c r="M79" s="109"/>
      <c r="N79" s="109"/>
      <c r="O79" s="92"/>
      <c r="P79" s="110"/>
      <c r="Q79" s="92"/>
      <c r="R79" s="92"/>
      <c r="S79" s="92"/>
      <c r="T79" s="92"/>
      <c r="U79" s="92"/>
      <c r="V79" s="93" t="s">
        <v>119</v>
      </c>
      <c r="W79" s="93" t="s">
        <v>119</v>
      </c>
      <c r="X79" s="93" t="s">
        <v>119</v>
      </c>
      <c r="Y79" s="93" t="s">
        <v>119</v>
      </c>
      <c r="Z79" s="93" t="s">
        <v>119</v>
      </c>
      <c r="AA79" s="94" t="s">
        <v>119</v>
      </c>
      <c r="AB79" s="94" t="s">
        <v>119</v>
      </c>
      <c r="AC79" s="94" t="s">
        <v>119</v>
      </c>
      <c r="AD79" s="94" t="s">
        <v>119</v>
      </c>
      <c r="AE79" s="94" t="s">
        <v>119</v>
      </c>
      <c r="AF79" s="94" t="s">
        <v>119</v>
      </c>
      <c r="AH79" s="65" t="s">
        <v>388</v>
      </c>
      <c r="AI79" s="65">
        <v>0</v>
      </c>
      <c r="AJ79" s="101"/>
      <c r="AS79" s="95" t="str">
        <f t="shared" ref="AS79:AS142" si="8">IF(M280=1,"No Site Selected","")</f>
        <v/>
      </c>
      <c r="AT79" s="95" t="str">
        <f t="shared" ref="AT79:AT142" si="9">IF(N280=1,"No Ward Name","")</f>
        <v/>
      </c>
      <c r="BD79" t="str">
        <f t="shared" si="6"/>
        <v>R1ACOMMUNITY INREACH REDDITCH 6</v>
      </c>
      <c r="BE79" s="30" t="s">
        <v>389</v>
      </c>
      <c r="BF79" s="30" t="s">
        <v>390</v>
      </c>
      <c r="BG79" s="30" t="s">
        <v>389</v>
      </c>
      <c r="BH79" s="30" t="s">
        <v>390</v>
      </c>
      <c r="BI79" s="30" t="s">
        <v>350</v>
      </c>
    </row>
    <row r="80" spans="1:61" s="20" customFormat="1" ht="15" x14ac:dyDescent="0.25">
      <c r="A80" s="84" t="str">
        <f t="shared" si="4"/>
        <v/>
      </c>
      <c r="B80" s="85">
        <v>0</v>
      </c>
      <c r="C80" s="85"/>
      <c r="D80" s="86" t="str">
        <f t="shared" si="7"/>
        <v/>
      </c>
      <c r="E80" s="105"/>
      <c r="F80" s="106"/>
      <c r="G80" s="89"/>
      <c r="H80" s="97"/>
      <c r="I80" s="108"/>
      <c r="J80" s="109"/>
      <c r="K80" s="109"/>
      <c r="L80" s="109"/>
      <c r="M80" s="109"/>
      <c r="N80" s="109"/>
      <c r="O80" s="92"/>
      <c r="P80" s="110"/>
      <c r="Q80" s="92"/>
      <c r="R80" s="92"/>
      <c r="S80" s="92"/>
      <c r="T80" s="92"/>
      <c r="U80" s="92"/>
      <c r="V80" s="93" t="s">
        <v>119</v>
      </c>
      <c r="W80" s="93" t="s">
        <v>119</v>
      </c>
      <c r="X80" s="93" t="s">
        <v>119</v>
      </c>
      <c r="Y80" s="93" t="s">
        <v>119</v>
      </c>
      <c r="Z80" s="93" t="s">
        <v>119</v>
      </c>
      <c r="AA80" s="94" t="s">
        <v>119</v>
      </c>
      <c r="AB80" s="94" t="s">
        <v>119</v>
      </c>
      <c r="AC80" s="94" t="s">
        <v>119</v>
      </c>
      <c r="AD80" s="94" t="s">
        <v>119</v>
      </c>
      <c r="AE80" s="94" t="s">
        <v>119</v>
      </c>
      <c r="AF80" s="94" t="s">
        <v>119</v>
      </c>
      <c r="AH80" s="65" t="s">
        <v>391</v>
      </c>
      <c r="AI80" s="65">
        <v>0</v>
      </c>
      <c r="AJ80" s="101"/>
      <c r="AS80" s="95" t="str">
        <f t="shared" si="8"/>
        <v/>
      </c>
      <c r="AT80" s="95" t="str">
        <f t="shared" si="9"/>
        <v/>
      </c>
      <c r="BD80" t="str">
        <f t="shared" si="6"/>
        <v>R1ACOMMUNITY INREACH REDDITCH 8</v>
      </c>
      <c r="BE80" s="30" t="s">
        <v>392</v>
      </c>
      <c r="BF80" s="30" t="s">
        <v>393</v>
      </c>
      <c r="BG80" s="30" t="s">
        <v>392</v>
      </c>
      <c r="BH80" s="30" t="s">
        <v>393</v>
      </c>
      <c r="BI80" s="30" t="s">
        <v>350</v>
      </c>
    </row>
    <row r="81" spans="1:61" s="20" customFormat="1" ht="15" x14ac:dyDescent="0.25">
      <c r="A81" s="84" t="str">
        <f t="shared" ref="A81:A144" si="10">IF(M282=1,"No Site Selected",IF(N282=1,"No Ward Name",""))</f>
        <v/>
      </c>
      <c r="B81" s="85">
        <v>0</v>
      </c>
      <c r="C81" s="85"/>
      <c r="D81" s="86" t="str">
        <f t="shared" si="7"/>
        <v/>
      </c>
      <c r="E81" s="105"/>
      <c r="F81" s="106"/>
      <c r="G81" s="89"/>
      <c r="H81" s="97"/>
      <c r="I81" s="108"/>
      <c r="J81" s="109"/>
      <c r="K81" s="109"/>
      <c r="L81" s="109"/>
      <c r="M81" s="109"/>
      <c r="N81" s="109"/>
      <c r="O81" s="92"/>
      <c r="P81" s="110"/>
      <c r="Q81" s="92"/>
      <c r="R81" s="92"/>
      <c r="S81" s="92"/>
      <c r="T81" s="92"/>
      <c r="U81" s="92"/>
      <c r="V81" s="93" t="s">
        <v>119</v>
      </c>
      <c r="W81" s="93" t="s">
        <v>119</v>
      </c>
      <c r="X81" s="93" t="s">
        <v>119</v>
      </c>
      <c r="Y81" s="93" t="s">
        <v>119</v>
      </c>
      <c r="Z81" s="93" t="s">
        <v>119</v>
      </c>
      <c r="AA81" s="94" t="s">
        <v>119</v>
      </c>
      <c r="AB81" s="94" t="s">
        <v>119</v>
      </c>
      <c r="AC81" s="94" t="s">
        <v>119</v>
      </c>
      <c r="AD81" s="94" t="s">
        <v>119</v>
      </c>
      <c r="AE81" s="94" t="s">
        <v>119</v>
      </c>
      <c r="AF81" s="94" t="s">
        <v>119</v>
      </c>
      <c r="AH81" s="65" t="s">
        <v>394</v>
      </c>
      <c r="AI81" s="65">
        <v>0</v>
      </c>
      <c r="AJ81" s="101"/>
      <c r="AS81" s="95" t="str">
        <f t="shared" si="8"/>
        <v/>
      </c>
      <c r="AT81" s="95" t="str">
        <f t="shared" si="9"/>
        <v/>
      </c>
      <c r="BD81" t="str">
        <f t="shared" si="6"/>
        <v>R1ACOMMUNITY PAEDESTRICIANS-1</v>
      </c>
      <c r="BE81" s="30" t="s">
        <v>395</v>
      </c>
      <c r="BF81" s="30" t="s">
        <v>396</v>
      </c>
      <c r="BG81" s="30" t="s">
        <v>395</v>
      </c>
      <c r="BH81" s="30" t="s">
        <v>396</v>
      </c>
      <c r="BI81" s="30" t="s">
        <v>350</v>
      </c>
    </row>
    <row r="82" spans="1:61" s="20" customFormat="1" ht="15" x14ac:dyDescent="0.25">
      <c r="A82" s="84" t="str">
        <f t="shared" si="10"/>
        <v/>
      </c>
      <c r="B82" s="85">
        <v>0</v>
      </c>
      <c r="C82" s="85"/>
      <c r="D82" s="86" t="str">
        <f t="shared" si="7"/>
        <v/>
      </c>
      <c r="E82" s="105"/>
      <c r="F82" s="106"/>
      <c r="G82" s="89"/>
      <c r="H82" s="97"/>
      <c r="I82" s="108"/>
      <c r="J82" s="109"/>
      <c r="K82" s="109"/>
      <c r="L82" s="109"/>
      <c r="M82" s="109"/>
      <c r="N82" s="109"/>
      <c r="O82" s="92"/>
      <c r="P82" s="110"/>
      <c r="Q82" s="92"/>
      <c r="R82" s="92"/>
      <c r="S82" s="92"/>
      <c r="T82" s="92"/>
      <c r="U82" s="92"/>
      <c r="V82" s="93" t="s">
        <v>119</v>
      </c>
      <c r="W82" s="93" t="s">
        <v>119</v>
      </c>
      <c r="X82" s="93" t="s">
        <v>119</v>
      </c>
      <c r="Y82" s="93" t="s">
        <v>119</v>
      </c>
      <c r="Z82" s="93" t="s">
        <v>119</v>
      </c>
      <c r="AA82" s="94" t="s">
        <v>119</v>
      </c>
      <c r="AB82" s="94" t="s">
        <v>119</v>
      </c>
      <c r="AC82" s="94" t="s">
        <v>119</v>
      </c>
      <c r="AD82" s="94" t="s">
        <v>119</v>
      </c>
      <c r="AE82" s="94" t="s">
        <v>119</v>
      </c>
      <c r="AF82" s="94" t="s">
        <v>119</v>
      </c>
      <c r="AH82" s="20" t="s">
        <v>397</v>
      </c>
      <c r="AI82" s="65">
        <v>0</v>
      </c>
      <c r="AJ82" s="101"/>
      <c r="AS82" s="95" t="str">
        <f t="shared" si="8"/>
        <v/>
      </c>
      <c r="AT82" s="95" t="str">
        <f t="shared" si="9"/>
        <v/>
      </c>
      <c r="BD82" t="str">
        <f t="shared" si="6"/>
        <v>R1ACOMMUNITY UNIT</v>
      </c>
      <c r="BE82" s="30" t="s">
        <v>398</v>
      </c>
      <c r="BF82" s="30" t="s">
        <v>399</v>
      </c>
      <c r="BG82" s="30" t="s">
        <v>398</v>
      </c>
      <c r="BH82" s="30" t="s">
        <v>399</v>
      </c>
      <c r="BI82" s="30" t="s">
        <v>350</v>
      </c>
    </row>
    <row r="83" spans="1:61" s="20" customFormat="1" ht="15" x14ac:dyDescent="0.25">
      <c r="A83" s="84" t="str">
        <f t="shared" si="10"/>
        <v/>
      </c>
      <c r="B83" s="85">
        <v>0</v>
      </c>
      <c r="C83" s="85"/>
      <c r="D83" s="86" t="str">
        <f t="shared" si="7"/>
        <v/>
      </c>
      <c r="E83" s="105"/>
      <c r="F83" s="106"/>
      <c r="G83" s="89"/>
      <c r="H83" s="97"/>
      <c r="I83" s="108"/>
      <c r="J83" s="109"/>
      <c r="K83" s="109"/>
      <c r="L83" s="109"/>
      <c r="M83" s="109"/>
      <c r="N83" s="109"/>
      <c r="O83" s="92"/>
      <c r="P83" s="110"/>
      <c r="Q83" s="92"/>
      <c r="R83" s="92"/>
      <c r="S83" s="92"/>
      <c r="T83" s="92"/>
      <c r="U83" s="92"/>
      <c r="V83" s="93" t="s">
        <v>119</v>
      </c>
      <c r="W83" s="93" t="s">
        <v>119</v>
      </c>
      <c r="X83" s="93" t="s">
        <v>119</v>
      </c>
      <c r="Y83" s="93" t="s">
        <v>119</v>
      </c>
      <c r="Z83" s="93" t="s">
        <v>119</v>
      </c>
      <c r="AA83" s="94" t="s">
        <v>119</v>
      </c>
      <c r="AB83" s="94" t="s">
        <v>119</v>
      </c>
      <c r="AC83" s="94" t="s">
        <v>119</v>
      </c>
      <c r="AD83" s="94" t="s">
        <v>119</v>
      </c>
      <c r="AE83" s="94" t="s">
        <v>119</v>
      </c>
      <c r="AF83" s="94" t="s">
        <v>119</v>
      </c>
      <c r="AH83" s="65" t="s">
        <v>400</v>
      </c>
      <c r="AI83" s="65">
        <v>0</v>
      </c>
      <c r="AJ83" s="101"/>
      <c r="AS83" s="95" t="str">
        <f t="shared" si="8"/>
        <v/>
      </c>
      <c r="AT83" s="95" t="str">
        <f t="shared" si="9"/>
        <v/>
      </c>
      <c r="BD83" t="str">
        <f t="shared" si="6"/>
        <v>R1ACOMMUNITY VENUE</v>
      </c>
      <c r="BE83" s="30" t="s">
        <v>401</v>
      </c>
      <c r="BF83" s="30" t="s">
        <v>402</v>
      </c>
      <c r="BG83" s="30" t="s">
        <v>401</v>
      </c>
      <c r="BH83" s="30" t="s">
        <v>402</v>
      </c>
      <c r="BI83" s="30" t="s">
        <v>350</v>
      </c>
    </row>
    <row r="84" spans="1:61" s="20" customFormat="1" ht="15" x14ac:dyDescent="0.25">
      <c r="A84" s="84" t="str">
        <f t="shared" si="10"/>
        <v/>
      </c>
      <c r="B84" s="85">
        <v>0</v>
      </c>
      <c r="C84" s="85"/>
      <c r="D84" s="86" t="str">
        <f t="shared" si="7"/>
        <v/>
      </c>
      <c r="E84" s="105"/>
      <c r="F84" s="106"/>
      <c r="G84" s="89"/>
      <c r="H84" s="97"/>
      <c r="I84" s="108"/>
      <c r="J84" s="109"/>
      <c r="K84" s="109"/>
      <c r="L84" s="109"/>
      <c r="M84" s="109"/>
      <c r="N84" s="109"/>
      <c r="O84" s="92"/>
      <c r="P84" s="110"/>
      <c r="Q84" s="92"/>
      <c r="R84" s="92"/>
      <c r="S84" s="92"/>
      <c r="T84" s="92"/>
      <c r="U84" s="92"/>
      <c r="V84" s="93" t="s">
        <v>119</v>
      </c>
      <c r="W84" s="93" t="s">
        <v>119</v>
      </c>
      <c r="X84" s="93" t="s">
        <v>119</v>
      </c>
      <c r="Y84" s="93" t="s">
        <v>119</v>
      </c>
      <c r="Z84" s="93" t="s">
        <v>119</v>
      </c>
      <c r="AA84" s="94" t="s">
        <v>119</v>
      </c>
      <c r="AB84" s="94" t="s">
        <v>119</v>
      </c>
      <c r="AC84" s="94" t="s">
        <v>119</v>
      </c>
      <c r="AD84" s="94" t="s">
        <v>119</v>
      </c>
      <c r="AE84" s="94" t="s">
        <v>119</v>
      </c>
      <c r="AF84" s="94" t="s">
        <v>119</v>
      </c>
      <c r="AH84" s="65" t="s">
        <v>403</v>
      </c>
      <c r="AI84" s="65">
        <v>0</v>
      </c>
      <c r="AJ84" s="101"/>
      <c r="AS84" s="95" t="str">
        <f t="shared" si="8"/>
        <v/>
      </c>
      <c r="AT84" s="95" t="str">
        <f t="shared" si="9"/>
        <v/>
      </c>
      <c r="BD84" t="str">
        <f t="shared" si="6"/>
        <v>R1ACOVERCROFT</v>
      </c>
      <c r="BE84" s="30" t="s">
        <v>404</v>
      </c>
      <c r="BF84" s="30" t="s">
        <v>405</v>
      </c>
      <c r="BG84" s="30" t="s">
        <v>404</v>
      </c>
      <c r="BH84" s="30" t="s">
        <v>405</v>
      </c>
      <c r="BI84" s="30" t="s">
        <v>350</v>
      </c>
    </row>
    <row r="85" spans="1:61" s="20" customFormat="1" ht="15" x14ac:dyDescent="0.25">
      <c r="A85" s="84" t="str">
        <f t="shared" si="10"/>
        <v/>
      </c>
      <c r="B85" s="85">
        <v>0</v>
      </c>
      <c r="C85" s="85"/>
      <c r="D85" s="86" t="str">
        <f t="shared" si="7"/>
        <v/>
      </c>
      <c r="E85" s="105"/>
      <c r="F85" s="106"/>
      <c r="G85" s="89"/>
      <c r="H85" s="97"/>
      <c r="I85" s="108"/>
      <c r="J85" s="109"/>
      <c r="K85" s="109"/>
      <c r="L85" s="109"/>
      <c r="M85" s="109"/>
      <c r="N85" s="109"/>
      <c r="O85" s="92"/>
      <c r="P85" s="110"/>
      <c r="Q85" s="92"/>
      <c r="R85" s="92"/>
      <c r="S85" s="92"/>
      <c r="T85" s="92"/>
      <c r="U85" s="92"/>
      <c r="V85" s="93" t="s">
        <v>119</v>
      </c>
      <c r="W85" s="93" t="s">
        <v>119</v>
      </c>
      <c r="X85" s="93" t="s">
        <v>119</v>
      </c>
      <c r="Y85" s="93" t="s">
        <v>119</v>
      </c>
      <c r="Z85" s="93" t="s">
        <v>119</v>
      </c>
      <c r="AA85" s="94" t="s">
        <v>119</v>
      </c>
      <c r="AB85" s="94" t="s">
        <v>119</v>
      </c>
      <c r="AC85" s="94" t="s">
        <v>119</v>
      </c>
      <c r="AD85" s="94" t="s">
        <v>119</v>
      </c>
      <c r="AE85" s="94" t="s">
        <v>119</v>
      </c>
      <c r="AF85" s="94" t="s">
        <v>119</v>
      </c>
      <c r="AH85" s="65" t="s">
        <v>406</v>
      </c>
      <c r="AI85" s="65">
        <v>0</v>
      </c>
      <c r="AJ85" s="101"/>
      <c r="AS85" s="95" t="str">
        <f t="shared" si="8"/>
        <v/>
      </c>
      <c r="AT85" s="95" t="str">
        <f t="shared" si="9"/>
        <v/>
      </c>
      <c r="BD85" t="str">
        <f t="shared" si="6"/>
        <v>R1ACROMWELL HOUSE</v>
      </c>
      <c r="BE85" s="111" t="s">
        <v>407</v>
      </c>
      <c r="BF85" s="111" t="s">
        <v>408</v>
      </c>
      <c r="BG85" s="111" t="s">
        <v>407</v>
      </c>
      <c r="BH85" s="111" t="s">
        <v>408</v>
      </c>
      <c r="BI85" s="30" t="s">
        <v>350</v>
      </c>
    </row>
    <row r="86" spans="1:61" s="20" customFormat="1" ht="15" x14ac:dyDescent="0.25">
      <c r="A86" s="84" t="str">
        <f t="shared" si="10"/>
        <v/>
      </c>
      <c r="B86" s="85">
        <v>0</v>
      </c>
      <c r="C86" s="85"/>
      <c r="D86" s="86" t="str">
        <f t="shared" si="7"/>
        <v/>
      </c>
      <c r="E86" s="105"/>
      <c r="F86" s="106"/>
      <c r="G86" s="89"/>
      <c r="H86" s="97"/>
      <c r="I86" s="108"/>
      <c r="J86" s="109"/>
      <c r="K86" s="109"/>
      <c r="L86" s="109"/>
      <c r="M86" s="109"/>
      <c r="N86" s="109"/>
      <c r="O86" s="92"/>
      <c r="P86" s="110"/>
      <c r="Q86" s="92"/>
      <c r="R86" s="92"/>
      <c r="S86" s="92"/>
      <c r="T86" s="92"/>
      <c r="U86" s="92"/>
      <c r="V86" s="93" t="s">
        <v>119</v>
      </c>
      <c r="W86" s="93" t="s">
        <v>119</v>
      </c>
      <c r="X86" s="93" t="s">
        <v>119</v>
      </c>
      <c r="Y86" s="93" t="s">
        <v>119</v>
      </c>
      <c r="Z86" s="93" t="s">
        <v>119</v>
      </c>
      <c r="AA86" s="94" t="s">
        <v>119</v>
      </c>
      <c r="AB86" s="94" t="s">
        <v>119</v>
      </c>
      <c r="AC86" s="94" t="s">
        <v>119</v>
      </c>
      <c r="AD86" s="94" t="s">
        <v>119</v>
      </c>
      <c r="AE86" s="94" t="s">
        <v>119</v>
      </c>
      <c r="AF86" s="94" t="s">
        <v>119</v>
      </c>
      <c r="AH86" s="65" t="s">
        <v>409</v>
      </c>
      <c r="AI86" s="65">
        <v>0</v>
      </c>
      <c r="AJ86" s="101"/>
      <c r="AS86" s="95" t="str">
        <f t="shared" si="8"/>
        <v/>
      </c>
      <c r="AT86" s="95" t="str">
        <f t="shared" si="9"/>
        <v/>
      </c>
      <c r="BD86" t="str">
        <f t="shared" si="6"/>
        <v>R1ACROWNGATE PHYSIOTHERAPY</v>
      </c>
      <c r="BE86" s="30" t="s">
        <v>410</v>
      </c>
      <c r="BF86" s="30" t="s">
        <v>411</v>
      </c>
      <c r="BG86" s="30" t="s">
        <v>410</v>
      </c>
      <c r="BH86" s="30" t="s">
        <v>411</v>
      </c>
      <c r="BI86" s="30" t="s">
        <v>350</v>
      </c>
    </row>
    <row r="87" spans="1:61" s="20" customFormat="1" ht="15" x14ac:dyDescent="0.25">
      <c r="A87" s="84" t="str">
        <f t="shared" si="10"/>
        <v/>
      </c>
      <c r="B87" s="85">
        <v>0</v>
      </c>
      <c r="C87" s="85"/>
      <c r="D87" s="86" t="str">
        <f t="shared" si="7"/>
        <v/>
      </c>
      <c r="E87" s="105"/>
      <c r="F87" s="106"/>
      <c r="G87" s="89"/>
      <c r="H87" s="97"/>
      <c r="I87" s="108"/>
      <c r="J87" s="109"/>
      <c r="K87" s="109"/>
      <c r="L87" s="109"/>
      <c r="M87" s="109"/>
      <c r="N87" s="109"/>
      <c r="O87" s="92"/>
      <c r="P87" s="110"/>
      <c r="Q87" s="92"/>
      <c r="R87" s="92"/>
      <c r="S87" s="92"/>
      <c r="T87" s="92"/>
      <c r="U87" s="92"/>
      <c r="V87" s="93" t="s">
        <v>119</v>
      </c>
      <c r="W87" s="93" t="s">
        <v>119</v>
      </c>
      <c r="X87" s="93" t="s">
        <v>119</v>
      </c>
      <c r="Y87" s="93" t="s">
        <v>119</v>
      </c>
      <c r="Z87" s="93" t="s">
        <v>119</v>
      </c>
      <c r="AA87" s="94" t="s">
        <v>119</v>
      </c>
      <c r="AB87" s="94" t="s">
        <v>119</v>
      </c>
      <c r="AC87" s="94" t="s">
        <v>119</v>
      </c>
      <c r="AD87" s="94" t="s">
        <v>119</v>
      </c>
      <c r="AE87" s="94" t="s">
        <v>119</v>
      </c>
      <c r="AF87" s="94" t="s">
        <v>119</v>
      </c>
      <c r="AH87" s="20" t="s">
        <v>412</v>
      </c>
      <c r="AI87" s="65">
        <v>0</v>
      </c>
      <c r="AJ87" s="101"/>
      <c r="AS87" s="95" t="str">
        <f t="shared" si="8"/>
        <v/>
      </c>
      <c r="AT87" s="95" t="str">
        <f t="shared" si="9"/>
        <v/>
      </c>
      <c r="BD87" t="str">
        <f t="shared" si="6"/>
        <v>R1ADROITWICH SPA PRIVATE HOSPITAL</v>
      </c>
      <c r="BE87" s="30" t="s">
        <v>413</v>
      </c>
      <c r="BF87" s="30" t="s">
        <v>414</v>
      </c>
      <c r="BG87" s="30" t="s">
        <v>413</v>
      </c>
      <c r="BH87" s="30" t="s">
        <v>414</v>
      </c>
      <c r="BI87" s="30" t="s">
        <v>350</v>
      </c>
    </row>
    <row r="88" spans="1:61" s="20" customFormat="1" ht="15" x14ac:dyDescent="0.25">
      <c r="A88" s="84" t="str">
        <f t="shared" si="10"/>
        <v/>
      </c>
      <c r="B88" s="85">
        <v>0</v>
      </c>
      <c r="C88" s="85"/>
      <c r="D88" s="86" t="str">
        <f t="shared" si="7"/>
        <v/>
      </c>
      <c r="E88" s="105"/>
      <c r="F88" s="106"/>
      <c r="G88" s="89"/>
      <c r="H88" s="97"/>
      <c r="I88" s="108"/>
      <c r="J88" s="109"/>
      <c r="K88" s="109"/>
      <c r="L88" s="109"/>
      <c r="M88" s="109"/>
      <c r="N88" s="109"/>
      <c r="O88" s="92"/>
      <c r="P88" s="110"/>
      <c r="Q88" s="92"/>
      <c r="R88" s="92"/>
      <c r="S88" s="92"/>
      <c r="T88" s="92"/>
      <c r="U88" s="92"/>
      <c r="V88" s="93" t="s">
        <v>119</v>
      </c>
      <c r="W88" s="93" t="s">
        <v>119</v>
      </c>
      <c r="X88" s="93" t="s">
        <v>119</v>
      </c>
      <c r="Y88" s="93" t="s">
        <v>119</v>
      </c>
      <c r="Z88" s="93" t="s">
        <v>119</v>
      </c>
      <c r="AA88" s="94" t="s">
        <v>119</v>
      </c>
      <c r="AB88" s="94" t="s">
        <v>119</v>
      </c>
      <c r="AC88" s="94" t="s">
        <v>119</v>
      </c>
      <c r="AD88" s="94" t="s">
        <v>119</v>
      </c>
      <c r="AE88" s="94" t="s">
        <v>119</v>
      </c>
      <c r="AF88" s="94" t="s">
        <v>119</v>
      </c>
      <c r="AH88" s="20" t="s">
        <v>415</v>
      </c>
      <c r="AI88" s="65">
        <v>0</v>
      </c>
      <c r="AJ88" s="101"/>
      <c r="AS88" s="95" t="str">
        <f t="shared" si="8"/>
        <v/>
      </c>
      <c r="AT88" s="95" t="str">
        <f t="shared" si="9"/>
        <v/>
      </c>
      <c r="BD88" t="str">
        <f t="shared" si="6"/>
        <v>R1AELGAR UNIT</v>
      </c>
      <c r="BE88" s="30" t="s">
        <v>416</v>
      </c>
      <c r="BF88" s="30" t="s">
        <v>417</v>
      </c>
      <c r="BG88" s="30" t="s">
        <v>416</v>
      </c>
      <c r="BH88" s="30" t="s">
        <v>417</v>
      </c>
      <c r="BI88" s="30" t="s">
        <v>350</v>
      </c>
    </row>
    <row r="89" spans="1:61" s="20" customFormat="1" ht="15" x14ac:dyDescent="0.25">
      <c r="A89" s="84" t="str">
        <f t="shared" si="10"/>
        <v/>
      </c>
      <c r="B89" s="85">
        <v>0</v>
      </c>
      <c r="C89" s="85"/>
      <c r="D89" s="86" t="str">
        <f t="shared" si="7"/>
        <v/>
      </c>
      <c r="E89" s="105"/>
      <c r="F89" s="106"/>
      <c r="G89" s="89"/>
      <c r="H89" s="97"/>
      <c r="I89" s="108"/>
      <c r="J89" s="109"/>
      <c r="K89" s="109"/>
      <c r="L89" s="109"/>
      <c r="M89" s="109"/>
      <c r="N89" s="109"/>
      <c r="O89" s="92"/>
      <c r="P89" s="110"/>
      <c r="Q89" s="92"/>
      <c r="R89" s="92"/>
      <c r="S89" s="92"/>
      <c r="T89" s="92"/>
      <c r="U89" s="92"/>
      <c r="V89" s="93" t="s">
        <v>119</v>
      </c>
      <c r="W89" s="93" t="s">
        <v>119</v>
      </c>
      <c r="X89" s="93" t="s">
        <v>119</v>
      </c>
      <c r="Y89" s="93" t="s">
        <v>119</v>
      </c>
      <c r="Z89" s="93" t="s">
        <v>119</v>
      </c>
      <c r="AA89" s="94" t="s">
        <v>119</v>
      </c>
      <c r="AB89" s="94" t="s">
        <v>119</v>
      </c>
      <c r="AC89" s="94" t="s">
        <v>119</v>
      </c>
      <c r="AD89" s="94" t="s">
        <v>119</v>
      </c>
      <c r="AE89" s="94" t="s">
        <v>119</v>
      </c>
      <c r="AF89" s="94" t="s">
        <v>119</v>
      </c>
      <c r="AH89" s="20" t="s">
        <v>418</v>
      </c>
      <c r="AI89" s="65">
        <v>0</v>
      </c>
      <c r="AJ89" s="101"/>
      <c r="AS89" s="95" t="str">
        <f t="shared" si="8"/>
        <v/>
      </c>
      <c r="AT89" s="95" t="str">
        <f t="shared" si="9"/>
        <v/>
      </c>
      <c r="BD89" t="str">
        <f t="shared" si="6"/>
        <v>R1AESTATES BUILDING</v>
      </c>
      <c r="BE89" s="30" t="s">
        <v>419</v>
      </c>
      <c r="BF89" s="30" t="s">
        <v>420</v>
      </c>
      <c r="BG89" s="30" t="s">
        <v>419</v>
      </c>
      <c r="BH89" s="30" t="s">
        <v>420</v>
      </c>
      <c r="BI89" s="30" t="s">
        <v>350</v>
      </c>
    </row>
    <row r="90" spans="1:61" s="20" customFormat="1" ht="12.75" customHeight="1" x14ac:dyDescent="0.25">
      <c r="A90" s="84" t="str">
        <f t="shared" si="10"/>
        <v/>
      </c>
      <c r="B90" s="85">
        <v>0</v>
      </c>
      <c r="C90" s="85"/>
      <c r="D90" s="86" t="str">
        <f t="shared" si="7"/>
        <v/>
      </c>
      <c r="E90" s="105"/>
      <c r="F90" s="106"/>
      <c r="G90" s="89"/>
      <c r="H90" s="97"/>
      <c r="I90" s="108"/>
      <c r="J90" s="109"/>
      <c r="K90" s="109"/>
      <c r="L90" s="109"/>
      <c r="M90" s="109"/>
      <c r="N90" s="109"/>
      <c r="O90" s="92"/>
      <c r="P90" s="110"/>
      <c r="Q90" s="92"/>
      <c r="R90" s="92"/>
      <c r="S90" s="92"/>
      <c r="T90" s="92"/>
      <c r="U90" s="92"/>
      <c r="V90" s="93" t="s">
        <v>119</v>
      </c>
      <c r="W90" s="93" t="s">
        <v>119</v>
      </c>
      <c r="X90" s="93" t="s">
        <v>119</v>
      </c>
      <c r="Y90" s="93" t="s">
        <v>119</v>
      </c>
      <c r="Z90" s="93" t="s">
        <v>119</v>
      </c>
      <c r="AA90" s="94" t="s">
        <v>119</v>
      </c>
      <c r="AB90" s="94" t="s">
        <v>119</v>
      </c>
      <c r="AC90" s="94" t="s">
        <v>119</v>
      </c>
      <c r="AD90" s="94" t="s">
        <v>119</v>
      </c>
      <c r="AE90" s="94" t="s">
        <v>119</v>
      </c>
      <c r="AF90" s="94" t="s">
        <v>119</v>
      </c>
      <c r="AH90" s="20" t="s">
        <v>421</v>
      </c>
      <c r="AI90" s="65">
        <v>0</v>
      </c>
      <c r="AJ90" s="101"/>
      <c r="AS90" s="95" t="str">
        <f t="shared" si="8"/>
        <v/>
      </c>
      <c r="AT90" s="95" t="str">
        <f t="shared" si="9"/>
        <v/>
      </c>
      <c r="BD90" t="str">
        <f t="shared" si="6"/>
        <v>R1AEVESHAM COMMUNITY HOSPITAL</v>
      </c>
      <c r="BE90" s="30" t="s">
        <v>422</v>
      </c>
      <c r="BF90" s="30" t="s">
        <v>423</v>
      </c>
      <c r="BG90" s="30" t="s">
        <v>422</v>
      </c>
      <c r="BH90" s="30" t="s">
        <v>423</v>
      </c>
      <c r="BI90" s="30" t="s">
        <v>350</v>
      </c>
    </row>
    <row r="91" spans="1:61" s="20" customFormat="1" ht="12.75" customHeight="1" x14ac:dyDescent="0.25">
      <c r="A91" s="84" t="str">
        <f t="shared" si="10"/>
        <v/>
      </c>
      <c r="B91" s="85">
        <v>0</v>
      </c>
      <c r="C91" s="85"/>
      <c r="D91" s="86" t="str">
        <f t="shared" si="7"/>
        <v/>
      </c>
      <c r="E91" s="105"/>
      <c r="F91" s="106"/>
      <c r="G91" s="89"/>
      <c r="H91" s="97"/>
      <c r="I91" s="108"/>
      <c r="J91" s="109"/>
      <c r="K91" s="109"/>
      <c r="L91" s="109"/>
      <c r="M91" s="109"/>
      <c r="N91" s="109"/>
      <c r="O91" s="92"/>
      <c r="P91" s="110"/>
      <c r="Q91" s="92"/>
      <c r="R91" s="92"/>
      <c r="S91" s="92"/>
      <c r="T91" s="92"/>
      <c r="U91" s="92"/>
      <c r="V91" s="93" t="s">
        <v>119</v>
      </c>
      <c r="W91" s="93" t="s">
        <v>119</v>
      </c>
      <c r="X91" s="93" t="s">
        <v>119</v>
      </c>
      <c r="Y91" s="93" t="s">
        <v>119</v>
      </c>
      <c r="Z91" s="93" t="s">
        <v>119</v>
      </c>
      <c r="AA91" s="94" t="s">
        <v>119</v>
      </c>
      <c r="AB91" s="94" t="s">
        <v>119</v>
      </c>
      <c r="AC91" s="94" t="s">
        <v>119</v>
      </c>
      <c r="AD91" s="94" t="s">
        <v>119</v>
      </c>
      <c r="AE91" s="94" t="s">
        <v>119</v>
      </c>
      <c r="AF91" s="94" t="s">
        <v>119</v>
      </c>
      <c r="AH91" s="20" t="s">
        <v>424</v>
      </c>
      <c r="AI91" s="65">
        <v>0</v>
      </c>
      <c r="AJ91" s="101"/>
      <c r="AS91" s="95" t="str">
        <f t="shared" si="8"/>
        <v/>
      </c>
      <c r="AT91" s="95" t="str">
        <f t="shared" si="9"/>
        <v/>
      </c>
      <c r="BD91" t="str">
        <f t="shared" si="6"/>
        <v>R1AGOLD HILL CARE HOME</v>
      </c>
      <c r="BE91" s="30" t="s">
        <v>425</v>
      </c>
      <c r="BF91" s="30" t="s">
        <v>426</v>
      </c>
      <c r="BG91" s="30" t="s">
        <v>425</v>
      </c>
      <c r="BH91" s="30" t="s">
        <v>426</v>
      </c>
      <c r="BI91" s="30" t="s">
        <v>350</v>
      </c>
    </row>
    <row r="92" spans="1:61" s="20" customFormat="1" ht="12.75" customHeight="1" x14ac:dyDescent="0.25">
      <c r="A92" s="84" t="str">
        <f t="shared" si="10"/>
        <v/>
      </c>
      <c r="B92" s="85">
        <v>0</v>
      </c>
      <c r="C92" s="85"/>
      <c r="D92" s="86" t="str">
        <f t="shared" si="7"/>
        <v/>
      </c>
      <c r="E92" s="105"/>
      <c r="F92" s="106"/>
      <c r="G92" s="89"/>
      <c r="H92" s="97"/>
      <c r="I92" s="108"/>
      <c r="J92" s="109"/>
      <c r="K92" s="109"/>
      <c r="L92" s="109"/>
      <c r="M92" s="109"/>
      <c r="N92" s="109"/>
      <c r="O92" s="92"/>
      <c r="P92" s="110"/>
      <c r="Q92" s="92"/>
      <c r="R92" s="92"/>
      <c r="S92" s="92"/>
      <c r="T92" s="92"/>
      <c r="U92" s="92"/>
      <c r="V92" s="93" t="s">
        <v>119</v>
      </c>
      <c r="W92" s="93" t="s">
        <v>119</v>
      </c>
      <c r="X92" s="93" t="s">
        <v>119</v>
      </c>
      <c r="Y92" s="93" t="s">
        <v>119</v>
      </c>
      <c r="Z92" s="93" t="s">
        <v>119</v>
      </c>
      <c r="AA92" s="94" t="s">
        <v>119</v>
      </c>
      <c r="AB92" s="94" t="s">
        <v>119</v>
      </c>
      <c r="AC92" s="94" t="s">
        <v>119</v>
      </c>
      <c r="AD92" s="94" t="s">
        <v>119</v>
      </c>
      <c r="AE92" s="94" t="s">
        <v>119</v>
      </c>
      <c r="AF92" s="94" t="s">
        <v>119</v>
      </c>
      <c r="AH92" s="65" t="s">
        <v>427</v>
      </c>
      <c r="AI92" s="65">
        <v>0</v>
      </c>
      <c r="AJ92" s="101"/>
      <c r="AS92" s="95" t="str">
        <f t="shared" si="8"/>
        <v/>
      </c>
      <c r="AT92" s="95" t="str">
        <f t="shared" si="9"/>
        <v/>
      </c>
      <c r="BD92" t="str">
        <f t="shared" si="6"/>
        <v>R1AHASTINGS CARE HOME</v>
      </c>
      <c r="BE92" s="30" t="s">
        <v>428</v>
      </c>
      <c r="BF92" s="30" t="s">
        <v>429</v>
      </c>
      <c r="BG92" s="30" t="s">
        <v>428</v>
      </c>
      <c r="BH92" s="30" t="s">
        <v>429</v>
      </c>
      <c r="BI92" s="30" t="s">
        <v>350</v>
      </c>
    </row>
    <row r="93" spans="1:61" s="20" customFormat="1" ht="15" x14ac:dyDescent="0.25">
      <c r="A93" s="84" t="str">
        <f t="shared" si="10"/>
        <v/>
      </c>
      <c r="B93" s="85">
        <v>0</v>
      </c>
      <c r="C93" s="85"/>
      <c r="D93" s="86" t="str">
        <f t="shared" si="7"/>
        <v/>
      </c>
      <c r="E93" s="105"/>
      <c r="F93" s="106"/>
      <c r="G93" s="89"/>
      <c r="H93" s="97"/>
      <c r="I93" s="108"/>
      <c r="J93" s="109"/>
      <c r="K93" s="109"/>
      <c r="L93" s="109"/>
      <c r="M93" s="109"/>
      <c r="N93" s="109"/>
      <c r="O93" s="92"/>
      <c r="P93" s="110"/>
      <c r="Q93" s="92"/>
      <c r="R93" s="92"/>
      <c r="S93" s="92"/>
      <c r="T93" s="92"/>
      <c r="U93" s="92"/>
      <c r="V93" s="93" t="s">
        <v>119</v>
      </c>
      <c r="W93" s="93" t="s">
        <v>119</v>
      </c>
      <c r="X93" s="93" t="s">
        <v>119</v>
      </c>
      <c r="Y93" s="93" t="s">
        <v>119</v>
      </c>
      <c r="Z93" s="93" t="s">
        <v>119</v>
      </c>
      <c r="AA93" s="94" t="s">
        <v>119</v>
      </c>
      <c r="AB93" s="94" t="s">
        <v>119</v>
      </c>
      <c r="AC93" s="94" t="s">
        <v>119</v>
      </c>
      <c r="AD93" s="94" t="s">
        <v>119</v>
      </c>
      <c r="AE93" s="94" t="s">
        <v>119</v>
      </c>
      <c r="AF93" s="94" t="s">
        <v>119</v>
      </c>
      <c r="AH93" s="65" t="s">
        <v>430</v>
      </c>
      <c r="AI93" s="65">
        <v>0</v>
      </c>
      <c r="AJ93" s="101"/>
      <c r="AS93" s="95" t="str">
        <f t="shared" si="8"/>
        <v/>
      </c>
      <c r="AT93" s="95" t="str">
        <f t="shared" si="9"/>
        <v/>
      </c>
      <c r="BD93" t="str">
        <f t="shared" si="6"/>
        <v>R1AHILL CREST 1</v>
      </c>
      <c r="BE93" s="30" t="s">
        <v>431</v>
      </c>
      <c r="BF93" s="30" t="s">
        <v>432</v>
      </c>
      <c r="BG93" s="30" t="s">
        <v>431</v>
      </c>
      <c r="BH93" s="30" t="s">
        <v>432</v>
      </c>
      <c r="BI93" s="30" t="s">
        <v>350</v>
      </c>
    </row>
    <row r="94" spans="1:61" s="20" customFormat="1" ht="12.75" customHeight="1" x14ac:dyDescent="0.25">
      <c r="A94" s="84" t="str">
        <f t="shared" si="10"/>
        <v/>
      </c>
      <c r="B94" s="85">
        <v>0</v>
      </c>
      <c r="C94" s="85"/>
      <c r="D94" s="86" t="str">
        <f t="shared" si="7"/>
        <v/>
      </c>
      <c r="E94" s="105"/>
      <c r="F94" s="106"/>
      <c r="G94" s="89"/>
      <c r="H94" s="97"/>
      <c r="I94" s="108"/>
      <c r="J94" s="109"/>
      <c r="K94" s="109"/>
      <c r="L94" s="109"/>
      <c r="M94" s="109"/>
      <c r="N94" s="109"/>
      <c r="O94" s="92"/>
      <c r="P94" s="110"/>
      <c r="Q94" s="92"/>
      <c r="R94" s="92"/>
      <c r="S94" s="92"/>
      <c r="T94" s="92"/>
      <c r="U94" s="92"/>
      <c r="V94" s="93" t="s">
        <v>119</v>
      </c>
      <c r="W94" s="93" t="s">
        <v>119</v>
      </c>
      <c r="X94" s="93" t="s">
        <v>119</v>
      </c>
      <c r="Y94" s="93" t="s">
        <v>119</v>
      </c>
      <c r="Z94" s="93" t="s">
        <v>119</v>
      </c>
      <c r="AA94" s="94" t="s">
        <v>119</v>
      </c>
      <c r="AB94" s="94" t="s">
        <v>119</v>
      </c>
      <c r="AC94" s="94" t="s">
        <v>119</v>
      </c>
      <c r="AD94" s="94" t="s">
        <v>119</v>
      </c>
      <c r="AE94" s="94" t="s">
        <v>119</v>
      </c>
      <c r="AF94" s="94" t="s">
        <v>119</v>
      </c>
      <c r="AH94" s="65" t="s">
        <v>433</v>
      </c>
      <c r="AI94" s="65">
        <v>0</v>
      </c>
      <c r="AJ94" s="101"/>
      <c r="AS94" s="95" t="str">
        <f t="shared" si="8"/>
        <v/>
      </c>
      <c r="AT94" s="95" t="str">
        <f t="shared" si="9"/>
        <v/>
      </c>
      <c r="BD94" t="str">
        <f t="shared" si="6"/>
        <v>R1AHILL CREST 2</v>
      </c>
      <c r="BE94" s="30" t="s">
        <v>434</v>
      </c>
      <c r="BF94" s="30" t="s">
        <v>435</v>
      </c>
      <c r="BG94" s="30" t="s">
        <v>434</v>
      </c>
      <c r="BH94" s="30" t="s">
        <v>435</v>
      </c>
      <c r="BI94" s="30" t="s">
        <v>350</v>
      </c>
    </row>
    <row r="95" spans="1:61" s="20" customFormat="1" ht="15" x14ac:dyDescent="0.25">
      <c r="A95" s="84" t="str">
        <f t="shared" si="10"/>
        <v/>
      </c>
      <c r="B95" s="85">
        <v>0</v>
      </c>
      <c r="C95" s="85"/>
      <c r="D95" s="86" t="str">
        <f t="shared" si="7"/>
        <v/>
      </c>
      <c r="E95" s="105"/>
      <c r="F95" s="106"/>
      <c r="G95" s="89"/>
      <c r="H95" s="97"/>
      <c r="I95" s="108"/>
      <c r="J95" s="109"/>
      <c r="K95" s="109"/>
      <c r="L95" s="109"/>
      <c r="M95" s="109"/>
      <c r="N95" s="109"/>
      <c r="O95" s="92"/>
      <c r="P95" s="110"/>
      <c r="Q95" s="92"/>
      <c r="R95" s="92"/>
      <c r="S95" s="92"/>
      <c r="T95" s="92"/>
      <c r="U95" s="92"/>
      <c r="V95" s="93" t="s">
        <v>119</v>
      </c>
      <c r="W95" s="93" t="s">
        <v>119</v>
      </c>
      <c r="X95" s="93" t="s">
        <v>119</v>
      </c>
      <c r="Y95" s="93" t="s">
        <v>119</v>
      </c>
      <c r="Z95" s="93" t="s">
        <v>119</v>
      </c>
      <c r="AA95" s="94" t="s">
        <v>119</v>
      </c>
      <c r="AB95" s="94" t="s">
        <v>119</v>
      </c>
      <c r="AC95" s="94" t="s">
        <v>119</v>
      </c>
      <c r="AD95" s="94" t="s">
        <v>119</v>
      </c>
      <c r="AE95" s="94" t="s">
        <v>119</v>
      </c>
      <c r="AF95" s="94" t="s">
        <v>119</v>
      </c>
      <c r="AH95" s="20" t="s">
        <v>89</v>
      </c>
      <c r="AI95" s="65">
        <v>0</v>
      </c>
      <c r="AJ95" s="101"/>
      <c r="AS95" s="95" t="str">
        <f t="shared" si="8"/>
        <v/>
      </c>
      <c r="AT95" s="95" t="str">
        <f t="shared" si="9"/>
        <v/>
      </c>
      <c r="BD95" t="str">
        <f t="shared" si="6"/>
        <v>R1AHILL CREST MENTAL HEALTH UNIT</v>
      </c>
      <c r="BE95" s="30" t="s">
        <v>436</v>
      </c>
      <c r="BF95" s="30" t="s">
        <v>437</v>
      </c>
      <c r="BG95" s="30" t="s">
        <v>436</v>
      </c>
      <c r="BH95" s="30" t="s">
        <v>437</v>
      </c>
      <c r="BI95" s="30" t="s">
        <v>350</v>
      </c>
    </row>
    <row r="96" spans="1:61" s="20" customFormat="1" ht="15" x14ac:dyDescent="0.25">
      <c r="A96" s="84" t="str">
        <f t="shared" si="10"/>
        <v/>
      </c>
      <c r="B96" s="85">
        <v>0</v>
      </c>
      <c r="C96" s="85"/>
      <c r="D96" s="86" t="str">
        <f t="shared" si="7"/>
        <v/>
      </c>
      <c r="E96" s="105"/>
      <c r="F96" s="106"/>
      <c r="G96" s="89"/>
      <c r="H96" s="97"/>
      <c r="I96" s="108"/>
      <c r="J96" s="109"/>
      <c r="K96" s="109"/>
      <c r="L96" s="109"/>
      <c r="M96" s="109"/>
      <c r="N96" s="109"/>
      <c r="O96" s="92"/>
      <c r="P96" s="110"/>
      <c r="Q96" s="92"/>
      <c r="R96" s="92"/>
      <c r="S96" s="92"/>
      <c r="T96" s="92"/>
      <c r="U96" s="92"/>
      <c r="V96" s="93" t="s">
        <v>119</v>
      </c>
      <c r="W96" s="93" t="s">
        <v>119</v>
      </c>
      <c r="X96" s="93" t="s">
        <v>119</v>
      </c>
      <c r="Y96" s="93" t="s">
        <v>119</v>
      </c>
      <c r="Z96" s="93" t="s">
        <v>119</v>
      </c>
      <c r="AA96" s="94" t="s">
        <v>119</v>
      </c>
      <c r="AB96" s="94" t="s">
        <v>119</v>
      </c>
      <c r="AC96" s="94" t="s">
        <v>119</v>
      </c>
      <c r="AD96" s="94" t="s">
        <v>119</v>
      </c>
      <c r="AE96" s="94" t="s">
        <v>119</v>
      </c>
      <c r="AF96" s="94" t="s">
        <v>119</v>
      </c>
      <c r="AH96" s="65"/>
      <c r="AI96" s="65"/>
      <c r="AJ96" s="101"/>
      <c r="AS96" s="95" t="str">
        <f t="shared" si="8"/>
        <v/>
      </c>
      <c r="AT96" s="95" t="str">
        <f t="shared" si="9"/>
        <v/>
      </c>
      <c r="BD96" t="str">
        <f t="shared" si="6"/>
        <v>R1AHOME FARM TRUST</v>
      </c>
      <c r="BE96" s="30" t="s">
        <v>438</v>
      </c>
      <c r="BF96" s="30" t="s">
        <v>439</v>
      </c>
      <c r="BG96" s="30" t="s">
        <v>438</v>
      </c>
      <c r="BH96" s="30" t="s">
        <v>439</v>
      </c>
      <c r="BI96" s="30" t="s">
        <v>350</v>
      </c>
    </row>
    <row r="97" spans="1:61" s="20" customFormat="1" ht="15" x14ac:dyDescent="0.25">
      <c r="A97" s="84" t="str">
        <f t="shared" si="10"/>
        <v/>
      </c>
      <c r="B97" s="85">
        <v>0</v>
      </c>
      <c r="C97" s="85"/>
      <c r="D97" s="86" t="str">
        <f t="shared" si="7"/>
        <v/>
      </c>
      <c r="E97" s="105"/>
      <c r="F97" s="106"/>
      <c r="G97" s="89"/>
      <c r="H97" s="97"/>
      <c r="I97" s="108"/>
      <c r="J97" s="109"/>
      <c r="K97" s="109"/>
      <c r="L97" s="109"/>
      <c r="M97" s="109"/>
      <c r="N97" s="109"/>
      <c r="O97" s="92"/>
      <c r="P97" s="110"/>
      <c r="Q97" s="92"/>
      <c r="R97" s="92"/>
      <c r="S97" s="92"/>
      <c r="T97" s="92"/>
      <c r="U97" s="92"/>
      <c r="V97" s="93" t="s">
        <v>119</v>
      </c>
      <c r="W97" s="93" t="s">
        <v>119</v>
      </c>
      <c r="X97" s="93" t="s">
        <v>119</v>
      </c>
      <c r="Y97" s="93" t="s">
        <v>119</v>
      </c>
      <c r="Z97" s="93" t="s">
        <v>119</v>
      </c>
      <c r="AA97" s="94" t="s">
        <v>119</v>
      </c>
      <c r="AB97" s="94" t="s">
        <v>119</v>
      </c>
      <c r="AC97" s="94" t="s">
        <v>119</v>
      </c>
      <c r="AD97" s="94" t="s">
        <v>119</v>
      </c>
      <c r="AE97" s="94" t="s">
        <v>119</v>
      </c>
      <c r="AF97" s="94" t="s">
        <v>119</v>
      </c>
      <c r="AH97" s="65"/>
      <c r="AI97" s="65"/>
      <c r="AJ97" s="101"/>
      <c r="AS97" s="95" t="str">
        <f t="shared" si="8"/>
        <v/>
      </c>
      <c r="AT97" s="95" t="str">
        <f t="shared" si="9"/>
        <v/>
      </c>
      <c r="BD97" t="str">
        <f t="shared" si="6"/>
        <v>R1AHOME TREATMENT 1</v>
      </c>
      <c r="BE97" s="30" t="s">
        <v>440</v>
      </c>
      <c r="BF97" s="30" t="s">
        <v>441</v>
      </c>
      <c r="BG97" s="30" t="s">
        <v>440</v>
      </c>
      <c r="BH97" s="30" t="s">
        <v>441</v>
      </c>
      <c r="BI97" s="30" t="s">
        <v>350</v>
      </c>
    </row>
    <row r="98" spans="1:61" s="20" customFormat="1" ht="15" x14ac:dyDescent="0.25">
      <c r="A98" s="84" t="str">
        <f t="shared" si="10"/>
        <v/>
      </c>
      <c r="B98" s="85">
        <v>0</v>
      </c>
      <c r="C98" s="85"/>
      <c r="D98" s="86" t="str">
        <f t="shared" si="7"/>
        <v/>
      </c>
      <c r="E98" s="105"/>
      <c r="F98" s="106"/>
      <c r="G98" s="89"/>
      <c r="H98" s="97"/>
      <c r="I98" s="108"/>
      <c r="J98" s="109"/>
      <c r="K98" s="109"/>
      <c r="L98" s="109"/>
      <c r="M98" s="109"/>
      <c r="N98" s="109"/>
      <c r="O98" s="92"/>
      <c r="P98" s="110"/>
      <c r="Q98" s="92"/>
      <c r="R98" s="92"/>
      <c r="S98" s="92"/>
      <c r="T98" s="92"/>
      <c r="U98" s="92"/>
      <c r="V98" s="93" t="s">
        <v>119</v>
      </c>
      <c r="W98" s="93" t="s">
        <v>119</v>
      </c>
      <c r="X98" s="93" t="s">
        <v>119</v>
      </c>
      <c r="Y98" s="93" t="s">
        <v>119</v>
      </c>
      <c r="Z98" s="93" t="s">
        <v>119</v>
      </c>
      <c r="AA98" s="94" t="s">
        <v>119</v>
      </c>
      <c r="AB98" s="94" t="s">
        <v>119</v>
      </c>
      <c r="AC98" s="94" t="s">
        <v>119</v>
      </c>
      <c r="AD98" s="94" t="s">
        <v>119</v>
      </c>
      <c r="AE98" s="94" t="s">
        <v>119</v>
      </c>
      <c r="AF98" s="94" t="s">
        <v>119</v>
      </c>
      <c r="AH98" s="65"/>
      <c r="AI98" s="65"/>
      <c r="AJ98" s="101"/>
      <c r="AS98" s="95" t="str">
        <f t="shared" si="8"/>
        <v/>
      </c>
      <c r="AT98" s="95" t="str">
        <f t="shared" si="9"/>
        <v/>
      </c>
      <c r="BD98" t="str">
        <f t="shared" si="6"/>
        <v>R1AHOME TREATMENT 2</v>
      </c>
      <c r="BE98" s="30" t="s">
        <v>442</v>
      </c>
      <c r="BF98" s="30" t="s">
        <v>443</v>
      </c>
      <c r="BG98" s="30" t="s">
        <v>442</v>
      </c>
      <c r="BH98" s="30" t="s">
        <v>443</v>
      </c>
      <c r="BI98" s="30" t="s">
        <v>350</v>
      </c>
    </row>
    <row r="99" spans="1:61" s="20" customFormat="1" ht="15" x14ac:dyDescent="0.25">
      <c r="A99" s="84" t="str">
        <f t="shared" si="10"/>
        <v/>
      </c>
      <c r="B99" s="85">
        <v>0</v>
      </c>
      <c r="C99" s="85"/>
      <c r="D99" s="86" t="str">
        <f t="shared" si="7"/>
        <v/>
      </c>
      <c r="E99" s="105"/>
      <c r="F99" s="106"/>
      <c r="G99" s="89"/>
      <c r="H99" s="97"/>
      <c r="I99" s="108"/>
      <c r="J99" s="109"/>
      <c r="K99" s="109"/>
      <c r="L99" s="109"/>
      <c r="M99" s="109"/>
      <c r="N99" s="109"/>
      <c r="O99" s="92"/>
      <c r="P99" s="110"/>
      <c r="Q99" s="92"/>
      <c r="R99" s="92"/>
      <c r="S99" s="92"/>
      <c r="T99" s="92"/>
      <c r="U99" s="92"/>
      <c r="V99" s="93" t="s">
        <v>119</v>
      </c>
      <c r="W99" s="93" t="s">
        <v>119</v>
      </c>
      <c r="X99" s="93" t="s">
        <v>119</v>
      </c>
      <c r="Y99" s="93" t="s">
        <v>119</v>
      </c>
      <c r="Z99" s="93" t="s">
        <v>119</v>
      </c>
      <c r="AA99" s="94" t="s">
        <v>119</v>
      </c>
      <c r="AB99" s="94" t="s">
        <v>119</v>
      </c>
      <c r="AC99" s="94" t="s">
        <v>119</v>
      </c>
      <c r="AD99" s="94" t="s">
        <v>119</v>
      </c>
      <c r="AE99" s="94" t="s">
        <v>119</v>
      </c>
      <c r="AF99" s="94" t="s">
        <v>119</v>
      </c>
      <c r="AI99" s="65"/>
      <c r="AJ99" s="101"/>
      <c r="AS99" s="95" t="str">
        <f t="shared" si="8"/>
        <v/>
      </c>
      <c r="AT99" s="95" t="str">
        <f t="shared" si="9"/>
        <v/>
      </c>
      <c r="BD99" t="str">
        <f t="shared" si="6"/>
        <v>R1AHOMEWARD BOUND UNIT</v>
      </c>
      <c r="BE99" s="30" t="s">
        <v>444</v>
      </c>
      <c r="BF99" s="30" t="s">
        <v>445</v>
      </c>
      <c r="BG99" s="30" t="s">
        <v>444</v>
      </c>
      <c r="BH99" s="30" t="s">
        <v>445</v>
      </c>
      <c r="BI99" s="30" t="s">
        <v>350</v>
      </c>
    </row>
    <row r="100" spans="1:61" s="20" customFormat="1" ht="15" x14ac:dyDescent="0.25">
      <c r="A100" s="84" t="str">
        <f t="shared" si="10"/>
        <v/>
      </c>
      <c r="B100" s="85">
        <v>0</v>
      </c>
      <c r="C100" s="85"/>
      <c r="D100" s="86" t="str">
        <f t="shared" si="7"/>
        <v/>
      </c>
      <c r="E100" s="105"/>
      <c r="F100" s="106"/>
      <c r="G100" s="89"/>
      <c r="H100" s="97"/>
      <c r="I100" s="108"/>
      <c r="J100" s="109"/>
      <c r="K100" s="109"/>
      <c r="L100" s="109"/>
      <c r="M100" s="109"/>
      <c r="N100" s="109"/>
      <c r="O100" s="92"/>
      <c r="P100" s="110"/>
      <c r="Q100" s="92"/>
      <c r="R100" s="92"/>
      <c r="S100" s="92"/>
      <c r="T100" s="92"/>
      <c r="U100" s="92"/>
      <c r="V100" s="93" t="s">
        <v>119</v>
      </c>
      <c r="W100" s="93" t="s">
        <v>119</v>
      </c>
      <c r="X100" s="93" t="s">
        <v>119</v>
      </c>
      <c r="Y100" s="93" t="s">
        <v>119</v>
      </c>
      <c r="Z100" s="93" t="s">
        <v>119</v>
      </c>
      <c r="AA100" s="94" t="s">
        <v>119</v>
      </c>
      <c r="AB100" s="94" t="s">
        <v>119</v>
      </c>
      <c r="AC100" s="94" t="s">
        <v>119</v>
      </c>
      <c r="AD100" s="94" t="s">
        <v>119</v>
      </c>
      <c r="AE100" s="94" t="s">
        <v>119</v>
      </c>
      <c r="AF100" s="94" t="s">
        <v>119</v>
      </c>
      <c r="AI100" s="65"/>
      <c r="AJ100" s="101"/>
      <c r="AS100" s="95" t="str">
        <f t="shared" si="8"/>
        <v/>
      </c>
      <c r="AT100" s="95" t="str">
        <f t="shared" si="9"/>
        <v/>
      </c>
      <c r="BD100" t="str">
        <f t="shared" si="6"/>
        <v>R1AKEITH WINTER CLOSE MENTAL HEALTH UNIT</v>
      </c>
      <c r="BE100" t="s">
        <v>446</v>
      </c>
      <c r="BF100" t="s">
        <v>447</v>
      </c>
      <c r="BG100" t="s">
        <v>446</v>
      </c>
      <c r="BH100" t="s">
        <v>447</v>
      </c>
      <c r="BI100" s="30" t="s">
        <v>350</v>
      </c>
    </row>
    <row r="101" spans="1:61" s="20" customFormat="1" ht="15" x14ac:dyDescent="0.25">
      <c r="A101" s="84" t="str">
        <f t="shared" si="10"/>
        <v/>
      </c>
      <c r="B101" s="85">
        <v>0</v>
      </c>
      <c r="C101" s="85"/>
      <c r="D101" s="86" t="str">
        <f t="shared" si="7"/>
        <v/>
      </c>
      <c r="E101" s="105"/>
      <c r="F101" s="106"/>
      <c r="G101" s="89"/>
      <c r="H101" s="97"/>
      <c r="I101" s="108"/>
      <c r="J101" s="109"/>
      <c r="K101" s="109"/>
      <c r="L101" s="109"/>
      <c r="M101" s="109"/>
      <c r="N101" s="109"/>
      <c r="O101" s="92"/>
      <c r="P101" s="110"/>
      <c r="Q101" s="92"/>
      <c r="R101" s="92"/>
      <c r="S101" s="92"/>
      <c r="T101" s="92"/>
      <c r="U101" s="92"/>
      <c r="V101" s="93" t="s">
        <v>119</v>
      </c>
      <c r="W101" s="93" t="s">
        <v>119</v>
      </c>
      <c r="X101" s="93" t="s">
        <v>119</v>
      </c>
      <c r="Y101" s="93" t="s">
        <v>119</v>
      </c>
      <c r="Z101" s="93" t="s">
        <v>119</v>
      </c>
      <c r="AA101" s="94" t="s">
        <v>119</v>
      </c>
      <c r="AB101" s="94" t="s">
        <v>119</v>
      </c>
      <c r="AC101" s="94" t="s">
        <v>119</v>
      </c>
      <c r="AD101" s="94" t="s">
        <v>119</v>
      </c>
      <c r="AE101" s="94" t="s">
        <v>119</v>
      </c>
      <c r="AF101" s="94" t="s">
        <v>119</v>
      </c>
      <c r="AI101" s="65"/>
      <c r="AJ101" s="101"/>
      <c r="AS101" s="95" t="str">
        <f t="shared" si="8"/>
        <v/>
      </c>
      <c r="AT101" s="95" t="str">
        <f t="shared" si="9"/>
        <v/>
      </c>
      <c r="BD101" t="str">
        <f t="shared" si="6"/>
        <v>R1AKEMPSEY PARISH HALL</v>
      </c>
      <c r="BE101" s="30" t="s">
        <v>448</v>
      </c>
      <c r="BF101" s="30" t="s">
        <v>449</v>
      </c>
      <c r="BG101" s="30" t="s">
        <v>448</v>
      </c>
      <c r="BH101" s="30" t="s">
        <v>449</v>
      </c>
      <c r="BI101" s="30" t="s">
        <v>350</v>
      </c>
    </row>
    <row r="102" spans="1:61" s="20" customFormat="1" ht="15" x14ac:dyDescent="0.25">
      <c r="A102" s="84" t="str">
        <f t="shared" si="10"/>
        <v/>
      </c>
      <c r="B102" s="85">
        <v>0</v>
      </c>
      <c r="C102" s="85"/>
      <c r="D102" s="86" t="str">
        <f t="shared" si="7"/>
        <v/>
      </c>
      <c r="E102" s="105"/>
      <c r="F102" s="106"/>
      <c r="G102" s="89"/>
      <c r="H102" s="97"/>
      <c r="I102" s="108"/>
      <c r="J102" s="109"/>
      <c r="K102" s="109"/>
      <c r="L102" s="109"/>
      <c r="M102" s="109"/>
      <c r="N102" s="109"/>
      <c r="O102" s="92"/>
      <c r="P102" s="110"/>
      <c r="Q102" s="92"/>
      <c r="R102" s="92"/>
      <c r="S102" s="92"/>
      <c r="T102" s="92"/>
      <c r="U102" s="92"/>
      <c r="V102" s="93" t="s">
        <v>119</v>
      </c>
      <c r="W102" s="93" t="s">
        <v>119</v>
      </c>
      <c r="X102" s="93" t="s">
        <v>119</v>
      </c>
      <c r="Y102" s="93" t="s">
        <v>119</v>
      </c>
      <c r="Z102" s="93" t="s">
        <v>119</v>
      </c>
      <c r="AA102" s="94" t="s">
        <v>119</v>
      </c>
      <c r="AB102" s="94" t="s">
        <v>119</v>
      </c>
      <c r="AC102" s="94" t="s">
        <v>119</v>
      </c>
      <c r="AD102" s="94" t="s">
        <v>119</v>
      </c>
      <c r="AE102" s="94" t="s">
        <v>119</v>
      </c>
      <c r="AF102" s="94" t="s">
        <v>119</v>
      </c>
      <c r="AI102" s="65"/>
      <c r="AJ102" s="101"/>
      <c r="AS102" s="95" t="str">
        <f t="shared" si="8"/>
        <v/>
      </c>
      <c r="AT102" s="95" t="str">
        <f t="shared" si="9"/>
        <v/>
      </c>
      <c r="BD102" t="str">
        <f t="shared" si="6"/>
        <v>R1ALICKEY LANGUAGE UNIT</v>
      </c>
      <c r="BE102" s="30" t="s">
        <v>450</v>
      </c>
      <c r="BF102" s="30" t="s">
        <v>451</v>
      </c>
      <c r="BG102" s="30" t="s">
        <v>450</v>
      </c>
      <c r="BH102" s="30" t="s">
        <v>451</v>
      </c>
      <c r="BI102" s="30" t="s">
        <v>350</v>
      </c>
    </row>
    <row r="103" spans="1:61" s="20" customFormat="1" ht="15" x14ac:dyDescent="0.25">
      <c r="A103" s="84" t="str">
        <f t="shared" si="10"/>
        <v/>
      </c>
      <c r="B103" s="85">
        <v>0</v>
      </c>
      <c r="C103" s="85"/>
      <c r="D103" s="86" t="str">
        <f t="shared" si="7"/>
        <v/>
      </c>
      <c r="E103" s="105"/>
      <c r="F103" s="106"/>
      <c r="G103" s="89"/>
      <c r="H103" s="97"/>
      <c r="I103" s="108"/>
      <c r="J103" s="109"/>
      <c r="K103" s="109"/>
      <c r="L103" s="109"/>
      <c r="M103" s="109"/>
      <c r="N103" s="109"/>
      <c r="O103" s="92"/>
      <c r="P103" s="110"/>
      <c r="Q103" s="92"/>
      <c r="R103" s="92"/>
      <c r="S103" s="92"/>
      <c r="T103" s="92"/>
      <c r="U103" s="92"/>
      <c r="V103" s="93" t="s">
        <v>119</v>
      </c>
      <c r="W103" s="93" t="s">
        <v>119</v>
      </c>
      <c r="X103" s="93" t="s">
        <v>119</v>
      </c>
      <c r="Y103" s="93" t="s">
        <v>119</v>
      </c>
      <c r="Z103" s="93" t="s">
        <v>119</v>
      </c>
      <c r="AA103" s="94" t="s">
        <v>119</v>
      </c>
      <c r="AB103" s="94" t="s">
        <v>119</v>
      </c>
      <c r="AC103" s="94" t="s">
        <v>119</v>
      </c>
      <c r="AD103" s="94" t="s">
        <v>119</v>
      </c>
      <c r="AE103" s="94" t="s">
        <v>119</v>
      </c>
      <c r="AF103" s="94" t="s">
        <v>119</v>
      </c>
      <c r="AI103" s="65"/>
      <c r="AJ103" s="101"/>
      <c r="AS103" s="95" t="str">
        <f t="shared" si="8"/>
        <v/>
      </c>
      <c r="AT103" s="95" t="str">
        <f t="shared" si="9"/>
        <v/>
      </c>
      <c r="BD103" t="str">
        <f t="shared" si="6"/>
        <v>R1ALINK HORTICULTURIAL NURSERIES - SHELTERED EMPLOYMENT</v>
      </c>
      <c r="BE103" s="30" t="s">
        <v>452</v>
      </c>
      <c r="BF103" s="30" t="s">
        <v>453</v>
      </c>
      <c r="BG103" s="30" t="s">
        <v>452</v>
      </c>
      <c r="BH103" s="30" t="s">
        <v>453</v>
      </c>
      <c r="BI103" s="30" t="s">
        <v>350</v>
      </c>
    </row>
    <row r="104" spans="1:61" s="20" customFormat="1" ht="15" x14ac:dyDescent="0.25">
      <c r="A104" s="84" t="str">
        <f t="shared" si="10"/>
        <v/>
      </c>
      <c r="B104" s="85">
        <v>0</v>
      </c>
      <c r="C104" s="85"/>
      <c r="D104" s="86" t="str">
        <f t="shared" si="7"/>
        <v/>
      </c>
      <c r="E104" s="105"/>
      <c r="F104" s="106"/>
      <c r="G104" s="89"/>
      <c r="H104" s="97"/>
      <c r="I104" s="108"/>
      <c r="J104" s="109"/>
      <c r="K104" s="109"/>
      <c r="L104" s="109"/>
      <c r="M104" s="109"/>
      <c r="N104" s="109"/>
      <c r="O104" s="92"/>
      <c r="P104" s="110"/>
      <c r="Q104" s="92"/>
      <c r="R104" s="92"/>
      <c r="S104" s="92"/>
      <c r="T104" s="92"/>
      <c r="U104" s="92"/>
      <c r="V104" s="93" t="s">
        <v>119</v>
      </c>
      <c r="W104" s="93" t="s">
        <v>119</v>
      </c>
      <c r="X104" s="93" t="s">
        <v>119</v>
      </c>
      <c r="Y104" s="93" t="s">
        <v>119</v>
      </c>
      <c r="Z104" s="93" t="s">
        <v>119</v>
      </c>
      <c r="AA104" s="94" t="s">
        <v>119</v>
      </c>
      <c r="AB104" s="94" t="s">
        <v>119</v>
      </c>
      <c r="AC104" s="94" t="s">
        <v>119</v>
      </c>
      <c r="AD104" s="94" t="s">
        <v>119</v>
      </c>
      <c r="AE104" s="94" t="s">
        <v>119</v>
      </c>
      <c r="AF104" s="94" t="s">
        <v>119</v>
      </c>
      <c r="AJ104" s="100"/>
      <c r="AS104" s="95" t="str">
        <f t="shared" si="8"/>
        <v/>
      </c>
      <c r="AT104" s="95" t="str">
        <f t="shared" si="9"/>
        <v/>
      </c>
      <c r="BD104" t="str">
        <f t="shared" si="6"/>
        <v>R1ALUDLOW ROAD</v>
      </c>
      <c r="BE104" s="111" t="s">
        <v>454</v>
      </c>
      <c r="BF104" s="111" t="s">
        <v>455</v>
      </c>
      <c r="BG104" s="111" t="s">
        <v>454</v>
      </c>
      <c r="BH104" s="111" t="s">
        <v>455</v>
      </c>
      <c r="BI104" s="30" t="s">
        <v>350</v>
      </c>
    </row>
    <row r="105" spans="1:61" s="20" customFormat="1" ht="15" x14ac:dyDescent="0.25">
      <c r="A105" s="84" t="str">
        <f t="shared" si="10"/>
        <v/>
      </c>
      <c r="B105" s="85">
        <v>0</v>
      </c>
      <c r="C105" s="85"/>
      <c r="D105" s="86" t="str">
        <f t="shared" si="7"/>
        <v/>
      </c>
      <c r="E105" s="105"/>
      <c r="F105" s="106"/>
      <c r="G105" s="89"/>
      <c r="H105" s="97"/>
      <c r="I105" s="108"/>
      <c r="J105" s="109"/>
      <c r="K105" s="109"/>
      <c r="L105" s="109"/>
      <c r="M105" s="109"/>
      <c r="N105" s="109"/>
      <c r="O105" s="92"/>
      <c r="P105" s="110"/>
      <c r="Q105" s="92"/>
      <c r="R105" s="92"/>
      <c r="S105" s="92"/>
      <c r="T105" s="92"/>
      <c r="U105" s="92"/>
      <c r="V105" s="93" t="s">
        <v>119</v>
      </c>
      <c r="W105" s="93" t="s">
        <v>119</v>
      </c>
      <c r="X105" s="93" t="s">
        <v>119</v>
      </c>
      <c r="Y105" s="93" t="s">
        <v>119</v>
      </c>
      <c r="Z105" s="93" t="s">
        <v>119</v>
      </c>
      <c r="AA105" s="94" t="s">
        <v>119</v>
      </c>
      <c r="AB105" s="94" t="s">
        <v>119</v>
      </c>
      <c r="AC105" s="94" t="s">
        <v>119</v>
      </c>
      <c r="AD105" s="94" t="s">
        <v>119</v>
      </c>
      <c r="AE105" s="94" t="s">
        <v>119</v>
      </c>
      <c r="AF105" s="94" t="s">
        <v>119</v>
      </c>
      <c r="AJ105" s="100"/>
      <c r="AS105" s="95" t="str">
        <f t="shared" si="8"/>
        <v/>
      </c>
      <c r="AT105" s="95" t="str">
        <f t="shared" si="9"/>
        <v/>
      </c>
      <c r="BD105" t="str">
        <f t="shared" si="6"/>
        <v>R1AMALVERN COMMUNITY HOSPITAL</v>
      </c>
      <c r="BE105" s="30" t="s">
        <v>456</v>
      </c>
      <c r="BF105" s="30" t="s">
        <v>457</v>
      </c>
      <c r="BG105" s="30" t="s">
        <v>456</v>
      </c>
      <c r="BH105" s="30" t="s">
        <v>457</v>
      </c>
      <c r="BI105" s="30" t="s">
        <v>350</v>
      </c>
    </row>
    <row r="106" spans="1:61" s="20" customFormat="1" ht="15" x14ac:dyDescent="0.25">
      <c r="A106" s="84" t="str">
        <f t="shared" si="10"/>
        <v/>
      </c>
      <c r="B106" s="85">
        <v>0</v>
      </c>
      <c r="C106" s="85"/>
      <c r="D106" s="86" t="str">
        <f t="shared" si="7"/>
        <v/>
      </c>
      <c r="E106" s="105"/>
      <c r="F106" s="106"/>
      <c r="G106" s="89"/>
      <c r="H106" s="97"/>
      <c r="I106" s="108"/>
      <c r="J106" s="109"/>
      <c r="K106" s="109"/>
      <c r="L106" s="109"/>
      <c r="M106" s="109"/>
      <c r="N106" s="109"/>
      <c r="O106" s="92"/>
      <c r="P106" s="110"/>
      <c r="Q106" s="92"/>
      <c r="R106" s="92"/>
      <c r="S106" s="92"/>
      <c r="T106" s="92"/>
      <c r="U106" s="92"/>
      <c r="V106" s="93" t="s">
        <v>119</v>
      </c>
      <c r="W106" s="93" t="s">
        <v>119</v>
      </c>
      <c r="X106" s="93" t="s">
        <v>119</v>
      </c>
      <c r="Y106" s="93" t="s">
        <v>119</v>
      </c>
      <c r="Z106" s="93" t="s">
        <v>119</v>
      </c>
      <c r="AA106" s="94" t="s">
        <v>119</v>
      </c>
      <c r="AB106" s="94" t="s">
        <v>119</v>
      </c>
      <c r="AC106" s="94" t="s">
        <v>119</v>
      </c>
      <c r="AD106" s="94" t="s">
        <v>119</v>
      </c>
      <c r="AE106" s="94" t="s">
        <v>119</v>
      </c>
      <c r="AF106" s="94" t="s">
        <v>119</v>
      </c>
      <c r="AJ106" s="100"/>
      <c r="AS106" s="95" t="str">
        <f t="shared" si="8"/>
        <v/>
      </c>
      <c r="AT106" s="95" t="str">
        <f t="shared" si="9"/>
        <v/>
      </c>
      <c r="BD106" t="str">
        <f t="shared" si="6"/>
        <v>R1AMATCHBOROUGH FIRST NURSERY PLUS</v>
      </c>
      <c r="BE106" s="30" t="s">
        <v>458</v>
      </c>
      <c r="BF106" s="30" t="s">
        <v>459</v>
      </c>
      <c r="BG106" s="30" t="s">
        <v>458</v>
      </c>
      <c r="BH106" s="30" t="s">
        <v>459</v>
      </c>
      <c r="BI106" s="30" t="s">
        <v>350</v>
      </c>
    </row>
    <row r="107" spans="1:61" s="20" customFormat="1" ht="15" x14ac:dyDescent="0.25">
      <c r="A107" s="84" t="str">
        <f t="shared" si="10"/>
        <v/>
      </c>
      <c r="B107" s="85">
        <v>0</v>
      </c>
      <c r="C107" s="85"/>
      <c r="D107" s="86" t="str">
        <f t="shared" si="7"/>
        <v/>
      </c>
      <c r="E107" s="105"/>
      <c r="F107" s="106"/>
      <c r="G107" s="89"/>
      <c r="H107" s="97"/>
      <c r="I107" s="108"/>
      <c r="J107" s="109"/>
      <c r="K107" s="109"/>
      <c r="L107" s="109"/>
      <c r="M107" s="109"/>
      <c r="N107" s="109"/>
      <c r="O107" s="92"/>
      <c r="P107" s="110"/>
      <c r="Q107" s="92"/>
      <c r="R107" s="92"/>
      <c r="S107" s="92"/>
      <c r="T107" s="92"/>
      <c r="U107" s="92"/>
      <c r="V107" s="93" t="s">
        <v>119</v>
      </c>
      <c r="W107" s="93" t="s">
        <v>119</v>
      </c>
      <c r="X107" s="93" t="s">
        <v>119</v>
      </c>
      <c r="Y107" s="93" t="s">
        <v>119</v>
      </c>
      <c r="Z107" s="93" t="s">
        <v>119</v>
      </c>
      <c r="AA107" s="94" t="s">
        <v>119</v>
      </c>
      <c r="AB107" s="94" t="s">
        <v>119</v>
      </c>
      <c r="AC107" s="94" t="s">
        <v>119</v>
      </c>
      <c r="AD107" s="94" t="s">
        <v>119</v>
      </c>
      <c r="AE107" s="94" t="s">
        <v>119</v>
      </c>
      <c r="AF107" s="94" t="s">
        <v>119</v>
      </c>
      <c r="AJ107" s="100"/>
      <c r="AS107" s="95" t="str">
        <f t="shared" si="8"/>
        <v/>
      </c>
      <c r="AT107" s="95" t="str">
        <f t="shared" si="9"/>
        <v/>
      </c>
      <c r="BD107" t="str">
        <f t="shared" si="6"/>
        <v>R1ANEW BROOK</v>
      </c>
      <c r="BE107" s="30" t="s">
        <v>460</v>
      </c>
      <c r="BF107" s="30" t="s">
        <v>461</v>
      </c>
      <c r="BG107" s="30" t="s">
        <v>460</v>
      </c>
      <c r="BH107" s="30" t="s">
        <v>461</v>
      </c>
      <c r="BI107" s="30" t="s">
        <v>350</v>
      </c>
    </row>
    <row r="108" spans="1:61" s="20" customFormat="1" ht="15" x14ac:dyDescent="0.25">
      <c r="A108" s="84" t="str">
        <f t="shared" si="10"/>
        <v/>
      </c>
      <c r="B108" s="85">
        <v>0</v>
      </c>
      <c r="C108" s="85"/>
      <c r="D108" s="86" t="str">
        <f t="shared" si="7"/>
        <v/>
      </c>
      <c r="E108" s="105"/>
      <c r="F108" s="106"/>
      <c r="G108" s="89"/>
      <c r="H108" s="97"/>
      <c r="I108" s="108"/>
      <c r="J108" s="109"/>
      <c r="K108" s="109"/>
      <c r="L108" s="109"/>
      <c r="M108" s="109"/>
      <c r="N108" s="109"/>
      <c r="O108" s="92"/>
      <c r="P108" s="110"/>
      <c r="Q108" s="92"/>
      <c r="R108" s="92"/>
      <c r="S108" s="92"/>
      <c r="T108" s="92"/>
      <c r="U108" s="92"/>
      <c r="V108" s="93" t="s">
        <v>119</v>
      </c>
      <c r="W108" s="93" t="s">
        <v>119</v>
      </c>
      <c r="X108" s="93" t="s">
        <v>119</v>
      </c>
      <c r="Y108" s="93" t="s">
        <v>119</v>
      </c>
      <c r="Z108" s="93" t="s">
        <v>119</v>
      </c>
      <c r="AA108" s="94" t="s">
        <v>119</v>
      </c>
      <c r="AB108" s="94" t="s">
        <v>119</v>
      </c>
      <c r="AC108" s="94" t="s">
        <v>119</v>
      </c>
      <c r="AD108" s="94" t="s">
        <v>119</v>
      </c>
      <c r="AE108" s="94" t="s">
        <v>119</v>
      </c>
      <c r="AF108" s="94" t="s">
        <v>119</v>
      </c>
      <c r="AJ108" s="100"/>
      <c r="AS108" s="95" t="str">
        <f t="shared" si="8"/>
        <v/>
      </c>
      <c r="AT108" s="95" t="str">
        <f t="shared" si="9"/>
        <v/>
      </c>
      <c r="BD108" t="str">
        <f t="shared" si="6"/>
        <v>R1ANEW BROOK UNIT 1</v>
      </c>
      <c r="BE108" s="30" t="s">
        <v>462</v>
      </c>
      <c r="BF108" s="30" t="s">
        <v>463</v>
      </c>
      <c r="BG108" s="30" t="s">
        <v>462</v>
      </c>
      <c r="BH108" s="30" t="s">
        <v>463</v>
      </c>
      <c r="BI108" s="30" t="s">
        <v>350</v>
      </c>
    </row>
    <row r="109" spans="1:61" s="20" customFormat="1" ht="15" x14ac:dyDescent="0.25">
      <c r="A109" s="84" t="str">
        <f t="shared" si="10"/>
        <v/>
      </c>
      <c r="B109" s="85">
        <v>0</v>
      </c>
      <c r="C109" s="85"/>
      <c r="D109" s="86" t="str">
        <f t="shared" si="7"/>
        <v/>
      </c>
      <c r="E109" s="105"/>
      <c r="F109" s="106"/>
      <c r="G109" s="89"/>
      <c r="H109" s="97"/>
      <c r="I109" s="108"/>
      <c r="J109" s="109"/>
      <c r="K109" s="109"/>
      <c r="L109" s="109"/>
      <c r="M109" s="109"/>
      <c r="N109" s="109"/>
      <c r="O109" s="92"/>
      <c r="P109" s="110"/>
      <c r="Q109" s="92"/>
      <c r="R109" s="92"/>
      <c r="S109" s="92"/>
      <c r="T109" s="92"/>
      <c r="U109" s="92"/>
      <c r="V109" s="93" t="s">
        <v>119</v>
      </c>
      <c r="W109" s="93" t="s">
        <v>119</v>
      </c>
      <c r="X109" s="93" t="s">
        <v>119</v>
      </c>
      <c r="Y109" s="93" t="s">
        <v>119</v>
      </c>
      <c r="Z109" s="93" t="s">
        <v>119</v>
      </c>
      <c r="AA109" s="94" t="s">
        <v>119</v>
      </c>
      <c r="AB109" s="94" t="s">
        <v>119</v>
      </c>
      <c r="AC109" s="94" t="s">
        <v>119</v>
      </c>
      <c r="AD109" s="94" t="s">
        <v>119</v>
      </c>
      <c r="AE109" s="94" t="s">
        <v>119</v>
      </c>
      <c r="AF109" s="94" t="s">
        <v>119</v>
      </c>
      <c r="AJ109" s="100"/>
      <c r="AS109" s="95" t="str">
        <f t="shared" si="8"/>
        <v/>
      </c>
      <c r="AT109" s="95" t="str">
        <f t="shared" si="9"/>
        <v/>
      </c>
      <c r="BD109" t="str">
        <f t="shared" si="6"/>
        <v>R1ANEW BROOK UNIT 2</v>
      </c>
      <c r="BE109" s="30" t="s">
        <v>464</v>
      </c>
      <c r="BF109" s="30" t="s">
        <v>465</v>
      </c>
      <c r="BG109" s="30" t="s">
        <v>464</v>
      </c>
      <c r="BH109" s="30" t="s">
        <v>465</v>
      </c>
      <c r="BI109" s="30" t="s">
        <v>350</v>
      </c>
    </row>
    <row r="110" spans="1:61" s="20" customFormat="1" ht="15" x14ac:dyDescent="0.25">
      <c r="A110" s="84" t="str">
        <f t="shared" si="10"/>
        <v/>
      </c>
      <c r="B110" s="85">
        <v>0</v>
      </c>
      <c r="C110" s="85"/>
      <c r="D110" s="86" t="str">
        <f t="shared" si="7"/>
        <v/>
      </c>
      <c r="E110" s="105"/>
      <c r="F110" s="106"/>
      <c r="G110" s="89"/>
      <c r="H110" s="97"/>
      <c r="I110" s="108"/>
      <c r="J110" s="109"/>
      <c r="K110" s="109"/>
      <c r="L110" s="109"/>
      <c r="M110" s="109"/>
      <c r="N110" s="109"/>
      <c r="O110" s="92"/>
      <c r="P110" s="110"/>
      <c r="Q110" s="92"/>
      <c r="R110" s="92"/>
      <c r="S110" s="92"/>
      <c r="T110" s="92"/>
      <c r="U110" s="92"/>
      <c r="V110" s="93" t="s">
        <v>119</v>
      </c>
      <c r="W110" s="93" t="s">
        <v>119</v>
      </c>
      <c r="X110" s="93" t="s">
        <v>119</v>
      </c>
      <c r="Y110" s="93" t="s">
        <v>119</v>
      </c>
      <c r="Z110" s="93" t="s">
        <v>119</v>
      </c>
      <c r="AA110" s="94" t="s">
        <v>119</v>
      </c>
      <c r="AB110" s="94" t="s">
        <v>119</v>
      </c>
      <c r="AC110" s="94" t="s">
        <v>119</v>
      </c>
      <c r="AD110" s="94" t="s">
        <v>119</v>
      </c>
      <c r="AE110" s="94" t="s">
        <v>119</v>
      </c>
      <c r="AF110" s="94" t="s">
        <v>119</v>
      </c>
      <c r="AJ110" s="100"/>
      <c r="AS110" s="95" t="str">
        <f t="shared" si="8"/>
        <v/>
      </c>
      <c r="AT110" s="95" t="str">
        <f t="shared" si="9"/>
        <v/>
      </c>
      <c r="BD110" t="str">
        <f t="shared" si="6"/>
        <v>R1ANEW CROSS HOSPITAL</v>
      </c>
      <c r="BE110" s="30" t="s">
        <v>466</v>
      </c>
      <c r="BF110" s="30" t="s">
        <v>467</v>
      </c>
      <c r="BG110" s="30" t="s">
        <v>466</v>
      </c>
      <c r="BH110" s="30" t="s">
        <v>467</v>
      </c>
      <c r="BI110" s="30" t="s">
        <v>350</v>
      </c>
    </row>
    <row r="111" spans="1:61" s="20" customFormat="1" ht="15" x14ac:dyDescent="0.25">
      <c r="A111" s="84" t="str">
        <f t="shared" si="10"/>
        <v/>
      </c>
      <c r="B111" s="85">
        <v>0</v>
      </c>
      <c r="C111" s="85"/>
      <c r="D111" s="86" t="str">
        <f t="shared" si="7"/>
        <v/>
      </c>
      <c r="E111" s="105"/>
      <c r="F111" s="106"/>
      <c r="G111" s="89"/>
      <c r="H111" s="97"/>
      <c r="I111" s="108"/>
      <c r="J111" s="109"/>
      <c r="K111" s="109"/>
      <c r="L111" s="109"/>
      <c r="M111" s="109"/>
      <c r="N111" s="109"/>
      <c r="O111" s="92"/>
      <c r="P111" s="110"/>
      <c r="Q111" s="92"/>
      <c r="R111" s="92"/>
      <c r="S111" s="92"/>
      <c r="T111" s="92"/>
      <c r="U111" s="92"/>
      <c r="V111" s="93" t="s">
        <v>119</v>
      </c>
      <c r="W111" s="93" t="s">
        <v>119</v>
      </c>
      <c r="X111" s="93" t="s">
        <v>119</v>
      </c>
      <c r="Y111" s="93" t="s">
        <v>119</v>
      </c>
      <c r="Z111" s="93" t="s">
        <v>119</v>
      </c>
      <c r="AA111" s="94" t="s">
        <v>119</v>
      </c>
      <c r="AB111" s="94" t="s">
        <v>119</v>
      </c>
      <c r="AC111" s="94" t="s">
        <v>119</v>
      </c>
      <c r="AD111" s="94" t="s">
        <v>119</v>
      </c>
      <c r="AE111" s="94" t="s">
        <v>119</v>
      </c>
      <c r="AF111" s="94" t="s">
        <v>119</v>
      </c>
      <c r="AJ111" s="100"/>
      <c r="AS111" s="95" t="str">
        <f t="shared" si="8"/>
        <v/>
      </c>
      <c r="AT111" s="95" t="str">
        <f t="shared" si="9"/>
        <v/>
      </c>
      <c r="BD111" t="str">
        <f t="shared" si="6"/>
        <v>R1ANEW HAVEN (MENTAL HEALTH UNIT)</v>
      </c>
      <c r="BE111" s="30" t="s">
        <v>468</v>
      </c>
      <c r="BF111" s="30" t="s">
        <v>469</v>
      </c>
      <c r="BG111" s="30" t="s">
        <v>468</v>
      </c>
      <c r="BH111" s="30" t="s">
        <v>469</v>
      </c>
      <c r="BI111" s="30" t="s">
        <v>350</v>
      </c>
    </row>
    <row r="112" spans="1:61" s="20" customFormat="1" ht="15" x14ac:dyDescent="0.25">
      <c r="A112" s="84" t="str">
        <f t="shared" si="10"/>
        <v/>
      </c>
      <c r="B112" s="85">
        <v>0</v>
      </c>
      <c r="C112" s="85"/>
      <c r="D112" s="86" t="str">
        <f t="shared" si="7"/>
        <v/>
      </c>
      <c r="E112" s="105"/>
      <c r="F112" s="106"/>
      <c r="G112" s="89"/>
      <c r="H112" s="97"/>
      <c r="I112" s="108"/>
      <c r="J112" s="109"/>
      <c r="K112" s="109"/>
      <c r="L112" s="109"/>
      <c r="M112" s="109"/>
      <c r="N112" s="109"/>
      <c r="O112" s="92"/>
      <c r="P112" s="110"/>
      <c r="Q112" s="92"/>
      <c r="R112" s="92"/>
      <c r="S112" s="92"/>
      <c r="T112" s="92"/>
      <c r="U112" s="92"/>
      <c r="V112" s="93" t="s">
        <v>119</v>
      </c>
      <c r="W112" s="93" t="s">
        <v>119</v>
      </c>
      <c r="X112" s="93" t="s">
        <v>119</v>
      </c>
      <c r="Y112" s="93" t="s">
        <v>119</v>
      </c>
      <c r="Z112" s="93" t="s">
        <v>119</v>
      </c>
      <c r="AA112" s="94" t="s">
        <v>119</v>
      </c>
      <c r="AB112" s="94" t="s">
        <v>119</v>
      </c>
      <c r="AC112" s="94" t="s">
        <v>119</v>
      </c>
      <c r="AD112" s="94" t="s">
        <v>119</v>
      </c>
      <c r="AE112" s="94" t="s">
        <v>119</v>
      </c>
      <c r="AF112" s="94" t="s">
        <v>119</v>
      </c>
      <c r="AJ112" s="100"/>
      <c r="AS112" s="95" t="str">
        <f t="shared" si="8"/>
        <v/>
      </c>
      <c r="AT112" s="95" t="str">
        <f t="shared" si="9"/>
        <v/>
      </c>
      <c r="BD112" t="str">
        <f t="shared" si="6"/>
        <v xml:space="preserve">R1ANEWTOWN HOSPITAL </v>
      </c>
      <c r="BE112" s="112" t="s">
        <v>470</v>
      </c>
      <c r="BF112" s="112" t="s">
        <v>471</v>
      </c>
      <c r="BG112" s="112" t="s">
        <v>470</v>
      </c>
      <c r="BH112" s="112" t="s">
        <v>471</v>
      </c>
      <c r="BI112" s="30" t="s">
        <v>350</v>
      </c>
    </row>
    <row r="113" spans="1:61" s="20" customFormat="1" ht="15" x14ac:dyDescent="0.25">
      <c r="A113" s="84" t="str">
        <f t="shared" si="10"/>
        <v/>
      </c>
      <c r="B113" s="85">
        <v>0</v>
      </c>
      <c r="C113" s="85"/>
      <c r="D113" s="86" t="str">
        <f t="shared" si="7"/>
        <v/>
      </c>
      <c r="E113" s="105"/>
      <c r="F113" s="106"/>
      <c r="G113" s="89"/>
      <c r="H113" s="97"/>
      <c r="I113" s="108"/>
      <c r="J113" s="109"/>
      <c r="K113" s="109"/>
      <c r="L113" s="109"/>
      <c r="M113" s="109"/>
      <c r="N113" s="109"/>
      <c r="O113" s="92"/>
      <c r="P113" s="110"/>
      <c r="Q113" s="92"/>
      <c r="R113" s="92"/>
      <c r="S113" s="92"/>
      <c r="T113" s="92"/>
      <c r="U113" s="92"/>
      <c r="V113" s="93" t="s">
        <v>119</v>
      </c>
      <c r="W113" s="93" t="s">
        <v>119</v>
      </c>
      <c r="X113" s="93" t="s">
        <v>119</v>
      </c>
      <c r="Y113" s="93" t="s">
        <v>119</v>
      </c>
      <c r="Z113" s="93" t="s">
        <v>119</v>
      </c>
      <c r="AA113" s="94" t="s">
        <v>119</v>
      </c>
      <c r="AB113" s="94" t="s">
        <v>119</v>
      </c>
      <c r="AC113" s="94" t="s">
        <v>119</v>
      </c>
      <c r="AD113" s="94" t="s">
        <v>119</v>
      </c>
      <c r="AE113" s="94" t="s">
        <v>119</v>
      </c>
      <c r="AF113" s="94" t="s">
        <v>119</v>
      </c>
      <c r="AJ113" s="100"/>
      <c r="AS113" s="95" t="str">
        <f t="shared" si="8"/>
        <v/>
      </c>
      <c r="AT113" s="95" t="str">
        <f t="shared" si="9"/>
        <v/>
      </c>
      <c r="BD113" t="str">
        <f t="shared" si="6"/>
        <v>R1AORCHARD PLACE</v>
      </c>
      <c r="BE113" s="30" t="s">
        <v>472</v>
      </c>
      <c r="BF113" s="30" t="s">
        <v>473</v>
      </c>
      <c r="BG113" s="30" t="s">
        <v>472</v>
      </c>
      <c r="BH113" s="30" t="s">
        <v>473</v>
      </c>
      <c r="BI113" s="30" t="s">
        <v>350</v>
      </c>
    </row>
    <row r="114" spans="1:61" s="20" customFormat="1" ht="15" x14ac:dyDescent="0.25">
      <c r="A114" s="84" t="str">
        <f t="shared" si="10"/>
        <v/>
      </c>
      <c r="B114" s="85">
        <v>0</v>
      </c>
      <c r="C114" s="85"/>
      <c r="D114" s="86" t="str">
        <f t="shared" si="7"/>
        <v/>
      </c>
      <c r="E114" s="105"/>
      <c r="F114" s="106"/>
      <c r="G114" s="89"/>
      <c r="H114" s="97"/>
      <c r="I114" s="108"/>
      <c r="J114" s="109"/>
      <c r="K114" s="109"/>
      <c r="L114" s="109"/>
      <c r="M114" s="109"/>
      <c r="N114" s="109"/>
      <c r="O114" s="92"/>
      <c r="P114" s="110"/>
      <c r="Q114" s="92"/>
      <c r="R114" s="92"/>
      <c r="S114" s="92"/>
      <c r="T114" s="92"/>
      <c r="U114" s="92"/>
      <c r="V114" s="93" t="s">
        <v>119</v>
      </c>
      <c r="W114" s="93" t="s">
        <v>119</v>
      </c>
      <c r="X114" s="93" t="s">
        <v>119</v>
      </c>
      <c r="Y114" s="93" t="s">
        <v>119</v>
      </c>
      <c r="Z114" s="93" t="s">
        <v>119</v>
      </c>
      <c r="AA114" s="94" t="s">
        <v>119</v>
      </c>
      <c r="AB114" s="94" t="s">
        <v>119</v>
      </c>
      <c r="AC114" s="94" t="s">
        <v>119</v>
      </c>
      <c r="AD114" s="94" t="s">
        <v>119</v>
      </c>
      <c r="AE114" s="94" t="s">
        <v>119</v>
      </c>
      <c r="AF114" s="94" t="s">
        <v>119</v>
      </c>
      <c r="AJ114" s="100"/>
      <c r="AS114" s="95" t="str">
        <f t="shared" si="8"/>
        <v/>
      </c>
      <c r="AT114" s="95" t="str">
        <f t="shared" si="9"/>
        <v/>
      </c>
      <c r="BD114" t="str">
        <f t="shared" si="6"/>
        <v>R1AOSBORNE COURT</v>
      </c>
      <c r="BE114" t="s">
        <v>474</v>
      </c>
      <c r="BF114" t="s">
        <v>475</v>
      </c>
      <c r="BG114" t="s">
        <v>474</v>
      </c>
      <c r="BH114" t="s">
        <v>475</v>
      </c>
      <c r="BI114" s="30" t="s">
        <v>350</v>
      </c>
    </row>
    <row r="115" spans="1:61" s="20" customFormat="1" ht="15" x14ac:dyDescent="0.25">
      <c r="A115" s="84" t="str">
        <f t="shared" si="10"/>
        <v/>
      </c>
      <c r="B115" s="85">
        <v>0</v>
      </c>
      <c r="C115" s="85"/>
      <c r="D115" s="86" t="str">
        <f t="shared" si="7"/>
        <v/>
      </c>
      <c r="E115" s="105"/>
      <c r="F115" s="106"/>
      <c r="G115" s="89"/>
      <c r="H115" s="97"/>
      <c r="I115" s="108"/>
      <c r="J115" s="109"/>
      <c r="K115" s="109"/>
      <c r="L115" s="109"/>
      <c r="M115" s="109"/>
      <c r="N115" s="109"/>
      <c r="O115" s="92"/>
      <c r="P115" s="110"/>
      <c r="Q115" s="92"/>
      <c r="R115" s="92"/>
      <c r="S115" s="92"/>
      <c r="T115" s="92"/>
      <c r="U115" s="92"/>
      <c r="V115" s="93" t="s">
        <v>119</v>
      </c>
      <c r="W115" s="93" t="s">
        <v>119</v>
      </c>
      <c r="X115" s="93" t="s">
        <v>119</v>
      </c>
      <c r="Y115" s="93" t="s">
        <v>119</v>
      </c>
      <c r="Z115" s="93" t="s">
        <v>119</v>
      </c>
      <c r="AA115" s="94" t="s">
        <v>119</v>
      </c>
      <c r="AB115" s="94" t="s">
        <v>119</v>
      </c>
      <c r="AC115" s="94" t="s">
        <v>119</v>
      </c>
      <c r="AD115" s="94" t="s">
        <v>119</v>
      </c>
      <c r="AE115" s="94" t="s">
        <v>119</v>
      </c>
      <c r="AF115" s="94" t="s">
        <v>119</v>
      </c>
      <c r="AJ115" s="100"/>
      <c r="AS115" s="95" t="str">
        <f t="shared" si="8"/>
        <v/>
      </c>
      <c r="AT115" s="95" t="str">
        <f t="shared" si="9"/>
        <v/>
      </c>
      <c r="BD115" t="str">
        <f t="shared" si="6"/>
        <v>R1AOT STORES</v>
      </c>
      <c r="BE115" s="30" t="s">
        <v>476</v>
      </c>
      <c r="BF115" s="30" t="s">
        <v>477</v>
      </c>
      <c r="BG115" s="30" t="s">
        <v>476</v>
      </c>
      <c r="BH115" s="30" t="s">
        <v>477</v>
      </c>
      <c r="BI115" s="30" t="s">
        <v>350</v>
      </c>
    </row>
    <row r="116" spans="1:61" s="20" customFormat="1" ht="15" x14ac:dyDescent="0.25">
      <c r="A116" s="84" t="str">
        <f t="shared" si="10"/>
        <v/>
      </c>
      <c r="B116" s="85">
        <v>0</v>
      </c>
      <c r="C116" s="85"/>
      <c r="D116" s="86" t="str">
        <f t="shared" si="7"/>
        <v/>
      </c>
      <c r="E116" s="105"/>
      <c r="F116" s="106"/>
      <c r="G116" s="89"/>
      <c r="H116" s="97"/>
      <c r="I116" s="108"/>
      <c r="J116" s="109"/>
      <c r="K116" s="109"/>
      <c r="L116" s="109"/>
      <c r="M116" s="109"/>
      <c r="N116" s="109"/>
      <c r="O116" s="92"/>
      <c r="P116" s="110"/>
      <c r="Q116" s="92"/>
      <c r="R116" s="92"/>
      <c r="S116" s="92"/>
      <c r="T116" s="92"/>
      <c r="U116" s="92"/>
      <c r="V116" s="93" t="s">
        <v>119</v>
      </c>
      <c r="W116" s="93" t="s">
        <v>119</v>
      </c>
      <c r="X116" s="93" t="s">
        <v>119</v>
      </c>
      <c r="Y116" s="93" t="s">
        <v>119</v>
      </c>
      <c r="Z116" s="93" t="s">
        <v>119</v>
      </c>
      <c r="AA116" s="94" t="s">
        <v>119</v>
      </c>
      <c r="AB116" s="94" t="s">
        <v>119</v>
      </c>
      <c r="AC116" s="94" t="s">
        <v>119</v>
      </c>
      <c r="AD116" s="94" t="s">
        <v>119</v>
      </c>
      <c r="AE116" s="94" t="s">
        <v>119</v>
      </c>
      <c r="AF116" s="94" t="s">
        <v>119</v>
      </c>
      <c r="AJ116" s="100"/>
      <c r="AS116" s="95" t="str">
        <f t="shared" si="8"/>
        <v/>
      </c>
      <c r="AT116" s="95" t="str">
        <f t="shared" si="9"/>
        <v/>
      </c>
      <c r="BD116" t="str">
        <f t="shared" si="6"/>
        <v>R1APALLIATIVE CARE (R&amp;B)</v>
      </c>
      <c r="BE116" s="30" t="s">
        <v>478</v>
      </c>
      <c r="BF116" s="30" t="s">
        <v>479</v>
      </c>
      <c r="BG116" s="30" t="s">
        <v>478</v>
      </c>
      <c r="BH116" s="30" t="s">
        <v>479</v>
      </c>
      <c r="BI116" s="30" t="s">
        <v>350</v>
      </c>
    </row>
    <row r="117" spans="1:61" s="20" customFormat="1" ht="15" x14ac:dyDescent="0.25">
      <c r="A117" s="84" t="str">
        <f t="shared" si="10"/>
        <v/>
      </c>
      <c r="B117" s="85">
        <v>0</v>
      </c>
      <c r="C117" s="85"/>
      <c r="D117" s="86" t="str">
        <f t="shared" si="7"/>
        <v/>
      </c>
      <c r="E117" s="105"/>
      <c r="F117" s="106"/>
      <c r="G117" s="89"/>
      <c r="H117" s="97"/>
      <c r="I117" s="108"/>
      <c r="J117" s="109"/>
      <c r="K117" s="109"/>
      <c r="L117" s="109"/>
      <c r="M117" s="109"/>
      <c r="N117" s="109"/>
      <c r="O117" s="92"/>
      <c r="P117" s="110"/>
      <c r="Q117" s="92"/>
      <c r="R117" s="92"/>
      <c r="S117" s="92"/>
      <c r="T117" s="92"/>
      <c r="U117" s="92"/>
      <c r="V117" s="93" t="s">
        <v>119</v>
      </c>
      <c r="W117" s="93" t="s">
        <v>119</v>
      </c>
      <c r="X117" s="93" t="s">
        <v>119</v>
      </c>
      <c r="Y117" s="93" t="s">
        <v>119</v>
      </c>
      <c r="Z117" s="93" t="s">
        <v>119</v>
      </c>
      <c r="AA117" s="94" t="s">
        <v>119</v>
      </c>
      <c r="AB117" s="94" t="s">
        <v>119</v>
      </c>
      <c r="AC117" s="94" t="s">
        <v>119</v>
      </c>
      <c r="AD117" s="94" t="s">
        <v>119</v>
      </c>
      <c r="AE117" s="94" t="s">
        <v>119</v>
      </c>
      <c r="AF117" s="94" t="s">
        <v>119</v>
      </c>
      <c r="AJ117" s="100"/>
      <c r="AS117" s="95" t="str">
        <f t="shared" si="8"/>
        <v/>
      </c>
      <c r="AT117" s="95" t="str">
        <f t="shared" si="9"/>
        <v/>
      </c>
      <c r="BD117" t="str">
        <f t="shared" si="6"/>
        <v>R1APALLIATIVE CARE (SW)</v>
      </c>
      <c r="BE117" s="30" t="s">
        <v>480</v>
      </c>
      <c r="BF117" s="30" t="s">
        <v>481</v>
      </c>
      <c r="BG117" s="30" t="s">
        <v>480</v>
      </c>
      <c r="BH117" s="30" t="s">
        <v>481</v>
      </c>
      <c r="BI117" s="30" t="s">
        <v>350</v>
      </c>
    </row>
    <row r="118" spans="1:61" s="20" customFormat="1" ht="15" x14ac:dyDescent="0.25">
      <c r="A118" s="84" t="str">
        <f t="shared" si="10"/>
        <v/>
      </c>
      <c r="B118" s="85">
        <v>0</v>
      </c>
      <c r="C118" s="85"/>
      <c r="D118" s="86" t="str">
        <f t="shared" si="7"/>
        <v/>
      </c>
      <c r="E118" s="105"/>
      <c r="F118" s="106"/>
      <c r="G118" s="89"/>
      <c r="H118" s="97"/>
      <c r="I118" s="108"/>
      <c r="J118" s="109"/>
      <c r="K118" s="109"/>
      <c r="L118" s="109"/>
      <c r="M118" s="109"/>
      <c r="N118" s="109"/>
      <c r="O118" s="92"/>
      <c r="P118" s="110"/>
      <c r="Q118" s="92"/>
      <c r="R118" s="92"/>
      <c r="S118" s="92"/>
      <c r="T118" s="92"/>
      <c r="U118" s="92"/>
      <c r="V118" s="93" t="s">
        <v>119</v>
      </c>
      <c r="W118" s="93" t="s">
        <v>119</v>
      </c>
      <c r="X118" s="93" t="s">
        <v>119</v>
      </c>
      <c r="Y118" s="93" t="s">
        <v>119</v>
      </c>
      <c r="Z118" s="93" t="s">
        <v>119</v>
      </c>
      <c r="AA118" s="94" t="s">
        <v>119</v>
      </c>
      <c r="AB118" s="94" t="s">
        <v>119</v>
      </c>
      <c r="AC118" s="94" t="s">
        <v>119</v>
      </c>
      <c r="AD118" s="94" t="s">
        <v>119</v>
      </c>
      <c r="AE118" s="94" t="s">
        <v>119</v>
      </c>
      <c r="AF118" s="94" t="s">
        <v>119</v>
      </c>
      <c r="AJ118" s="100"/>
      <c r="AS118" s="95" t="str">
        <f t="shared" si="8"/>
        <v/>
      </c>
      <c r="AT118" s="95" t="str">
        <f t="shared" si="9"/>
        <v/>
      </c>
      <c r="BD118" t="str">
        <f t="shared" si="6"/>
        <v>R1APALLIATIVE CARE (WF)</v>
      </c>
      <c r="BE118" s="30" t="s">
        <v>482</v>
      </c>
      <c r="BF118" s="30" t="s">
        <v>483</v>
      </c>
      <c r="BG118" s="30" t="s">
        <v>482</v>
      </c>
      <c r="BH118" s="30" t="s">
        <v>483</v>
      </c>
      <c r="BI118" s="30" t="s">
        <v>350</v>
      </c>
    </row>
    <row r="119" spans="1:61" s="20" customFormat="1" ht="15" x14ac:dyDescent="0.25">
      <c r="A119" s="84" t="str">
        <f t="shared" si="10"/>
        <v/>
      </c>
      <c r="B119" s="85">
        <v>0</v>
      </c>
      <c r="C119" s="85"/>
      <c r="D119" s="86" t="str">
        <f t="shared" si="7"/>
        <v/>
      </c>
      <c r="E119" s="105"/>
      <c r="F119" s="106"/>
      <c r="G119" s="89"/>
      <c r="H119" s="97"/>
      <c r="I119" s="108"/>
      <c r="J119" s="109"/>
      <c r="K119" s="109"/>
      <c r="L119" s="109"/>
      <c r="M119" s="109"/>
      <c r="N119" s="109"/>
      <c r="O119" s="92"/>
      <c r="P119" s="110"/>
      <c r="Q119" s="92"/>
      <c r="R119" s="92"/>
      <c r="S119" s="92"/>
      <c r="T119" s="92"/>
      <c r="U119" s="92"/>
      <c r="V119" s="93" t="s">
        <v>119</v>
      </c>
      <c r="W119" s="93" t="s">
        <v>119</v>
      </c>
      <c r="X119" s="93" t="s">
        <v>119</v>
      </c>
      <c r="Y119" s="93" t="s">
        <v>119</v>
      </c>
      <c r="Z119" s="93" t="s">
        <v>119</v>
      </c>
      <c r="AA119" s="94" t="s">
        <v>119</v>
      </c>
      <c r="AB119" s="94" t="s">
        <v>119</v>
      </c>
      <c r="AC119" s="94" t="s">
        <v>119</v>
      </c>
      <c r="AD119" s="94" t="s">
        <v>119</v>
      </c>
      <c r="AE119" s="94" t="s">
        <v>119</v>
      </c>
      <c r="AF119" s="94" t="s">
        <v>119</v>
      </c>
      <c r="AJ119" s="100"/>
      <c r="AS119" s="95" t="str">
        <f t="shared" si="8"/>
        <v/>
      </c>
      <c r="AT119" s="95" t="str">
        <f t="shared" si="9"/>
        <v/>
      </c>
      <c r="BD119" t="str">
        <f t="shared" si="6"/>
        <v>R1APARKSIDE MIDDLE AUTISM BASE</v>
      </c>
      <c r="BE119" s="30" t="s">
        <v>484</v>
      </c>
      <c r="BF119" s="30" t="s">
        <v>485</v>
      </c>
      <c r="BG119" s="30" t="s">
        <v>484</v>
      </c>
      <c r="BH119" s="30" t="s">
        <v>485</v>
      </c>
      <c r="BI119" s="30" t="s">
        <v>350</v>
      </c>
    </row>
    <row r="120" spans="1:61" s="20" customFormat="1" ht="15" x14ac:dyDescent="0.25">
      <c r="A120" s="84" t="str">
        <f t="shared" si="10"/>
        <v/>
      </c>
      <c r="B120" s="85">
        <v>0</v>
      </c>
      <c r="C120" s="85"/>
      <c r="D120" s="86" t="str">
        <f t="shared" si="7"/>
        <v/>
      </c>
      <c r="E120" s="105"/>
      <c r="F120" s="106"/>
      <c r="G120" s="89"/>
      <c r="H120" s="97"/>
      <c r="I120" s="108"/>
      <c r="J120" s="109"/>
      <c r="K120" s="109"/>
      <c r="L120" s="109"/>
      <c r="M120" s="109"/>
      <c r="N120" s="109"/>
      <c r="O120" s="92"/>
      <c r="P120" s="110"/>
      <c r="Q120" s="92"/>
      <c r="R120" s="92"/>
      <c r="S120" s="92"/>
      <c r="T120" s="92"/>
      <c r="U120" s="92"/>
      <c r="V120" s="93" t="s">
        <v>119</v>
      </c>
      <c r="W120" s="93" t="s">
        <v>119</v>
      </c>
      <c r="X120" s="93" t="s">
        <v>119</v>
      </c>
      <c r="Y120" s="93" t="s">
        <v>119</v>
      </c>
      <c r="Z120" s="93" t="s">
        <v>119</v>
      </c>
      <c r="AA120" s="94" t="s">
        <v>119</v>
      </c>
      <c r="AB120" s="94" t="s">
        <v>119</v>
      </c>
      <c r="AC120" s="94" t="s">
        <v>119</v>
      </c>
      <c r="AD120" s="94" t="s">
        <v>119</v>
      </c>
      <c r="AE120" s="94" t="s">
        <v>119</v>
      </c>
      <c r="AF120" s="94" t="s">
        <v>119</v>
      </c>
      <c r="AJ120" s="100"/>
      <c r="AS120" s="95" t="str">
        <f t="shared" si="8"/>
        <v/>
      </c>
      <c r="AT120" s="95" t="str">
        <f t="shared" si="9"/>
        <v/>
      </c>
      <c r="BD120" t="str">
        <f t="shared" si="6"/>
        <v>R1APERSHORE HOSPITAL</v>
      </c>
      <c r="BE120" s="30" t="s">
        <v>486</v>
      </c>
      <c r="BF120" s="30" t="s">
        <v>487</v>
      </c>
      <c r="BG120" s="30" t="s">
        <v>486</v>
      </c>
      <c r="BH120" s="30" t="s">
        <v>487</v>
      </c>
      <c r="BI120" s="30" t="s">
        <v>350</v>
      </c>
    </row>
    <row r="121" spans="1:61" s="20" customFormat="1" ht="15" x14ac:dyDescent="0.25">
      <c r="A121" s="84" t="str">
        <f t="shared" si="10"/>
        <v/>
      </c>
      <c r="B121" s="85">
        <v>0</v>
      </c>
      <c r="C121" s="85"/>
      <c r="D121" s="86" t="str">
        <f t="shared" si="7"/>
        <v/>
      </c>
      <c r="E121" s="105"/>
      <c r="F121" s="106"/>
      <c r="G121" s="89"/>
      <c r="H121" s="97"/>
      <c r="I121" s="108"/>
      <c r="J121" s="109"/>
      <c r="K121" s="109"/>
      <c r="L121" s="109"/>
      <c r="M121" s="109"/>
      <c r="N121" s="109"/>
      <c r="O121" s="92"/>
      <c r="P121" s="110"/>
      <c r="Q121" s="92"/>
      <c r="R121" s="92"/>
      <c r="S121" s="92"/>
      <c r="T121" s="92"/>
      <c r="U121" s="92"/>
      <c r="V121" s="93" t="s">
        <v>119</v>
      </c>
      <c r="W121" s="93" t="s">
        <v>119</v>
      </c>
      <c r="X121" s="93" t="s">
        <v>119</v>
      </c>
      <c r="Y121" s="93" t="s">
        <v>119</v>
      </c>
      <c r="Z121" s="93" t="s">
        <v>119</v>
      </c>
      <c r="AA121" s="94" t="s">
        <v>119</v>
      </c>
      <c r="AB121" s="94" t="s">
        <v>119</v>
      </c>
      <c r="AC121" s="94" t="s">
        <v>119</v>
      </c>
      <c r="AD121" s="94" t="s">
        <v>119</v>
      </c>
      <c r="AE121" s="94" t="s">
        <v>119</v>
      </c>
      <c r="AF121" s="94" t="s">
        <v>119</v>
      </c>
      <c r="AJ121" s="100"/>
      <c r="AS121" s="95" t="str">
        <f t="shared" si="8"/>
        <v/>
      </c>
      <c r="AT121" s="95" t="str">
        <f t="shared" si="9"/>
        <v/>
      </c>
      <c r="BD121" t="str">
        <f t="shared" si="6"/>
        <v>R1APHYSIO UNIT ROSEHILL</v>
      </c>
      <c r="BE121" s="30" t="s">
        <v>488</v>
      </c>
      <c r="BF121" s="30" t="s">
        <v>489</v>
      </c>
      <c r="BG121" s="30" t="s">
        <v>488</v>
      </c>
      <c r="BH121" s="30" t="s">
        <v>489</v>
      </c>
      <c r="BI121" s="30" t="s">
        <v>350</v>
      </c>
    </row>
    <row r="122" spans="1:61" s="20" customFormat="1" ht="15" x14ac:dyDescent="0.25">
      <c r="A122" s="84" t="str">
        <f t="shared" si="10"/>
        <v/>
      </c>
      <c r="B122" s="85">
        <v>0</v>
      </c>
      <c r="C122" s="85"/>
      <c r="D122" s="86" t="str">
        <f t="shared" si="7"/>
        <v/>
      </c>
      <c r="E122" s="105"/>
      <c r="F122" s="106"/>
      <c r="G122" s="89"/>
      <c r="H122" s="97"/>
      <c r="I122" s="108"/>
      <c r="J122" s="109"/>
      <c r="K122" s="109"/>
      <c r="L122" s="109"/>
      <c r="M122" s="109"/>
      <c r="N122" s="109"/>
      <c r="O122" s="92"/>
      <c r="P122" s="110"/>
      <c r="Q122" s="92"/>
      <c r="R122" s="92"/>
      <c r="S122" s="92"/>
      <c r="T122" s="92"/>
      <c r="U122" s="92"/>
      <c r="V122" s="93" t="s">
        <v>119</v>
      </c>
      <c r="W122" s="93" t="s">
        <v>119</v>
      </c>
      <c r="X122" s="93" t="s">
        <v>119</v>
      </c>
      <c r="Y122" s="93" t="s">
        <v>119</v>
      </c>
      <c r="Z122" s="93" t="s">
        <v>119</v>
      </c>
      <c r="AA122" s="94" t="s">
        <v>119</v>
      </c>
      <c r="AB122" s="94" t="s">
        <v>119</v>
      </c>
      <c r="AC122" s="94" t="s">
        <v>119</v>
      </c>
      <c r="AD122" s="94" t="s">
        <v>119</v>
      </c>
      <c r="AE122" s="94" t="s">
        <v>119</v>
      </c>
      <c r="AF122" s="94" t="s">
        <v>119</v>
      </c>
      <c r="AJ122" s="100"/>
      <c r="AS122" s="95" t="str">
        <f t="shared" si="8"/>
        <v/>
      </c>
      <c r="AT122" s="95" t="str">
        <f t="shared" si="9"/>
        <v/>
      </c>
      <c r="BD122" t="str">
        <f t="shared" si="6"/>
        <v>R1APHYSIO UNIT THORNTON</v>
      </c>
      <c r="BE122" s="30" t="s">
        <v>490</v>
      </c>
      <c r="BF122" s="30" t="s">
        <v>491</v>
      </c>
      <c r="BG122" s="30" t="s">
        <v>490</v>
      </c>
      <c r="BH122" s="30" t="s">
        <v>491</v>
      </c>
      <c r="BI122" s="30" t="s">
        <v>350</v>
      </c>
    </row>
    <row r="123" spans="1:61" s="20" customFormat="1" ht="15" x14ac:dyDescent="0.25">
      <c r="A123" s="84" t="str">
        <f t="shared" si="10"/>
        <v/>
      </c>
      <c r="B123" s="85">
        <v>0</v>
      </c>
      <c r="C123" s="85"/>
      <c r="D123" s="86" t="str">
        <f t="shared" si="7"/>
        <v/>
      </c>
      <c r="E123" s="105"/>
      <c r="F123" s="106"/>
      <c r="G123" s="89"/>
      <c r="H123" s="97"/>
      <c r="I123" s="108"/>
      <c r="J123" s="109"/>
      <c r="K123" s="109"/>
      <c r="L123" s="109"/>
      <c r="M123" s="109"/>
      <c r="N123" s="109"/>
      <c r="O123" s="92"/>
      <c r="P123" s="110"/>
      <c r="Q123" s="92"/>
      <c r="R123" s="92"/>
      <c r="S123" s="92"/>
      <c r="T123" s="92"/>
      <c r="U123" s="92"/>
      <c r="V123" s="93" t="s">
        <v>119</v>
      </c>
      <c r="W123" s="93" t="s">
        <v>119</v>
      </c>
      <c r="X123" s="93" t="s">
        <v>119</v>
      </c>
      <c r="Y123" s="93" t="s">
        <v>119</v>
      </c>
      <c r="Z123" s="93" t="s">
        <v>119</v>
      </c>
      <c r="AA123" s="94" t="s">
        <v>119</v>
      </c>
      <c r="AB123" s="94" t="s">
        <v>119</v>
      </c>
      <c r="AC123" s="94" t="s">
        <v>119</v>
      </c>
      <c r="AD123" s="94" t="s">
        <v>119</v>
      </c>
      <c r="AE123" s="94" t="s">
        <v>119</v>
      </c>
      <c r="AF123" s="94" t="s">
        <v>119</v>
      </c>
      <c r="AJ123" s="100"/>
      <c r="AS123" s="95" t="str">
        <f t="shared" si="8"/>
        <v/>
      </c>
      <c r="AT123" s="95" t="str">
        <f t="shared" si="9"/>
        <v/>
      </c>
      <c r="BD123" t="str">
        <f t="shared" si="6"/>
        <v>R1APOSTNATAL UNIT</v>
      </c>
      <c r="BE123" s="30" t="s">
        <v>492</v>
      </c>
      <c r="BF123" s="30" t="s">
        <v>493</v>
      </c>
      <c r="BG123" s="30" t="s">
        <v>492</v>
      </c>
      <c r="BH123" s="30" t="s">
        <v>493</v>
      </c>
      <c r="BI123" s="30" t="s">
        <v>350</v>
      </c>
    </row>
    <row r="124" spans="1:61" s="20" customFormat="1" ht="15" x14ac:dyDescent="0.25">
      <c r="A124" s="84" t="str">
        <f t="shared" si="10"/>
        <v/>
      </c>
      <c r="B124" s="85">
        <v>0</v>
      </c>
      <c r="C124" s="85"/>
      <c r="D124" s="86" t="str">
        <f t="shared" si="7"/>
        <v/>
      </c>
      <c r="E124" s="105"/>
      <c r="F124" s="106"/>
      <c r="G124" s="89"/>
      <c r="H124" s="97"/>
      <c r="I124" s="108"/>
      <c r="J124" s="109"/>
      <c r="K124" s="109"/>
      <c r="L124" s="109"/>
      <c r="M124" s="109"/>
      <c r="N124" s="109"/>
      <c r="O124" s="92"/>
      <c r="P124" s="110"/>
      <c r="Q124" s="92"/>
      <c r="R124" s="92"/>
      <c r="S124" s="92"/>
      <c r="T124" s="92"/>
      <c r="U124" s="92"/>
      <c r="V124" s="93" t="s">
        <v>119</v>
      </c>
      <c r="W124" s="93" t="s">
        <v>119</v>
      </c>
      <c r="X124" s="93" t="s">
        <v>119</v>
      </c>
      <c r="Y124" s="93" t="s">
        <v>119</v>
      </c>
      <c r="Z124" s="93" t="s">
        <v>119</v>
      </c>
      <c r="AA124" s="94" t="s">
        <v>119</v>
      </c>
      <c r="AB124" s="94" t="s">
        <v>119</v>
      </c>
      <c r="AC124" s="94" t="s">
        <v>119</v>
      </c>
      <c r="AD124" s="94" t="s">
        <v>119</v>
      </c>
      <c r="AE124" s="94" t="s">
        <v>119</v>
      </c>
      <c r="AF124" s="94" t="s">
        <v>119</v>
      </c>
      <c r="AJ124" s="100"/>
      <c r="AS124" s="95" t="str">
        <f t="shared" si="8"/>
        <v/>
      </c>
      <c r="AT124" s="95" t="str">
        <f t="shared" si="9"/>
        <v/>
      </c>
      <c r="BD124" t="str">
        <f t="shared" si="6"/>
        <v>R1APRINCESS OF WALES HOSPITAL</v>
      </c>
      <c r="BE124" s="30" t="s">
        <v>494</v>
      </c>
      <c r="BF124" s="30" t="s">
        <v>495</v>
      </c>
      <c r="BG124" s="30" t="s">
        <v>494</v>
      </c>
      <c r="BH124" s="30" t="s">
        <v>495</v>
      </c>
      <c r="BI124" s="30" t="s">
        <v>350</v>
      </c>
    </row>
    <row r="125" spans="1:61" s="20" customFormat="1" ht="15" x14ac:dyDescent="0.25">
      <c r="A125" s="84" t="str">
        <f t="shared" si="10"/>
        <v/>
      </c>
      <c r="B125" s="85">
        <v>0</v>
      </c>
      <c r="C125" s="85"/>
      <c r="D125" s="86" t="str">
        <f t="shared" si="7"/>
        <v/>
      </c>
      <c r="E125" s="105"/>
      <c r="F125" s="106"/>
      <c r="G125" s="89"/>
      <c r="H125" s="97"/>
      <c r="I125" s="108"/>
      <c r="J125" s="109"/>
      <c r="K125" s="109"/>
      <c r="L125" s="109"/>
      <c r="M125" s="109"/>
      <c r="N125" s="109"/>
      <c r="O125" s="92"/>
      <c r="P125" s="110"/>
      <c r="Q125" s="92"/>
      <c r="R125" s="92"/>
      <c r="S125" s="92"/>
      <c r="T125" s="92"/>
      <c r="U125" s="92"/>
      <c r="V125" s="93" t="s">
        <v>119</v>
      </c>
      <c r="W125" s="93" t="s">
        <v>119</v>
      </c>
      <c r="X125" s="93" t="s">
        <v>119</v>
      </c>
      <c r="Y125" s="93" t="s">
        <v>119</v>
      </c>
      <c r="Z125" s="93" t="s">
        <v>119</v>
      </c>
      <c r="AA125" s="94" t="s">
        <v>119</v>
      </c>
      <c r="AB125" s="94" t="s">
        <v>119</v>
      </c>
      <c r="AC125" s="94" t="s">
        <v>119</v>
      </c>
      <c r="AD125" s="94" t="s">
        <v>119</v>
      </c>
      <c r="AE125" s="94" t="s">
        <v>119</v>
      </c>
      <c r="AF125" s="94" t="s">
        <v>119</v>
      </c>
      <c r="AJ125" s="100"/>
      <c r="AS125" s="95" t="str">
        <f t="shared" si="8"/>
        <v/>
      </c>
      <c r="AT125" s="95" t="str">
        <f t="shared" si="9"/>
        <v/>
      </c>
      <c r="BD125" t="str">
        <f t="shared" si="6"/>
        <v>R1APUPIL REFERRAL UNIT</v>
      </c>
      <c r="BE125" s="30" t="s">
        <v>496</v>
      </c>
      <c r="BF125" s="30" t="s">
        <v>497</v>
      </c>
      <c r="BG125" s="30" t="s">
        <v>496</v>
      </c>
      <c r="BH125" s="30" t="s">
        <v>497</v>
      </c>
      <c r="BI125" s="30" t="s">
        <v>350</v>
      </c>
    </row>
    <row r="126" spans="1:61" s="20" customFormat="1" ht="15" x14ac:dyDescent="0.25">
      <c r="A126" s="84" t="str">
        <f t="shared" si="10"/>
        <v/>
      </c>
      <c r="B126" s="85">
        <v>0</v>
      </c>
      <c r="C126" s="85"/>
      <c r="D126" s="86" t="str">
        <f t="shared" si="7"/>
        <v/>
      </c>
      <c r="E126" s="105"/>
      <c r="F126" s="106"/>
      <c r="G126" s="89"/>
      <c r="H126" s="97"/>
      <c r="I126" s="108"/>
      <c r="J126" s="109"/>
      <c r="K126" s="109"/>
      <c r="L126" s="109"/>
      <c r="M126" s="109"/>
      <c r="N126" s="109"/>
      <c r="O126" s="92"/>
      <c r="P126" s="110"/>
      <c r="Q126" s="92"/>
      <c r="R126" s="92"/>
      <c r="S126" s="92"/>
      <c r="T126" s="92"/>
      <c r="U126" s="92"/>
      <c r="V126" s="93" t="s">
        <v>119</v>
      </c>
      <c r="W126" s="93" t="s">
        <v>119</v>
      </c>
      <c r="X126" s="93" t="s">
        <v>119</v>
      </c>
      <c r="Y126" s="93" t="s">
        <v>119</v>
      </c>
      <c r="Z126" s="93" t="s">
        <v>119</v>
      </c>
      <c r="AA126" s="94" t="s">
        <v>119</v>
      </c>
      <c r="AB126" s="94" t="s">
        <v>119</v>
      </c>
      <c r="AC126" s="94" t="s">
        <v>119</v>
      </c>
      <c r="AD126" s="94" t="s">
        <v>119</v>
      </c>
      <c r="AE126" s="94" t="s">
        <v>119</v>
      </c>
      <c r="AF126" s="94" t="s">
        <v>119</v>
      </c>
      <c r="AJ126" s="100"/>
      <c r="AS126" s="95" t="str">
        <f t="shared" si="8"/>
        <v/>
      </c>
      <c r="AT126" s="95" t="str">
        <f t="shared" si="9"/>
        <v/>
      </c>
      <c r="BD126" t="str">
        <f t="shared" si="6"/>
        <v>R1AQUEEN ELIZABETH HOSPITAL</v>
      </c>
      <c r="BE126" s="30" t="s">
        <v>498</v>
      </c>
      <c r="BF126" s="30" t="s">
        <v>499</v>
      </c>
      <c r="BG126" s="30" t="s">
        <v>498</v>
      </c>
      <c r="BH126" s="30" t="s">
        <v>499</v>
      </c>
      <c r="BI126" s="30" t="s">
        <v>350</v>
      </c>
    </row>
    <row r="127" spans="1:61" s="20" customFormat="1" ht="12.75" customHeight="1" x14ac:dyDescent="0.25">
      <c r="A127" s="84" t="str">
        <f t="shared" si="10"/>
        <v/>
      </c>
      <c r="B127" s="85">
        <v>0</v>
      </c>
      <c r="C127" s="85"/>
      <c r="D127" s="86" t="str">
        <f t="shared" si="7"/>
        <v/>
      </c>
      <c r="E127" s="105"/>
      <c r="F127" s="106"/>
      <c r="G127" s="89"/>
      <c r="H127" s="97"/>
      <c r="I127" s="108"/>
      <c r="J127" s="109"/>
      <c r="K127" s="109"/>
      <c r="L127" s="109"/>
      <c r="M127" s="109"/>
      <c r="N127" s="109"/>
      <c r="O127" s="92"/>
      <c r="P127" s="110"/>
      <c r="Q127" s="92"/>
      <c r="R127" s="92"/>
      <c r="S127" s="92"/>
      <c r="T127" s="92"/>
      <c r="U127" s="92"/>
      <c r="V127" s="93" t="s">
        <v>119</v>
      </c>
      <c r="W127" s="93" t="s">
        <v>119</v>
      </c>
      <c r="X127" s="93" t="s">
        <v>119</v>
      </c>
      <c r="Y127" s="93" t="s">
        <v>119</v>
      </c>
      <c r="Z127" s="93" t="s">
        <v>119</v>
      </c>
      <c r="AA127" s="94" t="s">
        <v>119</v>
      </c>
      <c r="AB127" s="94" t="s">
        <v>119</v>
      </c>
      <c r="AC127" s="94" t="s">
        <v>119</v>
      </c>
      <c r="AD127" s="94" t="s">
        <v>119</v>
      </c>
      <c r="AE127" s="94" t="s">
        <v>119</v>
      </c>
      <c r="AF127" s="94" t="s">
        <v>119</v>
      </c>
      <c r="AJ127" s="100"/>
      <c r="AS127" s="95" t="str">
        <f t="shared" si="8"/>
        <v/>
      </c>
      <c r="AT127" s="95" t="str">
        <f t="shared" si="9"/>
        <v/>
      </c>
      <c r="BD127" t="str">
        <f t="shared" si="6"/>
        <v>R1ARIVENDELL</v>
      </c>
      <c r="BE127" s="30" t="s">
        <v>500</v>
      </c>
      <c r="BF127" s="30" t="s">
        <v>501</v>
      </c>
      <c r="BG127" s="30" t="s">
        <v>500</v>
      </c>
      <c r="BH127" s="30" t="s">
        <v>501</v>
      </c>
      <c r="BI127" s="30" t="s">
        <v>350</v>
      </c>
    </row>
    <row r="128" spans="1:61" s="20" customFormat="1" ht="12.75" customHeight="1" x14ac:dyDescent="0.25">
      <c r="A128" s="84" t="str">
        <f t="shared" si="10"/>
        <v/>
      </c>
      <c r="B128" s="85">
        <v>0</v>
      </c>
      <c r="C128" s="85"/>
      <c r="D128" s="86" t="str">
        <f t="shared" si="7"/>
        <v/>
      </c>
      <c r="E128" s="105"/>
      <c r="F128" s="106"/>
      <c r="G128" s="89"/>
      <c r="H128" s="97"/>
      <c r="I128" s="108"/>
      <c r="J128" s="109"/>
      <c r="K128" s="109"/>
      <c r="L128" s="109"/>
      <c r="M128" s="109"/>
      <c r="N128" s="109"/>
      <c r="O128" s="92"/>
      <c r="P128" s="110"/>
      <c r="Q128" s="92"/>
      <c r="R128" s="92"/>
      <c r="S128" s="92"/>
      <c r="T128" s="92"/>
      <c r="U128" s="92"/>
      <c r="V128" s="93" t="s">
        <v>119</v>
      </c>
      <c r="W128" s="93" t="s">
        <v>119</v>
      </c>
      <c r="X128" s="93" t="s">
        <v>119</v>
      </c>
      <c r="Y128" s="93" t="s">
        <v>119</v>
      </c>
      <c r="Z128" s="93" t="s">
        <v>119</v>
      </c>
      <c r="AA128" s="94" t="s">
        <v>119</v>
      </c>
      <c r="AB128" s="94" t="s">
        <v>119</v>
      </c>
      <c r="AC128" s="94" t="s">
        <v>119</v>
      </c>
      <c r="AD128" s="94" t="s">
        <v>119</v>
      </c>
      <c r="AE128" s="94" t="s">
        <v>119</v>
      </c>
      <c r="AF128" s="94" t="s">
        <v>119</v>
      </c>
      <c r="AJ128" s="100"/>
      <c r="AS128" s="95" t="str">
        <f t="shared" si="8"/>
        <v/>
      </c>
      <c r="AT128" s="95" t="str">
        <f t="shared" si="9"/>
        <v/>
      </c>
      <c r="BD128" t="str">
        <f t="shared" si="6"/>
        <v>R1ARIVERBANK NEONATAL UNIT</v>
      </c>
      <c r="BE128" s="30" t="s">
        <v>502</v>
      </c>
      <c r="BF128" s="30" t="s">
        <v>503</v>
      </c>
      <c r="BG128" s="30" t="s">
        <v>502</v>
      </c>
      <c r="BH128" s="30" t="s">
        <v>503</v>
      </c>
      <c r="BI128" s="30" t="s">
        <v>350</v>
      </c>
    </row>
    <row r="129" spans="1:61" s="20" customFormat="1" ht="12.75" customHeight="1" x14ac:dyDescent="0.25">
      <c r="A129" s="84" t="str">
        <f t="shared" si="10"/>
        <v/>
      </c>
      <c r="B129" s="85">
        <v>0</v>
      </c>
      <c r="C129" s="85"/>
      <c r="D129" s="86" t="str">
        <f t="shared" si="7"/>
        <v/>
      </c>
      <c r="E129" s="105"/>
      <c r="F129" s="106"/>
      <c r="G129" s="89"/>
      <c r="H129" s="97"/>
      <c r="I129" s="108"/>
      <c r="J129" s="109"/>
      <c r="K129" s="109"/>
      <c r="L129" s="109"/>
      <c r="M129" s="109"/>
      <c r="N129" s="109"/>
      <c r="O129" s="92"/>
      <c r="P129" s="110"/>
      <c r="Q129" s="92"/>
      <c r="R129" s="92"/>
      <c r="S129" s="92"/>
      <c r="T129" s="92"/>
      <c r="U129" s="92"/>
      <c r="V129" s="93" t="s">
        <v>119</v>
      </c>
      <c r="W129" s="93" t="s">
        <v>119</v>
      </c>
      <c r="X129" s="93" t="s">
        <v>119</v>
      </c>
      <c r="Y129" s="93" t="s">
        <v>119</v>
      </c>
      <c r="Z129" s="93" t="s">
        <v>119</v>
      </c>
      <c r="AA129" s="94" t="s">
        <v>119</v>
      </c>
      <c r="AB129" s="94" t="s">
        <v>119</v>
      </c>
      <c r="AC129" s="94" t="s">
        <v>119</v>
      </c>
      <c r="AD129" s="94" t="s">
        <v>119</v>
      </c>
      <c r="AE129" s="94" t="s">
        <v>119</v>
      </c>
      <c r="AF129" s="94" t="s">
        <v>119</v>
      </c>
      <c r="AJ129" s="100"/>
      <c r="AS129" s="95" t="str">
        <f t="shared" si="8"/>
        <v/>
      </c>
      <c r="AT129" s="95" t="str">
        <f t="shared" si="9"/>
        <v/>
      </c>
      <c r="BD129" t="str">
        <f t="shared" si="6"/>
        <v>R1ARUSSELLS HALL HOSPITAL</v>
      </c>
      <c r="BE129" s="30" t="s">
        <v>504</v>
      </c>
      <c r="BF129" s="30" t="s">
        <v>505</v>
      </c>
      <c r="BG129" s="30" t="s">
        <v>504</v>
      </c>
      <c r="BH129" s="30" t="s">
        <v>505</v>
      </c>
      <c r="BI129" s="30" t="s">
        <v>350</v>
      </c>
    </row>
    <row r="130" spans="1:61" s="20" customFormat="1" ht="12.75" customHeight="1" x14ac:dyDescent="0.25">
      <c r="A130" s="84" t="str">
        <f t="shared" si="10"/>
        <v/>
      </c>
      <c r="B130" s="85">
        <v>0</v>
      </c>
      <c r="C130" s="85"/>
      <c r="D130" s="86" t="str">
        <f t="shared" si="7"/>
        <v/>
      </c>
      <c r="E130" s="105"/>
      <c r="F130" s="106"/>
      <c r="G130" s="89"/>
      <c r="H130" s="97"/>
      <c r="I130" s="108"/>
      <c r="J130" s="109"/>
      <c r="K130" s="109"/>
      <c r="L130" s="109"/>
      <c r="M130" s="109"/>
      <c r="N130" s="109"/>
      <c r="O130" s="92"/>
      <c r="P130" s="110"/>
      <c r="Q130" s="92"/>
      <c r="R130" s="92"/>
      <c r="S130" s="92"/>
      <c r="T130" s="92"/>
      <c r="U130" s="92"/>
      <c r="V130" s="93" t="s">
        <v>119</v>
      </c>
      <c r="W130" s="93" t="s">
        <v>119</v>
      </c>
      <c r="X130" s="93" t="s">
        <v>119</v>
      </c>
      <c r="Y130" s="93" t="s">
        <v>119</v>
      </c>
      <c r="Z130" s="93" t="s">
        <v>119</v>
      </c>
      <c r="AA130" s="94" t="s">
        <v>119</v>
      </c>
      <c r="AB130" s="94" t="s">
        <v>119</v>
      </c>
      <c r="AC130" s="94" t="s">
        <v>119</v>
      </c>
      <c r="AD130" s="94" t="s">
        <v>119</v>
      </c>
      <c r="AE130" s="94" t="s">
        <v>119</v>
      </c>
      <c r="AF130" s="94" t="s">
        <v>119</v>
      </c>
      <c r="AJ130" s="100"/>
      <c r="AS130" s="95" t="str">
        <f t="shared" si="8"/>
        <v/>
      </c>
      <c r="AT130" s="95" t="str">
        <f t="shared" si="9"/>
        <v/>
      </c>
      <c r="BD130" t="str">
        <f t="shared" si="6"/>
        <v>R1ASILVERBIRCH</v>
      </c>
      <c r="BE130" s="30" t="s">
        <v>506</v>
      </c>
      <c r="BF130" s="30" t="s">
        <v>507</v>
      </c>
      <c r="BG130" s="30" t="s">
        <v>506</v>
      </c>
      <c r="BH130" s="30" t="s">
        <v>507</v>
      </c>
      <c r="BI130" s="30" t="s">
        <v>350</v>
      </c>
    </row>
    <row r="131" spans="1:61" s="20" customFormat="1" ht="15" x14ac:dyDescent="0.25">
      <c r="A131" s="84" t="str">
        <f t="shared" si="10"/>
        <v/>
      </c>
      <c r="B131" s="85">
        <v>0</v>
      </c>
      <c r="C131" s="85"/>
      <c r="D131" s="86" t="str">
        <f t="shared" si="7"/>
        <v/>
      </c>
      <c r="E131" s="105"/>
      <c r="F131" s="106"/>
      <c r="G131" s="89"/>
      <c r="H131" s="97"/>
      <c r="I131" s="108"/>
      <c r="J131" s="109"/>
      <c r="K131" s="109"/>
      <c r="L131" s="109"/>
      <c r="M131" s="109"/>
      <c r="N131" s="109"/>
      <c r="O131" s="92"/>
      <c r="P131" s="110"/>
      <c r="Q131" s="92"/>
      <c r="R131" s="92"/>
      <c r="S131" s="92"/>
      <c r="T131" s="92"/>
      <c r="U131" s="92"/>
      <c r="V131" s="93" t="s">
        <v>119</v>
      </c>
      <c r="W131" s="93" t="s">
        <v>119</v>
      </c>
      <c r="X131" s="93" t="s">
        <v>119</v>
      </c>
      <c r="Y131" s="93" t="s">
        <v>119</v>
      </c>
      <c r="Z131" s="93" t="s">
        <v>119</v>
      </c>
      <c r="AA131" s="94" t="s">
        <v>119</v>
      </c>
      <c r="AB131" s="94" t="s">
        <v>119</v>
      </c>
      <c r="AC131" s="94" t="s">
        <v>119</v>
      </c>
      <c r="AD131" s="94" t="s">
        <v>119</v>
      </c>
      <c r="AE131" s="94" t="s">
        <v>119</v>
      </c>
      <c r="AF131" s="94" t="s">
        <v>119</v>
      </c>
      <c r="AJ131" s="100"/>
      <c r="AS131" s="95" t="str">
        <f t="shared" si="8"/>
        <v/>
      </c>
      <c r="AT131" s="95" t="str">
        <f t="shared" si="9"/>
        <v/>
      </c>
      <c r="BD131" t="str">
        <f t="shared" si="6"/>
        <v>R1ASTUDDERT KENNEDY OA</v>
      </c>
      <c r="BE131" s="30" t="s">
        <v>508</v>
      </c>
      <c r="BF131" s="30" t="s">
        <v>509</v>
      </c>
      <c r="BG131" s="30" t="s">
        <v>508</v>
      </c>
      <c r="BH131" s="30" t="s">
        <v>509</v>
      </c>
      <c r="BI131" s="30" t="s">
        <v>350</v>
      </c>
    </row>
    <row r="132" spans="1:61" s="20" customFormat="1" ht="12.75" customHeight="1" x14ac:dyDescent="0.25">
      <c r="A132" s="84" t="str">
        <f t="shared" si="10"/>
        <v/>
      </c>
      <c r="B132" s="85">
        <v>0</v>
      </c>
      <c r="C132" s="85"/>
      <c r="D132" s="86" t="str">
        <f t="shared" si="7"/>
        <v/>
      </c>
      <c r="E132" s="105"/>
      <c r="F132" s="106"/>
      <c r="G132" s="89"/>
      <c r="H132" s="97"/>
      <c r="I132" s="108"/>
      <c r="J132" s="109"/>
      <c r="K132" s="109"/>
      <c r="L132" s="109"/>
      <c r="M132" s="109"/>
      <c r="N132" s="109"/>
      <c r="O132" s="92"/>
      <c r="P132" s="110"/>
      <c r="Q132" s="92"/>
      <c r="R132" s="92"/>
      <c r="S132" s="92"/>
      <c r="T132" s="92"/>
      <c r="U132" s="92"/>
      <c r="V132" s="93" t="s">
        <v>119</v>
      </c>
      <c r="W132" s="93" t="s">
        <v>119</v>
      </c>
      <c r="X132" s="93" t="s">
        <v>119</v>
      </c>
      <c r="Y132" s="93" t="s">
        <v>119</v>
      </c>
      <c r="Z132" s="93" t="s">
        <v>119</v>
      </c>
      <c r="AA132" s="94" t="s">
        <v>119</v>
      </c>
      <c r="AB132" s="94" t="s">
        <v>119</v>
      </c>
      <c r="AC132" s="94" t="s">
        <v>119</v>
      </c>
      <c r="AD132" s="94" t="s">
        <v>119</v>
      </c>
      <c r="AE132" s="94" t="s">
        <v>119</v>
      </c>
      <c r="AF132" s="94" t="s">
        <v>119</v>
      </c>
      <c r="AJ132" s="100"/>
      <c r="AS132" s="95" t="str">
        <f t="shared" si="8"/>
        <v/>
      </c>
      <c r="AT132" s="95" t="str">
        <f t="shared" si="9"/>
        <v/>
      </c>
      <c r="BD132" t="str">
        <f t="shared" si="6"/>
        <v>R1ATENBURY COMMUNITY HOSPITAL</v>
      </c>
      <c r="BE132" s="30" t="s">
        <v>510</v>
      </c>
      <c r="BF132" s="30" t="s">
        <v>511</v>
      </c>
      <c r="BG132" s="30" t="s">
        <v>510</v>
      </c>
      <c r="BH132" s="30" t="s">
        <v>511</v>
      </c>
      <c r="BI132" s="30" t="s">
        <v>350</v>
      </c>
    </row>
    <row r="133" spans="1:61" s="20" customFormat="1" ht="15" x14ac:dyDescent="0.25">
      <c r="A133" s="84" t="str">
        <f t="shared" si="10"/>
        <v/>
      </c>
      <c r="B133" s="85">
        <v>0</v>
      </c>
      <c r="C133" s="85"/>
      <c r="D133" s="86" t="str">
        <f t="shared" si="7"/>
        <v/>
      </c>
      <c r="E133" s="105"/>
      <c r="F133" s="106"/>
      <c r="G133" s="89"/>
      <c r="H133" s="97"/>
      <c r="I133" s="108"/>
      <c r="J133" s="109"/>
      <c r="K133" s="109"/>
      <c r="L133" s="109"/>
      <c r="M133" s="109"/>
      <c r="N133" s="109"/>
      <c r="O133" s="92"/>
      <c r="P133" s="110"/>
      <c r="Q133" s="92"/>
      <c r="R133" s="92"/>
      <c r="S133" s="92"/>
      <c r="T133" s="92"/>
      <c r="U133" s="92"/>
      <c r="V133" s="93" t="s">
        <v>119</v>
      </c>
      <c r="W133" s="93" t="s">
        <v>119</v>
      </c>
      <c r="X133" s="93" t="s">
        <v>119</v>
      </c>
      <c r="Y133" s="93" t="s">
        <v>119</v>
      </c>
      <c r="Z133" s="93" t="s">
        <v>119</v>
      </c>
      <c r="AA133" s="94" t="s">
        <v>119</v>
      </c>
      <c r="AB133" s="94" t="s">
        <v>119</v>
      </c>
      <c r="AC133" s="94" t="s">
        <v>119</v>
      </c>
      <c r="AD133" s="94" t="s">
        <v>119</v>
      </c>
      <c r="AE133" s="94" t="s">
        <v>119</v>
      </c>
      <c r="AF133" s="94" t="s">
        <v>119</v>
      </c>
      <c r="AJ133" s="100"/>
      <c r="AS133" s="95" t="str">
        <f t="shared" si="8"/>
        <v/>
      </c>
      <c r="AT133" s="95" t="str">
        <f t="shared" si="9"/>
        <v/>
      </c>
      <c r="BD133" t="str">
        <f t="shared" si="6"/>
        <v>R1ATESCO KIDDERMINSTER</v>
      </c>
      <c r="BE133" s="30" t="s">
        <v>512</v>
      </c>
      <c r="BF133" s="30" t="s">
        <v>513</v>
      </c>
      <c r="BG133" s="30" t="s">
        <v>512</v>
      </c>
      <c r="BH133" s="30" t="s">
        <v>513</v>
      </c>
      <c r="BI133" s="30" t="s">
        <v>350</v>
      </c>
    </row>
    <row r="134" spans="1:61" s="20" customFormat="1" ht="15" x14ac:dyDescent="0.25">
      <c r="A134" s="84" t="str">
        <f t="shared" si="10"/>
        <v/>
      </c>
      <c r="B134" s="85">
        <v>0</v>
      </c>
      <c r="C134" s="85"/>
      <c r="D134" s="86" t="str">
        <f t="shared" si="7"/>
        <v/>
      </c>
      <c r="E134" s="105"/>
      <c r="F134" s="106"/>
      <c r="G134" s="89"/>
      <c r="H134" s="97"/>
      <c r="I134" s="108"/>
      <c r="J134" s="109"/>
      <c r="K134" s="109"/>
      <c r="L134" s="109"/>
      <c r="M134" s="109"/>
      <c r="N134" s="109"/>
      <c r="O134" s="92"/>
      <c r="P134" s="110"/>
      <c r="Q134" s="92"/>
      <c r="R134" s="92"/>
      <c r="S134" s="92"/>
      <c r="T134" s="92"/>
      <c r="U134" s="92"/>
      <c r="V134" s="93" t="s">
        <v>119</v>
      </c>
      <c r="W134" s="93" t="s">
        <v>119</v>
      </c>
      <c r="X134" s="93" t="s">
        <v>119</v>
      </c>
      <c r="Y134" s="93" t="s">
        <v>119</v>
      </c>
      <c r="Z134" s="93" t="s">
        <v>119</v>
      </c>
      <c r="AA134" s="94" t="s">
        <v>119</v>
      </c>
      <c r="AB134" s="94" t="s">
        <v>119</v>
      </c>
      <c r="AC134" s="94" t="s">
        <v>119</v>
      </c>
      <c r="AD134" s="94" t="s">
        <v>119</v>
      </c>
      <c r="AE134" s="94" t="s">
        <v>119</v>
      </c>
      <c r="AF134" s="94" t="s">
        <v>119</v>
      </c>
      <c r="AJ134" s="100"/>
      <c r="AS134" s="95" t="str">
        <f t="shared" si="8"/>
        <v/>
      </c>
      <c r="AT134" s="95" t="str">
        <f t="shared" si="9"/>
        <v/>
      </c>
      <c r="BD134" t="str">
        <f t="shared" si="6"/>
        <v>R1ATESCO REDDITCH</v>
      </c>
      <c r="BE134" s="30" t="s">
        <v>514</v>
      </c>
      <c r="BF134" s="30" t="s">
        <v>515</v>
      </c>
      <c r="BG134" s="30" t="s">
        <v>514</v>
      </c>
      <c r="BH134" s="30" t="s">
        <v>515</v>
      </c>
      <c r="BI134" s="30" t="s">
        <v>350</v>
      </c>
    </row>
    <row r="135" spans="1:61" s="20" customFormat="1" ht="15" x14ac:dyDescent="0.25">
      <c r="A135" s="84" t="str">
        <f t="shared" si="10"/>
        <v/>
      </c>
      <c r="B135" s="85">
        <v>0</v>
      </c>
      <c r="C135" s="85"/>
      <c r="D135" s="86" t="str">
        <f t="shared" si="7"/>
        <v/>
      </c>
      <c r="E135" s="105"/>
      <c r="F135" s="106"/>
      <c r="G135" s="89"/>
      <c r="H135" s="97"/>
      <c r="I135" s="108"/>
      <c r="J135" s="109"/>
      <c r="K135" s="109"/>
      <c r="L135" s="109"/>
      <c r="M135" s="109"/>
      <c r="N135" s="109"/>
      <c r="O135" s="92"/>
      <c r="P135" s="110"/>
      <c r="Q135" s="92"/>
      <c r="R135" s="92"/>
      <c r="S135" s="92"/>
      <c r="T135" s="92"/>
      <c r="U135" s="92"/>
      <c r="V135" s="93" t="s">
        <v>119</v>
      </c>
      <c r="W135" s="93" t="s">
        <v>119</v>
      </c>
      <c r="X135" s="93" t="s">
        <v>119</v>
      </c>
      <c r="Y135" s="93" t="s">
        <v>119</v>
      </c>
      <c r="Z135" s="93" t="s">
        <v>119</v>
      </c>
      <c r="AA135" s="94" t="s">
        <v>119</v>
      </c>
      <c r="AB135" s="94" t="s">
        <v>119</v>
      </c>
      <c r="AC135" s="94" t="s">
        <v>119</v>
      </c>
      <c r="AD135" s="94" t="s">
        <v>119</v>
      </c>
      <c r="AE135" s="94" t="s">
        <v>119</v>
      </c>
      <c r="AF135" s="94" t="s">
        <v>119</v>
      </c>
      <c r="AJ135" s="100"/>
      <c r="AS135" s="95" t="str">
        <f t="shared" si="8"/>
        <v/>
      </c>
      <c r="AT135" s="95" t="str">
        <f t="shared" si="9"/>
        <v/>
      </c>
      <c r="BD135" t="str">
        <f t="shared" si="6"/>
        <v>R1ATESCO ST PETERS</v>
      </c>
      <c r="BE135" s="30" t="s">
        <v>516</v>
      </c>
      <c r="BF135" s="30" t="s">
        <v>517</v>
      </c>
      <c r="BG135" s="30" t="s">
        <v>516</v>
      </c>
      <c r="BH135" s="30" t="s">
        <v>517</v>
      </c>
      <c r="BI135" s="30" t="s">
        <v>350</v>
      </c>
    </row>
    <row r="136" spans="1:61" s="20" customFormat="1" ht="15" x14ac:dyDescent="0.25">
      <c r="A136" s="84" t="str">
        <f t="shared" si="10"/>
        <v/>
      </c>
      <c r="B136" s="85">
        <v>0</v>
      </c>
      <c r="C136" s="85"/>
      <c r="D136" s="86" t="str">
        <f t="shared" si="7"/>
        <v/>
      </c>
      <c r="E136" s="105"/>
      <c r="F136" s="106"/>
      <c r="G136" s="89"/>
      <c r="H136" s="97"/>
      <c r="I136" s="108"/>
      <c r="J136" s="109"/>
      <c r="K136" s="109"/>
      <c r="L136" s="109"/>
      <c r="M136" s="109"/>
      <c r="N136" s="109"/>
      <c r="O136" s="92"/>
      <c r="P136" s="110"/>
      <c r="Q136" s="92"/>
      <c r="R136" s="92"/>
      <c r="S136" s="92"/>
      <c r="T136" s="92"/>
      <c r="U136" s="92"/>
      <c r="V136" s="93" t="s">
        <v>119</v>
      </c>
      <c r="W136" s="93" t="s">
        <v>119</v>
      </c>
      <c r="X136" s="93" t="s">
        <v>119</v>
      </c>
      <c r="Y136" s="93" t="s">
        <v>119</v>
      </c>
      <c r="Z136" s="93" t="s">
        <v>119</v>
      </c>
      <c r="AA136" s="94" t="s">
        <v>119</v>
      </c>
      <c r="AB136" s="94" t="s">
        <v>119</v>
      </c>
      <c r="AC136" s="94" t="s">
        <v>119</v>
      </c>
      <c r="AD136" s="94" t="s">
        <v>119</v>
      </c>
      <c r="AE136" s="94" t="s">
        <v>119</v>
      </c>
      <c r="AF136" s="94" t="s">
        <v>119</v>
      </c>
      <c r="AJ136" s="100"/>
      <c r="AS136" s="95" t="str">
        <f t="shared" si="8"/>
        <v/>
      </c>
      <c r="AT136" s="95" t="str">
        <f t="shared" si="9"/>
        <v/>
      </c>
      <c r="BD136" t="str">
        <f t="shared" si="6"/>
        <v>R1ATESCO WARNDON</v>
      </c>
      <c r="BE136" s="30" t="s">
        <v>518</v>
      </c>
      <c r="BF136" s="30" t="s">
        <v>519</v>
      </c>
      <c r="BG136" s="30" t="s">
        <v>518</v>
      </c>
      <c r="BH136" s="30" t="s">
        <v>519</v>
      </c>
      <c r="BI136" s="30" t="s">
        <v>350</v>
      </c>
    </row>
    <row r="137" spans="1:61" s="20" customFormat="1" ht="15" x14ac:dyDescent="0.25">
      <c r="A137" s="84" t="str">
        <f t="shared" si="10"/>
        <v/>
      </c>
      <c r="B137" s="85">
        <v>0</v>
      </c>
      <c r="C137" s="85"/>
      <c r="D137" s="86" t="str">
        <f t="shared" si="7"/>
        <v/>
      </c>
      <c r="E137" s="105"/>
      <c r="F137" s="106"/>
      <c r="G137" s="89"/>
      <c r="H137" s="97"/>
      <c r="I137" s="108"/>
      <c r="J137" s="109"/>
      <c r="K137" s="109"/>
      <c r="L137" s="109"/>
      <c r="M137" s="109"/>
      <c r="N137" s="109"/>
      <c r="O137" s="92"/>
      <c r="P137" s="110"/>
      <c r="Q137" s="92"/>
      <c r="R137" s="92"/>
      <c r="S137" s="92"/>
      <c r="T137" s="92"/>
      <c r="U137" s="92"/>
      <c r="V137" s="93" t="s">
        <v>119</v>
      </c>
      <c r="W137" s="93" t="s">
        <v>119</v>
      </c>
      <c r="X137" s="93" t="s">
        <v>119</v>
      </c>
      <c r="Y137" s="93" t="s">
        <v>119</v>
      </c>
      <c r="Z137" s="93" t="s">
        <v>119</v>
      </c>
      <c r="AA137" s="94" t="s">
        <v>119</v>
      </c>
      <c r="AB137" s="94" t="s">
        <v>119</v>
      </c>
      <c r="AC137" s="94" t="s">
        <v>119</v>
      </c>
      <c r="AD137" s="94" t="s">
        <v>119</v>
      </c>
      <c r="AE137" s="94" t="s">
        <v>119</v>
      </c>
      <c r="AF137" s="94" t="s">
        <v>119</v>
      </c>
      <c r="AJ137" s="100"/>
      <c r="AS137" s="95" t="str">
        <f t="shared" si="8"/>
        <v/>
      </c>
      <c r="AT137" s="95" t="str">
        <f t="shared" si="9"/>
        <v/>
      </c>
      <c r="BD137" t="str">
        <f t="shared" si="6"/>
        <v>R1ATHE FIRS REST HOME</v>
      </c>
      <c r="BE137" s="30" t="s">
        <v>520</v>
      </c>
      <c r="BF137" s="30" t="s">
        <v>521</v>
      </c>
      <c r="BG137" s="30" t="s">
        <v>520</v>
      </c>
      <c r="BH137" s="30" t="s">
        <v>521</v>
      </c>
      <c r="BI137" s="30" t="s">
        <v>350</v>
      </c>
    </row>
    <row r="138" spans="1:61" s="20" customFormat="1" ht="15" x14ac:dyDescent="0.25">
      <c r="A138" s="84" t="str">
        <f t="shared" si="10"/>
        <v/>
      </c>
      <c r="B138" s="85">
        <v>0</v>
      </c>
      <c r="C138" s="85"/>
      <c r="D138" s="86" t="str">
        <f t="shared" si="7"/>
        <v/>
      </c>
      <c r="E138" s="105"/>
      <c r="F138" s="106"/>
      <c r="G138" s="89"/>
      <c r="H138" s="97"/>
      <c r="I138" s="108"/>
      <c r="J138" s="109"/>
      <c r="K138" s="109"/>
      <c r="L138" s="109"/>
      <c r="M138" s="109"/>
      <c r="N138" s="109"/>
      <c r="O138" s="92"/>
      <c r="P138" s="110"/>
      <c r="Q138" s="92"/>
      <c r="R138" s="92"/>
      <c r="S138" s="92"/>
      <c r="T138" s="92"/>
      <c r="U138" s="92"/>
      <c r="V138" s="93" t="s">
        <v>119</v>
      </c>
      <c r="W138" s="93" t="s">
        <v>119</v>
      </c>
      <c r="X138" s="93" t="s">
        <v>119</v>
      </c>
      <c r="Y138" s="93" t="s">
        <v>119</v>
      </c>
      <c r="Z138" s="93" t="s">
        <v>119</v>
      </c>
      <c r="AA138" s="94" t="s">
        <v>119</v>
      </c>
      <c r="AB138" s="94" t="s">
        <v>119</v>
      </c>
      <c r="AC138" s="94" t="s">
        <v>119</v>
      </c>
      <c r="AD138" s="94" t="s">
        <v>119</v>
      </c>
      <c r="AE138" s="94" t="s">
        <v>119</v>
      </c>
      <c r="AF138" s="94" t="s">
        <v>119</v>
      </c>
      <c r="AJ138" s="100"/>
      <c r="AS138" s="95" t="str">
        <f t="shared" si="8"/>
        <v/>
      </c>
      <c r="AT138" s="95" t="str">
        <f t="shared" si="9"/>
        <v/>
      </c>
      <c r="BD138" t="str">
        <f t="shared" si="6"/>
        <v>R1ATHE GRANGE</v>
      </c>
      <c r="BE138" s="30" t="s">
        <v>522</v>
      </c>
      <c r="BF138" s="30" t="s">
        <v>523</v>
      </c>
      <c r="BG138" s="30" t="s">
        <v>522</v>
      </c>
      <c r="BH138" s="30" t="s">
        <v>523</v>
      </c>
      <c r="BI138" s="30" t="s">
        <v>350</v>
      </c>
    </row>
    <row r="139" spans="1:61" s="20" customFormat="1" ht="15" x14ac:dyDescent="0.25">
      <c r="A139" s="84" t="str">
        <f t="shared" si="10"/>
        <v/>
      </c>
      <c r="B139" s="85">
        <v>0</v>
      </c>
      <c r="C139" s="85"/>
      <c r="D139" s="86" t="str">
        <f t="shared" si="7"/>
        <v/>
      </c>
      <c r="E139" s="105"/>
      <c r="F139" s="106"/>
      <c r="G139" s="89"/>
      <c r="H139" s="97"/>
      <c r="I139" s="108"/>
      <c r="J139" s="109"/>
      <c r="K139" s="109"/>
      <c r="L139" s="109"/>
      <c r="M139" s="109"/>
      <c r="N139" s="109"/>
      <c r="O139" s="92"/>
      <c r="P139" s="110"/>
      <c r="Q139" s="92"/>
      <c r="R139" s="92"/>
      <c r="S139" s="92"/>
      <c r="T139" s="92"/>
      <c r="U139" s="92"/>
      <c r="V139" s="93" t="s">
        <v>119</v>
      </c>
      <c r="W139" s="93" t="s">
        <v>119</v>
      </c>
      <c r="X139" s="93" t="s">
        <v>119</v>
      </c>
      <c r="Y139" s="93" t="s">
        <v>119</v>
      </c>
      <c r="Z139" s="93" t="s">
        <v>119</v>
      </c>
      <c r="AA139" s="94" t="s">
        <v>119</v>
      </c>
      <c r="AB139" s="94" t="s">
        <v>119</v>
      </c>
      <c r="AC139" s="94" t="s">
        <v>119</v>
      </c>
      <c r="AD139" s="94" t="s">
        <v>119</v>
      </c>
      <c r="AE139" s="94" t="s">
        <v>119</v>
      </c>
      <c r="AF139" s="94" t="s">
        <v>119</v>
      </c>
      <c r="AJ139" s="100"/>
      <c r="AS139" s="95" t="str">
        <f t="shared" si="8"/>
        <v/>
      </c>
      <c r="AT139" s="95" t="str">
        <f t="shared" si="9"/>
        <v/>
      </c>
      <c r="BD139" t="str">
        <f t="shared" si="6"/>
        <v>R1ATHE HIVE</v>
      </c>
      <c r="BE139" s="30" t="s">
        <v>524</v>
      </c>
      <c r="BF139" s="30" t="s">
        <v>525</v>
      </c>
      <c r="BG139" s="30" t="s">
        <v>524</v>
      </c>
      <c r="BH139" s="30" t="s">
        <v>525</v>
      </c>
      <c r="BI139" s="30" t="s">
        <v>350</v>
      </c>
    </row>
    <row r="140" spans="1:61" s="20" customFormat="1" ht="15" x14ac:dyDescent="0.25">
      <c r="A140" s="84" t="str">
        <f t="shared" si="10"/>
        <v/>
      </c>
      <c r="B140" s="85">
        <v>0</v>
      </c>
      <c r="C140" s="85"/>
      <c r="D140" s="86" t="str">
        <f t="shared" si="7"/>
        <v/>
      </c>
      <c r="E140" s="105"/>
      <c r="F140" s="106"/>
      <c r="G140" s="89"/>
      <c r="H140" s="97"/>
      <c r="I140" s="108"/>
      <c r="J140" s="109"/>
      <c r="K140" s="109"/>
      <c r="L140" s="109"/>
      <c r="M140" s="109"/>
      <c r="N140" s="109"/>
      <c r="O140" s="92"/>
      <c r="P140" s="110"/>
      <c r="Q140" s="92"/>
      <c r="R140" s="92"/>
      <c r="S140" s="92"/>
      <c r="T140" s="92"/>
      <c r="U140" s="92"/>
      <c r="V140" s="93" t="s">
        <v>119</v>
      </c>
      <c r="W140" s="93" t="s">
        <v>119</v>
      </c>
      <c r="X140" s="93" t="s">
        <v>119</v>
      </c>
      <c r="Y140" s="93" t="s">
        <v>119</v>
      </c>
      <c r="Z140" s="93" t="s">
        <v>119</v>
      </c>
      <c r="AA140" s="94" t="s">
        <v>119</v>
      </c>
      <c r="AB140" s="94" t="s">
        <v>119</v>
      </c>
      <c r="AC140" s="94" t="s">
        <v>119</v>
      </c>
      <c r="AD140" s="94" t="s">
        <v>119</v>
      </c>
      <c r="AE140" s="94" t="s">
        <v>119</v>
      </c>
      <c r="AF140" s="94" t="s">
        <v>119</v>
      </c>
      <c r="AJ140" s="100"/>
      <c r="AS140" s="95" t="str">
        <f t="shared" si="8"/>
        <v/>
      </c>
      <c r="AT140" s="95" t="str">
        <f t="shared" si="9"/>
        <v/>
      </c>
      <c r="BD140" t="str">
        <f t="shared" ref="BD140:BD203" si="11">CONCATENATE(LEFT(BE140, 3),BF140)</f>
        <v>R1ATHE OLD VICARAGE</v>
      </c>
      <c r="BE140" s="30" t="s">
        <v>526</v>
      </c>
      <c r="BF140" s="30" t="s">
        <v>527</v>
      </c>
      <c r="BG140" s="30" t="s">
        <v>526</v>
      </c>
      <c r="BH140" s="30" t="s">
        <v>527</v>
      </c>
      <c r="BI140" s="30" t="s">
        <v>350</v>
      </c>
    </row>
    <row r="141" spans="1:61" s="20" customFormat="1" ht="15" x14ac:dyDescent="0.25">
      <c r="A141" s="84" t="str">
        <f t="shared" si="10"/>
        <v/>
      </c>
      <c r="B141" s="85">
        <v>0</v>
      </c>
      <c r="C141" s="85"/>
      <c r="D141" s="86" t="str">
        <f t="shared" si="7"/>
        <v/>
      </c>
      <c r="E141" s="105"/>
      <c r="F141" s="106"/>
      <c r="G141" s="89"/>
      <c r="H141" s="97"/>
      <c r="I141" s="108"/>
      <c r="J141" s="109"/>
      <c r="K141" s="109"/>
      <c r="L141" s="109"/>
      <c r="M141" s="109"/>
      <c r="N141" s="109"/>
      <c r="O141" s="92"/>
      <c r="P141" s="110"/>
      <c r="Q141" s="92"/>
      <c r="R141" s="92"/>
      <c r="S141" s="92"/>
      <c r="T141" s="92"/>
      <c r="U141" s="92"/>
      <c r="V141" s="93" t="s">
        <v>119</v>
      </c>
      <c r="W141" s="93" t="s">
        <v>119</v>
      </c>
      <c r="X141" s="93" t="s">
        <v>119</v>
      </c>
      <c r="Y141" s="93" t="s">
        <v>119</v>
      </c>
      <c r="Z141" s="93" t="s">
        <v>119</v>
      </c>
      <c r="AA141" s="94" t="s">
        <v>119</v>
      </c>
      <c r="AB141" s="94" t="s">
        <v>119</v>
      </c>
      <c r="AC141" s="94" t="s">
        <v>119</v>
      </c>
      <c r="AD141" s="94" t="s">
        <v>119</v>
      </c>
      <c r="AE141" s="94" t="s">
        <v>119</v>
      </c>
      <c r="AF141" s="94" t="s">
        <v>119</v>
      </c>
      <c r="AJ141" s="100"/>
      <c r="AS141" s="95" t="str">
        <f t="shared" si="8"/>
        <v/>
      </c>
      <c r="AT141" s="95" t="str">
        <f t="shared" si="9"/>
        <v/>
      </c>
      <c r="BD141" t="str">
        <f t="shared" si="11"/>
        <v>R1ATHE PINES</v>
      </c>
      <c r="BE141" s="30" t="s">
        <v>528</v>
      </c>
      <c r="BF141" s="30" t="s">
        <v>529</v>
      </c>
      <c r="BG141" s="30" t="s">
        <v>528</v>
      </c>
      <c r="BH141" s="30" t="s">
        <v>529</v>
      </c>
      <c r="BI141" s="30" t="s">
        <v>350</v>
      </c>
    </row>
    <row r="142" spans="1:61" s="20" customFormat="1" ht="15" x14ac:dyDescent="0.25">
      <c r="A142" s="84" t="str">
        <f t="shared" si="10"/>
        <v/>
      </c>
      <c r="B142" s="85">
        <v>0</v>
      </c>
      <c r="C142" s="85"/>
      <c r="D142" s="86" t="str">
        <f t="shared" ref="D142:D205" si="12">IF(ISNA(VLOOKUP($E$5&amp;E142,$BD:$BE,2,FALSE)),"",VLOOKUP($E$5&amp;E142,$BD:$BE,2,FALSE))</f>
        <v/>
      </c>
      <c r="E142" s="105"/>
      <c r="F142" s="106"/>
      <c r="G142" s="89"/>
      <c r="H142" s="97"/>
      <c r="I142" s="108"/>
      <c r="J142" s="109"/>
      <c r="K142" s="109"/>
      <c r="L142" s="109"/>
      <c r="M142" s="109"/>
      <c r="N142" s="109"/>
      <c r="O142" s="92"/>
      <c r="P142" s="110"/>
      <c r="Q142" s="92"/>
      <c r="R142" s="92"/>
      <c r="S142" s="92"/>
      <c r="T142" s="92"/>
      <c r="U142" s="92"/>
      <c r="V142" s="93" t="s">
        <v>119</v>
      </c>
      <c r="W142" s="93" t="s">
        <v>119</v>
      </c>
      <c r="X142" s="93" t="s">
        <v>119</v>
      </c>
      <c r="Y142" s="93" t="s">
        <v>119</v>
      </c>
      <c r="Z142" s="93" t="s">
        <v>119</v>
      </c>
      <c r="AA142" s="94" t="s">
        <v>119</v>
      </c>
      <c r="AB142" s="94" t="s">
        <v>119</v>
      </c>
      <c r="AC142" s="94" t="s">
        <v>119</v>
      </c>
      <c r="AD142" s="94" t="s">
        <v>119</v>
      </c>
      <c r="AE142" s="94" t="s">
        <v>119</v>
      </c>
      <c r="AF142" s="94" t="s">
        <v>119</v>
      </c>
      <c r="AJ142" s="100"/>
      <c r="AS142" s="95" t="str">
        <f t="shared" si="8"/>
        <v/>
      </c>
      <c r="AT142" s="95" t="str">
        <f t="shared" si="9"/>
        <v/>
      </c>
      <c r="BD142" t="str">
        <f t="shared" si="11"/>
        <v>R1ATHE ROBERTSON CENTRE (D BLOCK)</v>
      </c>
      <c r="BE142" s="111" t="s">
        <v>530</v>
      </c>
      <c r="BF142" s="111" t="s">
        <v>531</v>
      </c>
      <c r="BG142" s="111" t="s">
        <v>530</v>
      </c>
      <c r="BH142" s="111" t="s">
        <v>531</v>
      </c>
      <c r="BI142" s="30" t="s">
        <v>350</v>
      </c>
    </row>
    <row r="143" spans="1:61" s="20" customFormat="1" ht="15" x14ac:dyDescent="0.25">
      <c r="A143" s="84" t="str">
        <f t="shared" si="10"/>
        <v/>
      </c>
      <c r="B143" s="85">
        <v>0</v>
      </c>
      <c r="C143" s="85"/>
      <c r="D143" s="86" t="str">
        <f t="shared" si="12"/>
        <v/>
      </c>
      <c r="E143" s="105"/>
      <c r="F143" s="106"/>
      <c r="G143" s="89"/>
      <c r="H143" s="97"/>
      <c r="I143" s="108"/>
      <c r="J143" s="109"/>
      <c r="K143" s="109"/>
      <c r="L143" s="109"/>
      <c r="M143" s="109"/>
      <c r="N143" s="109"/>
      <c r="O143" s="92"/>
      <c r="P143" s="110"/>
      <c r="Q143" s="92"/>
      <c r="R143" s="92"/>
      <c r="S143" s="92"/>
      <c r="T143" s="92"/>
      <c r="U143" s="92"/>
      <c r="V143" s="93" t="s">
        <v>119</v>
      </c>
      <c r="W143" s="93" t="s">
        <v>119</v>
      </c>
      <c r="X143" s="93" t="s">
        <v>119</v>
      </c>
      <c r="Y143" s="93" t="s">
        <v>119</v>
      </c>
      <c r="Z143" s="93" t="s">
        <v>119</v>
      </c>
      <c r="AA143" s="94" t="s">
        <v>119</v>
      </c>
      <c r="AB143" s="94" t="s">
        <v>119</v>
      </c>
      <c r="AC143" s="94" t="s">
        <v>119</v>
      </c>
      <c r="AD143" s="94" t="s">
        <v>119</v>
      </c>
      <c r="AE143" s="94" t="s">
        <v>119</v>
      </c>
      <c r="AF143" s="94" t="s">
        <v>119</v>
      </c>
      <c r="AJ143" s="100"/>
      <c r="AS143" s="95" t="str">
        <f t="shared" ref="AS143:AS206" si="13">IF(M344=1,"No Site Selected","")</f>
        <v/>
      </c>
      <c r="AT143" s="95" t="str">
        <f t="shared" ref="AT143:AT206" si="14">IF(N344=1,"No Ward Name","")</f>
        <v/>
      </c>
      <c r="BD143" t="str">
        <f t="shared" si="11"/>
        <v>R1ATHE WOODLANDS</v>
      </c>
      <c r="BE143" s="30" t="s">
        <v>532</v>
      </c>
      <c r="BF143" s="30" t="s">
        <v>533</v>
      </c>
      <c r="BG143" s="30" t="s">
        <v>532</v>
      </c>
      <c r="BH143" s="30" t="s">
        <v>533</v>
      </c>
      <c r="BI143" s="30" t="s">
        <v>350</v>
      </c>
    </row>
    <row r="144" spans="1:61" s="20" customFormat="1" ht="15" x14ac:dyDescent="0.25">
      <c r="A144" s="84" t="str">
        <f t="shared" si="10"/>
        <v/>
      </c>
      <c r="B144" s="85">
        <v>0</v>
      </c>
      <c r="C144" s="85"/>
      <c r="D144" s="86" t="str">
        <f t="shared" si="12"/>
        <v/>
      </c>
      <c r="E144" s="105"/>
      <c r="F144" s="106"/>
      <c r="G144" s="89"/>
      <c r="H144" s="97"/>
      <c r="I144" s="108"/>
      <c r="J144" s="109"/>
      <c r="K144" s="109"/>
      <c r="L144" s="109"/>
      <c r="M144" s="109"/>
      <c r="N144" s="109"/>
      <c r="O144" s="92"/>
      <c r="P144" s="110"/>
      <c r="Q144" s="92"/>
      <c r="R144" s="92"/>
      <c r="S144" s="92"/>
      <c r="T144" s="92"/>
      <c r="U144" s="92"/>
      <c r="V144" s="93" t="s">
        <v>119</v>
      </c>
      <c r="W144" s="93" t="s">
        <v>119</v>
      </c>
      <c r="X144" s="93" t="s">
        <v>119</v>
      </c>
      <c r="Y144" s="93" t="s">
        <v>119</v>
      </c>
      <c r="Z144" s="93" t="s">
        <v>119</v>
      </c>
      <c r="AA144" s="94" t="s">
        <v>119</v>
      </c>
      <c r="AB144" s="94" t="s">
        <v>119</v>
      </c>
      <c r="AC144" s="94" t="s">
        <v>119</v>
      </c>
      <c r="AD144" s="94" t="s">
        <v>119</v>
      </c>
      <c r="AE144" s="94" t="s">
        <v>119</v>
      </c>
      <c r="AF144" s="94" t="s">
        <v>119</v>
      </c>
      <c r="AJ144" s="100"/>
      <c r="AS144" s="95" t="str">
        <f t="shared" si="13"/>
        <v/>
      </c>
      <c r="AT144" s="95" t="str">
        <f t="shared" si="14"/>
        <v/>
      </c>
      <c r="BD144" t="str">
        <f t="shared" si="11"/>
        <v>R1ATIMBERDINE HOME RESIDENTIAL CARE</v>
      </c>
      <c r="BE144" s="30" t="s">
        <v>534</v>
      </c>
      <c r="BF144" s="30" t="s">
        <v>535</v>
      </c>
      <c r="BG144" s="30" t="s">
        <v>534</v>
      </c>
      <c r="BH144" s="30" t="s">
        <v>535</v>
      </c>
      <c r="BI144" s="30" t="s">
        <v>350</v>
      </c>
    </row>
    <row r="145" spans="1:61" s="20" customFormat="1" ht="15" x14ac:dyDescent="0.25">
      <c r="A145" s="84" t="str">
        <f t="shared" ref="A145:A208" si="15">IF(M346=1,"No Site Selected",IF(N346=1,"No Ward Name",""))</f>
        <v/>
      </c>
      <c r="B145" s="85">
        <v>0</v>
      </c>
      <c r="C145" s="85"/>
      <c r="D145" s="86" t="str">
        <f t="shared" si="12"/>
        <v/>
      </c>
      <c r="E145" s="105"/>
      <c r="F145" s="106"/>
      <c r="G145" s="89"/>
      <c r="H145" s="97"/>
      <c r="I145" s="108"/>
      <c r="J145" s="109"/>
      <c r="K145" s="109"/>
      <c r="L145" s="109"/>
      <c r="M145" s="109"/>
      <c r="N145" s="109"/>
      <c r="O145" s="92"/>
      <c r="P145" s="110"/>
      <c r="Q145" s="92"/>
      <c r="R145" s="92"/>
      <c r="S145" s="92"/>
      <c r="T145" s="92"/>
      <c r="U145" s="92"/>
      <c r="V145" s="93" t="s">
        <v>119</v>
      </c>
      <c r="W145" s="93" t="s">
        <v>119</v>
      </c>
      <c r="X145" s="93" t="s">
        <v>119</v>
      </c>
      <c r="Y145" s="93" t="s">
        <v>119</v>
      </c>
      <c r="Z145" s="93" t="s">
        <v>119</v>
      </c>
      <c r="AA145" s="94" t="s">
        <v>119</v>
      </c>
      <c r="AB145" s="94" t="s">
        <v>119</v>
      </c>
      <c r="AC145" s="94" t="s">
        <v>119</v>
      </c>
      <c r="AD145" s="94" t="s">
        <v>119</v>
      </c>
      <c r="AE145" s="94" t="s">
        <v>119</v>
      </c>
      <c r="AF145" s="94" t="s">
        <v>119</v>
      </c>
      <c r="AJ145" s="100"/>
      <c r="AS145" s="95" t="str">
        <f t="shared" si="13"/>
        <v/>
      </c>
      <c r="AT145" s="95" t="str">
        <f t="shared" si="14"/>
        <v/>
      </c>
      <c r="BD145" t="str">
        <f t="shared" si="11"/>
        <v>R1ATOUCHSTONE UNIT</v>
      </c>
      <c r="BE145" s="30" t="s">
        <v>536</v>
      </c>
      <c r="BF145" s="30" t="s">
        <v>537</v>
      </c>
      <c r="BG145" s="30" t="s">
        <v>536</v>
      </c>
      <c r="BH145" s="30" t="s">
        <v>537</v>
      </c>
      <c r="BI145" s="30" t="s">
        <v>350</v>
      </c>
    </row>
    <row r="146" spans="1:61" s="20" customFormat="1" ht="15" x14ac:dyDescent="0.25">
      <c r="A146" s="84" t="str">
        <f t="shared" si="15"/>
        <v/>
      </c>
      <c r="B146" s="85">
        <v>0</v>
      </c>
      <c r="C146" s="85"/>
      <c r="D146" s="86" t="str">
        <f t="shared" si="12"/>
        <v/>
      </c>
      <c r="E146" s="105"/>
      <c r="F146" s="106"/>
      <c r="G146" s="89"/>
      <c r="H146" s="97"/>
      <c r="I146" s="108"/>
      <c r="J146" s="109"/>
      <c r="K146" s="109"/>
      <c r="L146" s="109"/>
      <c r="M146" s="109"/>
      <c r="N146" s="109"/>
      <c r="O146" s="92"/>
      <c r="P146" s="110"/>
      <c r="Q146" s="92"/>
      <c r="R146" s="92"/>
      <c r="S146" s="92"/>
      <c r="T146" s="92"/>
      <c r="U146" s="92"/>
      <c r="V146" s="93" t="s">
        <v>119</v>
      </c>
      <c r="W146" s="93" t="s">
        <v>119</v>
      </c>
      <c r="X146" s="93" t="s">
        <v>119</v>
      </c>
      <c r="Y146" s="93" t="s">
        <v>119</v>
      </c>
      <c r="Z146" s="93" t="s">
        <v>119</v>
      </c>
      <c r="AA146" s="94" t="s">
        <v>119</v>
      </c>
      <c r="AB146" s="94" t="s">
        <v>119</v>
      </c>
      <c r="AC146" s="94" t="s">
        <v>119</v>
      </c>
      <c r="AD146" s="94" t="s">
        <v>119</v>
      </c>
      <c r="AE146" s="94" t="s">
        <v>119</v>
      </c>
      <c r="AF146" s="94" t="s">
        <v>119</v>
      </c>
      <c r="AJ146" s="100"/>
      <c r="AS146" s="95" t="str">
        <f t="shared" si="13"/>
        <v/>
      </c>
      <c r="AT146" s="95" t="str">
        <f t="shared" si="14"/>
        <v/>
      </c>
      <c r="BD146" t="str">
        <f t="shared" si="11"/>
        <v>R1AWALKWOOD MIDDLE AUTISM BASE</v>
      </c>
      <c r="BE146" s="30" t="s">
        <v>538</v>
      </c>
      <c r="BF146" s="30" t="s">
        <v>539</v>
      </c>
      <c r="BG146" s="30" t="s">
        <v>538</v>
      </c>
      <c r="BH146" s="30" t="s">
        <v>539</v>
      </c>
      <c r="BI146" s="30" t="s">
        <v>350</v>
      </c>
    </row>
    <row r="147" spans="1:61" s="20" customFormat="1" ht="15" x14ac:dyDescent="0.25">
      <c r="A147" s="84" t="str">
        <f t="shared" si="15"/>
        <v/>
      </c>
      <c r="B147" s="85">
        <v>0</v>
      </c>
      <c r="C147" s="85"/>
      <c r="D147" s="86" t="str">
        <f t="shared" si="12"/>
        <v/>
      </c>
      <c r="E147" s="105"/>
      <c r="F147" s="106"/>
      <c r="G147" s="89"/>
      <c r="H147" s="97"/>
      <c r="I147" s="108"/>
      <c r="J147" s="109"/>
      <c r="K147" s="109"/>
      <c r="L147" s="109"/>
      <c r="M147" s="109"/>
      <c r="N147" s="109"/>
      <c r="O147" s="92"/>
      <c r="P147" s="110"/>
      <c r="Q147" s="92"/>
      <c r="R147" s="92"/>
      <c r="S147" s="92"/>
      <c r="T147" s="92"/>
      <c r="U147" s="92"/>
      <c r="V147" s="93" t="s">
        <v>119</v>
      </c>
      <c r="W147" s="93" t="s">
        <v>119</v>
      </c>
      <c r="X147" s="93" t="s">
        <v>119</v>
      </c>
      <c r="Y147" s="93" t="s">
        <v>119</v>
      </c>
      <c r="Z147" s="93" t="s">
        <v>119</v>
      </c>
      <c r="AA147" s="94" t="s">
        <v>119</v>
      </c>
      <c r="AB147" s="94" t="s">
        <v>119</v>
      </c>
      <c r="AC147" s="94" t="s">
        <v>119</v>
      </c>
      <c r="AD147" s="94" t="s">
        <v>119</v>
      </c>
      <c r="AE147" s="94" t="s">
        <v>119</v>
      </c>
      <c r="AF147" s="94" t="s">
        <v>119</v>
      </c>
      <c r="AJ147" s="100"/>
      <c r="AS147" s="95" t="str">
        <f t="shared" si="13"/>
        <v/>
      </c>
      <c r="AT147" s="95" t="str">
        <f t="shared" si="14"/>
        <v/>
      </c>
      <c r="BD147" t="str">
        <f t="shared" si="11"/>
        <v>R1AWALSGRAVE HOSPITAL</v>
      </c>
      <c r="BE147" s="30" t="s">
        <v>540</v>
      </c>
      <c r="BF147" s="30" t="s">
        <v>541</v>
      </c>
      <c r="BG147" s="30" t="s">
        <v>540</v>
      </c>
      <c r="BH147" s="30" t="s">
        <v>541</v>
      </c>
      <c r="BI147" s="30" t="s">
        <v>350</v>
      </c>
    </row>
    <row r="148" spans="1:61" s="20" customFormat="1" ht="15" x14ac:dyDescent="0.25">
      <c r="A148" s="84" t="str">
        <f t="shared" si="15"/>
        <v/>
      </c>
      <c r="B148" s="85">
        <v>0</v>
      </c>
      <c r="C148" s="85"/>
      <c r="D148" s="86" t="str">
        <f t="shared" si="12"/>
        <v/>
      </c>
      <c r="E148" s="105"/>
      <c r="F148" s="106"/>
      <c r="G148" s="89"/>
      <c r="H148" s="97"/>
      <c r="I148" s="108"/>
      <c r="J148" s="109"/>
      <c r="K148" s="109"/>
      <c r="L148" s="109"/>
      <c r="M148" s="109"/>
      <c r="N148" s="109"/>
      <c r="O148" s="92"/>
      <c r="P148" s="110"/>
      <c r="Q148" s="92"/>
      <c r="R148" s="92"/>
      <c r="S148" s="92"/>
      <c r="T148" s="92"/>
      <c r="U148" s="92"/>
      <c r="V148" s="93" t="s">
        <v>119</v>
      </c>
      <c r="W148" s="93" t="s">
        <v>119</v>
      </c>
      <c r="X148" s="93" t="s">
        <v>119</v>
      </c>
      <c r="Y148" s="93" t="s">
        <v>119</v>
      </c>
      <c r="Z148" s="93" t="s">
        <v>119</v>
      </c>
      <c r="AA148" s="94" t="s">
        <v>119</v>
      </c>
      <c r="AB148" s="94" t="s">
        <v>119</v>
      </c>
      <c r="AC148" s="94" t="s">
        <v>119</v>
      </c>
      <c r="AD148" s="94" t="s">
        <v>119</v>
      </c>
      <c r="AE148" s="94" t="s">
        <v>119</v>
      </c>
      <c r="AF148" s="94" t="s">
        <v>119</v>
      </c>
      <c r="AJ148" s="100"/>
      <c r="AS148" s="95" t="str">
        <f t="shared" si="13"/>
        <v/>
      </c>
      <c r="AT148" s="95" t="str">
        <f t="shared" si="14"/>
        <v/>
      </c>
      <c r="BD148" t="str">
        <f t="shared" si="11"/>
        <v>R1AWASELY HIGH AUTISM BASE</v>
      </c>
      <c r="BE148" s="30" t="s">
        <v>542</v>
      </c>
      <c r="BF148" s="30" t="s">
        <v>543</v>
      </c>
      <c r="BG148" s="30" t="s">
        <v>542</v>
      </c>
      <c r="BH148" s="30" t="s">
        <v>543</v>
      </c>
      <c r="BI148" s="30" t="s">
        <v>350</v>
      </c>
    </row>
    <row r="149" spans="1:61" s="20" customFormat="1" ht="15" x14ac:dyDescent="0.25">
      <c r="A149" s="84" t="str">
        <f t="shared" si="15"/>
        <v/>
      </c>
      <c r="B149" s="85">
        <v>0</v>
      </c>
      <c r="C149" s="85"/>
      <c r="D149" s="86" t="str">
        <f t="shared" si="12"/>
        <v/>
      </c>
      <c r="E149" s="105"/>
      <c r="F149" s="106"/>
      <c r="G149" s="89"/>
      <c r="H149" s="97"/>
      <c r="I149" s="108"/>
      <c r="J149" s="109"/>
      <c r="K149" s="109"/>
      <c r="L149" s="109"/>
      <c r="M149" s="109"/>
      <c r="N149" s="109"/>
      <c r="O149" s="92"/>
      <c r="P149" s="110"/>
      <c r="Q149" s="92"/>
      <c r="R149" s="92"/>
      <c r="S149" s="92"/>
      <c r="T149" s="92"/>
      <c r="U149" s="92"/>
      <c r="V149" s="93" t="s">
        <v>119</v>
      </c>
      <c r="W149" s="93" t="s">
        <v>119</v>
      </c>
      <c r="X149" s="93" t="s">
        <v>119</v>
      </c>
      <c r="Y149" s="93" t="s">
        <v>119</v>
      </c>
      <c r="Z149" s="93" t="s">
        <v>119</v>
      </c>
      <c r="AA149" s="94" t="s">
        <v>119</v>
      </c>
      <c r="AB149" s="94" t="s">
        <v>119</v>
      </c>
      <c r="AC149" s="94" t="s">
        <v>119</v>
      </c>
      <c r="AD149" s="94" t="s">
        <v>119</v>
      </c>
      <c r="AE149" s="94" t="s">
        <v>119</v>
      </c>
      <c r="AF149" s="94" t="s">
        <v>119</v>
      </c>
      <c r="AJ149" s="100"/>
      <c r="AS149" s="95" t="str">
        <f t="shared" si="13"/>
        <v/>
      </c>
      <c r="AT149" s="95" t="str">
        <f t="shared" si="14"/>
        <v/>
      </c>
      <c r="BD149" t="str">
        <f t="shared" si="11"/>
        <v>R1AWATERSIDE</v>
      </c>
      <c r="BE149" s="30" t="s">
        <v>544</v>
      </c>
      <c r="BF149" s="30" t="s">
        <v>545</v>
      </c>
      <c r="BG149" s="30" t="s">
        <v>544</v>
      </c>
      <c r="BH149" s="30" t="s">
        <v>545</v>
      </c>
      <c r="BI149" s="30" t="s">
        <v>350</v>
      </c>
    </row>
    <row r="150" spans="1:61" s="20" customFormat="1" ht="15" x14ac:dyDescent="0.25">
      <c r="A150" s="84" t="str">
        <f t="shared" si="15"/>
        <v/>
      </c>
      <c r="B150" s="85">
        <v>0</v>
      </c>
      <c r="C150" s="85"/>
      <c r="D150" s="86" t="str">
        <f t="shared" si="12"/>
        <v/>
      </c>
      <c r="E150" s="105"/>
      <c r="F150" s="106"/>
      <c r="G150" s="89"/>
      <c r="H150" s="97"/>
      <c r="I150" s="108"/>
      <c r="J150" s="109"/>
      <c r="K150" s="109"/>
      <c r="L150" s="109"/>
      <c r="M150" s="109"/>
      <c r="N150" s="109"/>
      <c r="O150" s="92"/>
      <c r="P150" s="110"/>
      <c r="Q150" s="92"/>
      <c r="R150" s="92"/>
      <c r="S150" s="92"/>
      <c r="T150" s="92"/>
      <c r="U150" s="92"/>
      <c r="V150" s="93" t="s">
        <v>119</v>
      </c>
      <c r="W150" s="93" t="s">
        <v>119</v>
      </c>
      <c r="X150" s="93" t="s">
        <v>119</v>
      </c>
      <c r="Y150" s="93" t="s">
        <v>119</v>
      </c>
      <c r="Z150" s="93" t="s">
        <v>119</v>
      </c>
      <c r="AA150" s="94" t="s">
        <v>119</v>
      </c>
      <c r="AB150" s="94" t="s">
        <v>119</v>
      </c>
      <c r="AC150" s="94" t="s">
        <v>119</v>
      </c>
      <c r="AD150" s="94" t="s">
        <v>119</v>
      </c>
      <c r="AE150" s="94" t="s">
        <v>119</v>
      </c>
      <c r="AF150" s="94" t="s">
        <v>119</v>
      </c>
      <c r="AJ150" s="100"/>
      <c r="AS150" s="95" t="str">
        <f t="shared" si="13"/>
        <v/>
      </c>
      <c r="AT150" s="95" t="str">
        <f t="shared" si="14"/>
        <v/>
      </c>
      <c r="BD150" t="str">
        <f t="shared" si="11"/>
        <v>R1AWATERSIDE CARE HOME</v>
      </c>
      <c r="BE150" s="30" t="s">
        <v>546</v>
      </c>
      <c r="BF150" s="30" t="s">
        <v>547</v>
      </c>
      <c r="BG150" s="30" t="s">
        <v>546</v>
      </c>
      <c r="BH150" s="30" t="s">
        <v>547</v>
      </c>
      <c r="BI150" s="30" t="s">
        <v>350</v>
      </c>
    </row>
    <row r="151" spans="1:61" s="20" customFormat="1" ht="15" x14ac:dyDescent="0.25">
      <c r="A151" s="84" t="str">
        <f t="shared" si="15"/>
        <v/>
      </c>
      <c r="B151" s="85">
        <v>0</v>
      </c>
      <c r="C151" s="85"/>
      <c r="D151" s="86" t="str">
        <f t="shared" si="12"/>
        <v/>
      </c>
      <c r="E151" s="105"/>
      <c r="F151" s="106"/>
      <c r="G151" s="89"/>
      <c r="H151" s="97"/>
      <c r="I151" s="108"/>
      <c r="J151" s="109"/>
      <c r="K151" s="109"/>
      <c r="L151" s="109"/>
      <c r="M151" s="109"/>
      <c r="N151" s="109"/>
      <c r="O151" s="92"/>
      <c r="P151" s="110"/>
      <c r="Q151" s="92"/>
      <c r="R151" s="92"/>
      <c r="S151" s="92"/>
      <c r="T151" s="92"/>
      <c r="U151" s="92"/>
      <c r="V151" s="93" t="s">
        <v>119</v>
      </c>
      <c r="W151" s="93" t="s">
        <v>119</v>
      </c>
      <c r="X151" s="93" t="s">
        <v>119</v>
      </c>
      <c r="Y151" s="93" t="s">
        <v>119</v>
      </c>
      <c r="Z151" s="93" t="s">
        <v>119</v>
      </c>
      <c r="AA151" s="94" t="s">
        <v>119</v>
      </c>
      <c r="AB151" s="94" t="s">
        <v>119</v>
      </c>
      <c r="AC151" s="94" t="s">
        <v>119</v>
      </c>
      <c r="AD151" s="94" t="s">
        <v>119</v>
      </c>
      <c r="AE151" s="94" t="s">
        <v>119</v>
      </c>
      <c r="AF151" s="94" t="s">
        <v>119</v>
      </c>
      <c r="AJ151" s="100"/>
      <c r="AS151" s="95" t="str">
        <f t="shared" si="13"/>
        <v/>
      </c>
      <c r="AT151" s="95" t="str">
        <f t="shared" si="14"/>
        <v/>
      </c>
      <c r="BD151" t="str">
        <f t="shared" si="11"/>
        <v>R1AWATERSIDE MENTAL HEALTH DAY HOSPITAL</v>
      </c>
      <c r="BE151" s="30" t="s">
        <v>548</v>
      </c>
      <c r="BF151" s="30" t="s">
        <v>549</v>
      </c>
      <c r="BG151" s="30" t="s">
        <v>548</v>
      </c>
      <c r="BH151" s="30" t="s">
        <v>549</v>
      </c>
      <c r="BI151" s="30" t="s">
        <v>350</v>
      </c>
    </row>
    <row r="152" spans="1:61" s="20" customFormat="1" ht="15" x14ac:dyDescent="0.25">
      <c r="A152" s="84" t="str">
        <f t="shared" si="15"/>
        <v/>
      </c>
      <c r="B152" s="85">
        <v>0</v>
      </c>
      <c r="C152" s="85"/>
      <c r="D152" s="86" t="str">
        <f t="shared" si="12"/>
        <v/>
      </c>
      <c r="E152" s="105"/>
      <c r="F152" s="106"/>
      <c r="G152" s="89"/>
      <c r="H152" s="97"/>
      <c r="I152" s="108"/>
      <c r="J152" s="109"/>
      <c r="K152" s="109"/>
      <c r="L152" s="109"/>
      <c r="M152" s="109"/>
      <c r="N152" s="109"/>
      <c r="O152" s="92"/>
      <c r="P152" s="110"/>
      <c r="Q152" s="92"/>
      <c r="R152" s="92"/>
      <c r="S152" s="92"/>
      <c r="T152" s="92"/>
      <c r="U152" s="92"/>
      <c r="V152" s="93" t="s">
        <v>119</v>
      </c>
      <c r="W152" s="93" t="s">
        <v>119</v>
      </c>
      <c r="X152" s="93" t="s">
        <v>119</v>
      </c>
      <c r="Y152" s="93" t="s">
        <v>119</v>
      </c>
      <c r="Z152" s="93" t="s">
        <v>119</v>
      </c>
      <c r="AA152" s="94" t="s">
        <v>119</v>
      </c>
      <c r="AB152" s="94" t="s">
        <v>119</v>
      </c>
      <c r="AC152" s="94" t="s">
        <v>119</v>
      </c>
      <c r="AD152" s="94" t="s">
        <v>119</v>
      </c>
      <c r="AE152" s="94" t="s">
        <v>119</v>
      </c>
      <c r="AF152" s="94" t="s">
        <v>119</v>
      </c>
      <c r="AJ152" s="100"/>
      <c r="AS152" s="95" t="str">
        <f t="shared" si="13"/>
        <v/>
      </c>
      <c r="AT152" s="95" t="str">
        <f t="shared" si="14"/>
        <v/>
      </c>
      <c r="BD152" t="str">
        <f t="shared" si="11"/>
        <v>R1AWHCT HEALTHCARE FEATHERSTONE</v>
      </c>
      <c r="BE152" s="30" t="s">
        <v>550</v>
      </c>
      <c r="BF152" s="30" t="s">
        <v>551</v>
      </c>
      <c r="BG152" s="30" t="s">
        <v>550</v>
      </c>
      <c r="BH152" s="30" t="s">
        <v>551</v>
      </c>
      <c r="BI152" s="30" t="s">
        <v>350</v>
      </c>
    </row>
    <row r="153" spans="1:61" s="20" customFormat="1" ht="15" x14ac:dyDescent="0.25">
      <c r="A153" s="84" t="str">
        <f t="shared" si="15"/>
        <v/>
      </c>
      <c r="B153" s="85">
        <v>0</v>
      </c>
      <c r="C153" s="85"/>
      <c r="D153" s="86" t="str">
        <f t="shared" si="12"/>
        <v/>
      </c>
      <c r="E153" s="105"/>
      <c r="F153" s="106"/>
      <c r="G153" s="89"/>
      <c r="H153" s="97"/>
      <c r="I153" s="108"/>
      <c r="J153" s="109"/>
      <c r="K153" s="109"/>
      <c r="L153" s="109"/>
      <c r="M153" s="109"/>
      <c r="N153" s="109"/>
      <c r="O153" s="92"/>
      <c r="P153" s="110"/>
      <c r="Q153" s="92"/>
      <c r="R153" s="92"/>
      <c r="S153" s="92"/>
      <c r="T153" s="92"/>
      <c r="U153" s="92"/>
      <c r="V153" s="93" t="s">
        <v>119</v>
      </c>
      <c r="W153" s="93" t="s">
        <v>119</v>
      </c>
      <c r="X153" s="93" t="s">
        <v>119</v>
      </c>
      <c r="Y153" s="93" t="s">
        <v>119</v>
      </c>
      <c r="Z153" s="93" t="s">
        <v>119</v>
      </c>
      <c r="AA153" s="94" t="s">
        <v>119</v>
      </c>
      <c r="AB153" s="94" t="s">
        <v>119</v>
      </c>
      <c r="AC153" s="94" t="s">
        <v>119</v>
      </c>
      <c r="AD153" s="94" t="s">
        <v>119</v>
      </c>
      <c r="AE153" s="94" t="s">
        <v>119</v>
      </c>
      <c r="AF153" s="94" t="s">
        <v>119</v>
      </c>
      <c r="AJ153" s="100"/>
      <c r="AS153" s="95" t="str">
        <f t="shared" si="13"/>
        <v/>
      </c>
      <c r="AT153" s="95" t="str">
        <f t="shared" si="14"/>
        <v/>
      </c>
      <c r="BD153" t="str">
        <f t="shared" si="11"/>
        <v>R1AWILDMOOR MILL FARM</v>
      </c>
      <c r="BE153" s="30" t="s">
        <v>552</v>
      </c>
      <c r="BF153" s="30" t="s">
        <v>553</v>
      </c>
      <c r="BG153" s="30" t="s">
        <v>552</v>
      </c>
      <c r="BH153" s="30" t="s">
        <v>553</v>
      </c>
      <c r="BI153" s="30" t="s">
        <v>350</v>
      </c>
    </row>
    <row r="154" spans="1:61" s="20" customFormat="1" ht="15" x14ac:dyDescent="0.25">
      <c r="A154" s="84" t="str">
        <f t="shared" si="15"/>
        <v/>
      </c>
      <c r="B154" s="85">
        <v>0</v>
      </c>
      <c r="C154" s="85"/>
      <c r="D154" s="86" t="str">
        <f t="shared" si="12"/>
        <v/>
      </c>
      <c r="E154" s="105"/>
      <c r="F154" s="106"/>
      <c r="G154" s="89"/>
      <c r="H154" s="97"/>
      <c r="I154" s="108"/>
      <c r="J154" s="109"/>
      <c r="K154" s="109"/>
      <c r="L154" s="109"/>
      <c r="M154" s="109"/>
      <c r="N154" s="109"/>
      <c r="O154" s="92"/>
      <c r="P154" s="110"/>
      <c r="Q154" s="92"/>
      <c r="R154" s="92"/>
      <c r="S154" s="92"/>
      <c r="T154" s="92"/>
      <c r="U154" s="92"/>
      <c r="V154" s="93" t="s">
        <v>119</v>
      </c>
      <c r="W154" s="93" t="s">
        <v>119</v>
      </c>
      <c r="X154" s="93" t="s">
        <v>119</v>
      </c>
      <c r="Y154" s="93" t="s">
        <v>119</v>
      </c>
      <c r="Z154" s="93" t="s">
        <v>119</v>
      </c>
      <c r="AA154" s="94" t="s">
        <v>119</v>
      </c>
      <c r="AB154" s="94" t="s">
        <v>119</v>
      </c>
      <c r="AC154" s="94" t="s">
        <v>119</v>
      </c>
      <c r="AD154" s="94" t="s">
        <v>119</v>
      </c>
      <c r="AE154" s="94" t="s">
        <v>119</v>
      </c>
      <c r="AF154" s="94" t="s">
        <v>119</v>
      </c>
      <c r="AJ154" s="100"/>
      <c r="AS154" s="95" t="str">
        <f t="shared" si="13"/>
        <v/>
      </c>
      <c r="AT154" s="95" t="str">
        <f t="shared" si="14"/>
        <v/>
      </c>
      <c r="BD154" t="str">
        <f t="shared" si="11"/>
        <v>R1AWISHMOOR REST HOME</v>
      </c>
      <c r="BE154" s="30" t="s">
        <v>554</v>
      </c>
      <c r="BF154" s="30" t="s">
        <v>555</v>
      </c>
      <c r="BG154" s="30" t="s">
        <v>554</v>
      </c>
      <c r="BH154" s="30" t="s">
        <v>555</v>
      </c>
      <c r="BI154" s="30" t="s">
        <v>350</v>
      </c>
    </row>
    <row r="155" spans="1:61" s="20" customFormat="1" ht="15" x14ac:dyDescent="0.25">
      <c r="A155" s="84" t="str">
        <f t="shared" si="15"/>
        <v/>
      </c>
      <c r="B155" s="85">
        <v>0</v>
      </c>
      <c r="C155" s="85"/>
      <c r="D155" s="86" t="str">
        <f t="shared" si="12"/>
        <v/>
      </c>
      <c r="E155" s="105"/>
      <c r="F155" s="106"/>
      <c r="G155" s="89"/>
      <c r="H155" s="97"/>
      <c r="I155" s="108"/>
      <c r="J155" s="109"/>
      <c r="K155" s="109"/>
      <c r="L155" s="109"/>
      <c r="M155" s="109"/>
      <c r="N155" s="109"/>
      <c r="O155" s="92"/>
      <c r="P155" s="110"/>
      <c r="Q155" s="92"/>
      <c r="R155" s="92"/>
      <c r="S155" s="92"/>
      <c r="T155" s="92"/>
      <c r="U155" s="92"/>
      <c r="V155" s="93" t="s">
        <v>119</v>
      </c>
      <c r="W155" s="93" t="s">
        <v>119</v>
      </c>
      <c r="X155" s="93" t="s">
        <v>119</v>
      </c>
      <c r="Y155" s="93" t="s">
        <v>119</v>
      </c>
      <c r="Z155" s="93" t="s">
        <v>119</v>
      </c>
      <c r="AA155" s="94" t="s">
        <v>119</v>
      </c>
      <c r="AB155" s="94" t="s">
        <v>119</v>
      </c>
      <c r="AC155" s="94" t="s">
        <v>119</v>
      </c>
      <c r="AD155" s="94" t="s">
        <v>119</v>
      </c>
      <c r="AE155" s="94" t="s">
        <v>119</v>
      </c>
      <c r="AF155" s="94" t="s">
        <v>119</v>
      </c>
      <c r="AJ155" s="100"/>
      <c r="AS155" s="95" t="str">
        <f t="shared" si="13"/>
        <v/>
      </c>
      <c r="AT155" s="95" t="str">
        <f t="shared" si="14"/>
        <v/>
      </c>
      <c r="BD155" t="str">
        <f t="shared" si="11"/>
        <v>R1AWOODSIDE</v>
      </c>
      <c r="BE155" s="30" t="s">
        <v>556</v>
      </c>
      <c r="BF155" s="30" t="s">
        <v>557</v>
      </c>
      <c r="BG155" s="30" t="s">
        <v>556</v>
      </c>
      <c r="BH155" s="30" t="s">
        <v>557</v>
      </c>
      <c r="BI155" s="30" t="s">
        <v>350</v>
      </c>
    </row>
    <row r="156" spans="1:61" s="20" customFormat="1" ht="15" x14ac:dyDescent="0.25">
      <c r="A156" s="84" t="str">
        <f t="shared" si="15"/>
        <v/>
      </c>
      <c r="B156" s="85">
        <v>0</v>
      </c>
      <c r="C156" s="85"/>
      <c r="D156" s="86" t="str">
        <f t="shared" si="12"/>
        <v/>
      </c>
      <c r="E156" s="105"/>
      <c r="F156" s="106"/>
      <c r="G156" s="89"/>
      <c r="H156" s="97"/>
      <c r="I156" s="108"/>
      <c r="J156" s="109"/>
      <c r="K156" s="109"/>
      <c r="L156" s="109"/>
      <c r="M156" s="109"/>
      <c r="N156" s="109"/>
      <c r="O156" s="92"/>
      <c r="P156" s="110"/>
      <c r="Q156" s="92"/>
      <c r="R156" s="92"/>
      <c r="S156" s="92"/>
      <c r="T156" s="92"/>
      <c r="U156" s="92"/>
      <c r="V156" s="93" t="s">
        <v>119</v>
      </c>
      <c r="W156" s="93" t="s">
        <v>119</v>
      </c>
      <c r="X156" s="93" t="s">
        <v>119</v>
      </c>
      <c r="Y156" s="93" t="s">
        <v>119</v>
      </c>
      <c r="Z156" s="93" t="s">
        <v>119</v>
      </c>
      <c r="AA156" s="94" t="s">
        <v>119</v>
      </c>
      <c r="AB156" s="94" t="s">
        <v>119</v>
      </c>
      <c r="AC156" s="94" t="s">
        <v>119</v>
      </c>
      <c r="AD156" s="94" t="s">
        <v>119</v>
      </c>
      <c r="AE156" s="94" t="s">
        <v>119</v>
      </c>
      <c r="AF156" s="94" t="s">
        <v>119</v>
      </c>
      <c r="AJ156" s="100"/>
      <c r="AS156" s="95" t="str">
        <f t="shared" si="13"/>
        <v/>
      </c>
      <c r="AT156" s="95" t="str">
        <f t="shared" si="14"/>
        <v/>
      </c>
      <c r="BD156" t="str">
        <f t="shared" si="11"/>
        <v>R1AWORCESTER CITY MH 1</v>
      </c>
      <c r="BE156" s="30" t="s">
        <v>558</v>
      </c>
      <c r="BF156" s="30" t="s">
        <v>559</v>
      </c>
      <c r="BG156" s="30" t="s">
        <v>558</v>
      </c>
      <c r="BH156" s="30" t="s">
        <v>559</v>
      </c>
      <c r="BI156" s="30" t="s">
        <v>350</v>
      </c>
    </row>
    <row r="157" spans="1:61" s="20" customFormat="1" ht="15" x14ac:dyDescent="0.25">
      <c r="A157" s="84" t="str">
        <f t="shared" si="15"/>
        <v/>
      </c>
      <c r="B157" s="85">
        <v>0</v>
      </c>
      <c r="C157" s="85"/>
      <c r="D157" s="86" t="str">
        <f t="shared" si="12"/>
        <v/>
      </c>
      <c r="E157" s="105"/>
      <c r="F157" s="106"/>
      <c r="G157" s="89"/>
      <c r="H157" s="97"/>
      <c r="I157" s="108"/>
      <c r="J157" s="109"/>
      <c r="K157" s="109"/>
      <c r="L157" s="109"/>
      <c r="M157" s="109"/>
      <c r="N157" s="109"/>
      <c r="O157" s="92"/>
      <c r="P157" s="110"/>
      <c r="Q157" s="92"/>
      <c r="R157" s="92"/>
      <c r="S157" s="92"/>
      <c r="T157" s="92"/>
      <c r="U157" s="92"/>
      <c r="V157" s="93" t="s">
        <v>119</v>
      </c>
      <c r="W157" s="93" t="s">
        <v>119</v>
      </c>
      <c r="X157" s="93" t="s">
        <v>119</v>
      </c>
      <c r="Y157" s="93" t="s">
        <v>119</v>
      </c>
      <c r="Z157" s="93" t="s">
        <v>119</v>
      </c>
      <c r="AA157" s="94" t="s">
        <v>119</v>
      </c>
      <c r="AB157" s="94" t="s">
        <v>119</v>
      </c>
      <c r="AC157" s="94" t="s">
        <v>119</v>
      </c>
      <c r="AD157" s="94" t="s">
        <v>119</v>
      </c>
      <c r="AE157" s="94" t="s">
        <v>119</v>
      </c>
      <c r="AF157" s="94" t="s">
        <v>119</v>
      </c>
      <c r="AJ157" s="100"/>
      <c r="AS157" s="95" t="str">
        <f t="shared" si="13"/>
        <v/>
      </c>
      <c r="AT157" s="95" t="str">
        <f t="shared" si="14"/>
        <v/>
      </c>
      <c r="BD157" t="str">
        <f t="shared" si="11"/>
        <v>R1AWORCESTER CITY MH 2</v>
      </c>
      <c r="BE157" s="30" t="s">
        <v>560</v>
      </c>
      <c r="BF157" s="30" t="s">
        <v>561</v>
      </c>
      <c r="BG157" s="30" t="s">
        <v>560</v>
      </c>
      <c r="BH157" s="30" t="s">
        <v>561</v>
      </c>
      <c r="BI157" s="30" t="s">
        <v>350</v>
      </c>
    </row>
    <row r="158" spans="1:61" s="20" customFormat="1" ht="15" x14ac:dyDescent="0.25">
      <c r="A158" s="84" t="str">
        <f t="shared" si="15"/>
        <v/>
      </c>
      <c r="B158" s="85">
        <v>0</v>
      </c>
      <c r="C158" s="85"/>
      <c r="D158" s="86" t="str">
        <f t="shared" si="12"/>
        <v/>
      </c>
      <c r="E158" s="105"/>
      <c r="F158" s="106"/>
      <c r="G158" s="89"/>
      <c r="H158" s="97"/>
      <c r="I158" s="108"/>
      <c r="J158" s="109"/>
      <c r="K158" s="109"/>
      <c r="L158" s="109"/>
      <c r="M158" s="109"/>
      <c r="N158" s="109"/>
      <c r="O158" s="92"/>
      <c r="P158" s="110"/>
      <c r="Q158" s="92"/>
      <c r="R158" s="92"/>
      <c r="S158" s="92"/>
      <c r="T158" s="92"/>
      <c r="U158" s="92"/>
      <c r="V158" s="93" t="s">
        <v>119</v>
      </c>
      <c r="W158" s="93" t="s">
        <v>119</v>
      </c>
      <c r="X158" s="93" t="s">
        <v>119</v>
      </c>
      <c r="Y158" s="93" t="s">
        <v>119</v>
      </c>
      <c r="Z158" s="93" t="s">
        <v>119</v>
      </c>
      <c r="AA158" s="94" t="s">
        <v>119</v>
      </c>
      <c r="AB158" s="94" t="s">
        <v>119</v>
      </c>
      <c r="AC158" s="94" t="s">
        <v>119</v>
      </c>
      <c r="AD158" s="94" t="s">
        <v>119</v>
      </c>
      <c r="AE158" s="94" t="s">
        <v>119</v>
      </c>
      <c r="AF158" s="94" t="s">
        <v>119</v>
      </c>
      <c r="AJ158" s="100"/>
      <c r="AS158" s="95" t="str">
        <f t="shared" si="13"/>
        <v/>
      </c>
      <c r="AT158" s="95" t="str">
        <f t="shared" si="14"/>
        <v/>
      </c>
      <c r="BD158" t="str">
        <f t="shared" si="11"/>
        <v>R1AWORCESTER CITY MH 3</v>
      </c>
      <c r="BE158" s="30" t="s">
        <v>562</v>
      </c>
      <c r="BF158" s="30" t="s">
        <v>563</v>
      </c>
      <c r="BG158" s="30" t="s">
        <v>562</v>
      </c>
      <c r="BH158" s="30" t="s">
        <v>563</v>
      </c>
      <c r="BI158" s="30" t="s">
        <v>350</v>
      </c>
    </row>
    <row r="159" spans="1:61" s="20" customFormat="1" ht="15" x14ac:dyDescent="0.25">
      <c r="A159" s="84" t="str">
        <f t="shared" si="15"/>
        <v/>
      </c>
      <c r="B159" s="85">
        <v>0</v>
      </c>
      <c r="C159" s="85"/>
      <c r="D159" s="86" t="str">
        <f t="shared" si="12"/>
        <v/>
      </c>
      <c r="E159" s="105"/>
      <c r="F159" s="106"/>
      <c r="G159" s="89"/>
      <c r="H159" s="97"/>
      <c r="I159" s="108"/>
      <c r="J159" s="109"/>
      <c r="K159" s="109"/>
      <c r="L159" s="109"/>
      <c r="M159" s="109"/>
      <c r="N159" s="109"/>
      <c r="O159" s="92"/>
      <c r="P159" s="110"/>
      <c r="Q159" s="92"/>
      <c r="R159" s="92"/>
      <c r="S159" s="92"/>
      <c r="T159" s="92"/>
      <c r="U159" s="92"/>
      <c r="V159" s="93" t="s">
        <v>119</v>
      </c>
      <c r="W159" s="93" t="s">
        <v>119</v>
      </c>
      <c r="X159" s="93" t="s">
        <v>119</v>
      </c>
      <c r="Y159" s="93" t="s">
        <v>119</v>
      </c>
      <c r="Z159" s="93" t="s">
        <v>119</v>
      </c>
      <c r="AA159" s="94" t="s">
        <v>119</v>
      </c>
      <c r="AB159" s="94" t="s">
        <v>119</v>
      </c>
      <c r="AC159" s="94" t="s">
        <v>119</v>
      </c>
      <c r="AD159" s="94" t="s">
        <v>119</v>
      </c>
      <c r="AE159" s="94" t="s">
        <v>119</v>
      </c>
      <c r="AF159" s="94" t="s">
        <v>119</v>
      </c>
      <c r="AJ159" s="100"/>
      <c r="AS159" s="95" t="str">
        <f t="shared" si="13"/>
        <v/>
      </c>
      <c r="AT159" s="95" t="str">
        <f t="shared" si="14"/>
        <v/>
      </c>
      <c r="BD159" t="str">
        <f t="shared" si="11"/>
        <v>R1AWORCESTER INTERMEDIATE CARE UNIT (WICU)</v>
      </c>
      <c r="BE159" s="30" t="s">
        <v>564</v>
      </c>
      <c r="BF159" s="30" t="s">
        <v>565</v>
      </c>
      <c r="BG159" s="30" t="s">
        <v>564</v>
      </c>
      <c r="BH159" s="30" t="s">
        <v>565</v>
      </c>
      <c r="BI159" s="30" t="s">
        <v>350</v>
      </c>
    </row>
    <row r="160" spans="1:61" s="20" customFormat="1" ht="15" x14ac:dyDescent="0.25">
      <c r="A160" s="84" t="str">
        <f t="shared" si="15"/>
        <v/>
      </c>
      <c r="B160" s="85">
        <v>0</v>
      </c>
      <c r="C160" s="85"/>
      <c r="D160" s="86" t="str">
        <f t="shared" si="12"/>
        <v/>
      </c>
      <c r="E160" s="105"/>
      <c r="F160" s="106"/>
      <c r="G160" s="89"/>
      <c r="H160" s="97"/>
      <c r="I160" s="108"/>
      <c r="J160" s="109"/>
      <c r="K160" s="109"/>
      <c r="L160" s="109"/>
      <c r="M160" s="109"/>
      <c r="N160" s="109"/>
      <c r="O160" s="92"/>
      <c r="P160" s="110"/>
      <c r="Q160" s="92"/>
      <c r="R160" s="92"/>
      <c r="S160" s="92"/>
      <c r="T160" s="92"/>
      <c r="U160" s="92"/>
      <c r="V160" s="93" t="s">
        <v>119</v>
      </c>
      <c r="W160" s="93" t="s">
        <v>119</v>
      </c>
      <c r="X160" s="93" t="s">
        <v>119</v>
      </c>
      <c r="Y160" s="93" t="s">
        <v>119</v>
      </c>
      <c r="Z160" s="93" t="s">
        <v>119</v>
      </c>
      <c r="AA160" s="94" t="s">
        <v>119</v>
      </c>
      <c r="AB160" s="94" t="s">
        <v>119</v>
      </c>
      <c r="AC160" s="94" t="s">
        <v>119</v>
      </c>
      <c r="AD160" s="94" t="s">
        <v>119</v>
      </c>
      <c r="AE160" s="94" t="s">
        <v>119</v>
      </c>
      <c r="AF160" s="94" t="s">
        <v>119</v>
      </c>
      <c r="AJ160" s="100"/>
      <c r="AS160" s="95" t="str">
        <f t="shared" si="13"/>
        <v/>
      </c>
      <c r="AT160" s="95" t="str">
        <f t="shared" si="14"/>
        <v/>
      </c>
      <c r="BD160" t="str">
        <f t="shared" si="11"/>
        <v>R1AWORCESTERSHIRE ROYAL HOSPITAL</v>
      </c>
      <c r="BE160" s="30" t="s">
        <v>566</v>
      </c>
      <c r="BF160" s="30" t="s">
        <v>567</v>
      </c>
      <c r="BG160" s="30" t="s">
        <v>566</v>
      </c>
      <c r="BH160" s="30" t="s">
        <v>567</v>
      </c>
      <c r="BI160" s="30" t="s">
        <v>350</v>
      </c>
    </row>
    <row r="161" spans="1:61" s="20" customFormat="1" ht="15" x14ac:dyDescent="0.25">
      <c r="A161" s="84" t="str">
        <f t="shared" si="15"/>
        <v/>
      </c>
      <c r="B161" s="85">
        <v>0</v>
      </c>
      <c r="C161" s="85"/>
      <c r="D161" s="86" t="str">
        <f t="shared" si="12"/>
        <v/>
      </c>
      <c r="E161" s="105"/>
      <c r="F161" s="106"/>
      <c r="G161" s="89"/>
      <c r="H161" s="97"/>
      <c r="I161" s="108"/>
      <c r="J161" s="109"/>
      <c r="K161" s="109"/>
      <c r="L161" s="109"/>
      <c r="M161" s="109"/>
      <c r="N161" s="109"/>
      <c r="O161" s="92"/>
      <c r="P161" s="110"/>
      <c r="Q161" s="92"/>
      <c r="R161" s="92"/>
      <c r="S161" s="92"/>
      <c r="T161" s="92"/>
      <c r="U161" s="92"/>
      <c r="V161" s="93" t="s">
        <v>119</v>
      </c>
      <c r="W161" s="93" t="s">
        <v>119</v>
      </c>
      <c r="X161" s="93" t="s">
        <v>119</v>
      </c>
      <c r="Y161" s="93" t="s">
        <v>119</v>
      </c>
      <c r="Z161" s="93" t="s">
        <v>119</v>
      </c>
      <c r="AA161" s="94" t="s">
        <v>119</v>
      </c>
      <c r="AB161" s="94" t="s">
        <v>119</v>
      </c>
      <c r="AC161" s="94" t="s">
        <v>119</v>
      </c>
      <c r="AD161" s="94" t="s">
        <v>119</v>
      </c>
      <c r="AE161" s="94" t="s">
        <v>119</v>
      </c>
      <c r="AF161" s="94" t="s">
        <v>119</v>
      </c>
      <c r="AJ161" s="100"/>
      <c r="AS161" s="95" t="str">
        <f t="shared" si="13"/>
        <v/>
      </c>
      <c r="AT161" s="95" t="str">
        <f t="shared" si="14"/>
        <v/>
      </c>
      <c r="BD161" t="str">
        <f t="shared" si="11"/>
        <v>R1AWULSTAN UNIT</v>
      </c>
      <c r="BE161" s="30" t="s">
        <v>568</v>
      </c>
      <c r="BF161" s="30" t="s">
        <v>569</v>
      </c>
      <c r="BG161" s="30" t="s">
        <v>568</v>
      </c>
      <c r="BH161" s="30" t="s">
        <v>569</v>
      </c>
      <c r="BI161" s="30" t="s">
        <v>350</v>
      </c>
    </row>
    <row r="162" spans="1:61" s="20" customFormat="1" ht="15" x14ac:dyDescent="0.25">
      <c r="A162" s="84" t="str">
        <f t="shared" si="15"/>
        <v/>
      </c>
      <c r="B162" s="85">
        <v>0</v>
      </c>
      <c r="C162" s="85"/>
      <c r="D162" s="86" t="str">
        <f t="shared" si="12"/>
        <v/>
      </c>
      <c r="E162" s="105"/>
      <c r="F162" s="106"/>
      <c r="G162" s="89"/>
      <c r="H162" s="97"/>
      <c r="I162" s="108"/>
      <c r="J162" s="109"/>
      <c r="K162" s="109"/>
      <c r="L162" s="109"/>
      <c r="M162" s="109"/>
      <c r="N162" s="109"/>
      <c r="O162" s="92"/>
      <c r="P162" s="110"/>
      <c r="Q162" s="92"/>
      <c r="R162" s="92"/>
      <c r="S162" s="92"/>
      <c r="T162" s="92"/>
      <c r="U162" s="92"/>
      <c r="V162" s="93" t="s">
        <v>119</v>
      </c>
      <c r="W162" s="93" t="s">
        <v>119</v>
      </c>
      <c r="X162" s="93" t="s">
        <v>119</v>
      </c>
      <c r="Y162" s="93" t="s">
        <v>119</v>
      </c>
      <c r="Z162" s="93" t="s">
        <v>119</v>
      </c>
      <c r="AA162" s="94" t="s">
        <v>119</v>
      </c>
      <c r="AB162" s="94" t="s">
        <v>119</v>
      </c>
      <c r="AC162" s="94" t="s">
        <v>119</v>
      </c>
      <c r="AD162" s="94" t="s">
        <v>119</v>
      </c>
      <c r="AE162" s="94" t="s">
        <v>119</v>
      </c>
      <c r="AF162" s="94" t="s">
        <v>119</v>
      </c>
      <c r="AJ162" s="100"/>
      <c r="AS162" s="95" t="str">
        <f t="shared" si="13"/>
        <v/>
      </c>
      <c r="AT162" s="95" t="str">
        <f t="shared" si="14"/>
        <v/>
      </c>
      <c r="BD162" t="str">
        <f t="shared" si="11"/>
        <v>R1AWULSTAN UNIT REHABILITATION</v>
      </c>
      <c r="BE162" s="30" t="s">
        <v>570</v>
      </c>
      <c r="BF162" s="30" t="s">
        <v>571</v>
      </c>
      <c r="BG162" s="30" t="s">
        <v>570</v>
      </c>
      <c r="BH162" s="30" t="s">
        <v>571</v>
      </c>
      <c r="BI162" s="30" t="s">
        <v>350</v>
      </c>
    </row>
    <row r="163" spans="1:61" s="20" customFormat="1" ht="15" x14ac:dyDescent="0.25">
      <c r="A163" s="84" t="str">
        <f t="shared" si="15"/>
        <v/>
      </c>
      <c r="B163" s="85">
        <v>0</v>
      </c>
      <c r="C163" s="85"/>
      <c r="D163" s="86" t="str">
        <f t="shared" si="12"/>
        <v/>
      </c>
      <c r="E163" s="105"/>
      <c r="F163" s="106"/>
      <c r="G163" s="89"/>
      <c r="H163" s="97"/>
      <c r="I163" s="108"/>
      <c r="J163" s="109"/>
      <c r="K163" s="109"/>
      <c r="L163" s="109"/>
      <c r="M163" s="109"/>
      <c r="N163" s="109"/>
      <c r="O163" s="92"/>
      <c r="P163" s="110"/>
      <c r="Q163" s="92"/>
      <c r="R163" s="92"/>
      <c r="S163" s="92"/>
      <c r="T163" s="92"/>
      <c r="U163" s="92"/>
      <c r="V163" s="93" t="s">
        <v>119</v>
      </c>
      <c r="W163" s="93" t="s">
        <v>119</v>
      </c>
      <c r="X163" s="93" t="s">
        <v>119</v>
      </c>
      <c r="Y163" s="93" t="s">
        <v>119</v>
      </c>
      <c r="Z163" s="93" t="s">
        <v>119</v>
      </c>
      <c r="AA163" s="94" t="s">
        <v>119</v>
      </c>
      <c r="AB163" s="94" t="s">
        <v>119</v>
      </c>
      <c r="AC163" s="94" t="s">
        <v>119</v>
      </c>
      <c r="AD163" s="94" t="s">
        <v>119</v>
      </c>
      <c r="AE163" s="94" t="s">
        <v>119</v>
      </c>
      <c r="AF163" s="94" t="s">
        <v>119</v>
      </c>
      <c r="AJ163" s="100"/>
      <c r="AS163" s="95" t="str">
        <f t="shared" si="13"/>
        <v/>
      </c>
      <c r="AT163" s="95" t="str">
        <f t="shared" si="14"/>
        <v/>
      </c>
      <c r="BD163" t="str">
        <f t="shared" si="11"/>
        <v>R1AWYCHAVON OA</v>
      </c>
      <c r="BE163" s="30" t="s">
        <v>572</v>
      </c>
      <c r="BF163" s="30" t="s">
        <v>573</v>
      </c>
      <c r="BG163" s="30" t="s">
        <v>572</v>
      </c>
      <c r="BH163" s="30" t="s">
        <v>573</v>
      </c>
      <c r="BI163" s="30" t="s">
        <v>350</v>
      </c>
    </row>
    <row r="164" spans="1:61" s="20" customFormat="1" ht="15" x14ac:dyDescent="0.25">
      <c r="A164" s="84" t="str">
        <f t="shared" si="15"/>
        <v/>
      </c>
      <c r="B164" s="85">
        <v>0</v>
      </c>
      <c r="C164" s="85"/>
      <c r="D164" s="86" t="str">
        <f t="shared" si="12"/>
        <v/>
      </c>
      <c r="E164" s="105"/>
      <c r="F164" s="106"/>
      <c r="G164" s="89"/>
      <c r="H164" s="97"/>
      <c r="I164" s="108"/>
      <c r="J164" s="109"/>
      <c r="K164" s="109"/>
      <c r="L164" s="109"/>
      <c r="M164" s="109"/>
      <c r="N164" s="109"/>
      <c r="O164" s="92"/>
      <c r="P164" s="110"/>
      <c r="Q164" s="92"/>
      <c r="R164" s="92"/>
      <c r="S164" s="92"/>
      <c r="T164" s="92"/>
      <c r="U164" s="92"/>
      <c r="V164" s="93" t="s">
        <v>119</v>
      </c>
      <c r="W164" s="93" t="s">
        <v>119</v>
      </c>
      <c r="X164" s="93" t="s">
        <v>119</v>
      </c>
      <c r="Y164" s="93" t="s">
        <v>119</v>
      </c>
      <c r="Z164" s="93" t="s">
        <v>119</v>
      </c>
      <c r="AA164" s="94" t="s">
        <v>119</v>
      </c>
      <c r="AB164" s="94" t="s">
        <v>119</v>
      </c>
      <c r="AC164" s="94" t="s">
        <v>119</v>
      </c>
      <c r="AD164" s="94" t="s">
        <v>119</v>
      </c>
      <c r="AE164" s="94" t="s">
        <v>119</v>
      </c>
      <c r="AF164" s="94" t="s">
        <v>119</v>
      </c>
      <c r="AJ164" s="100"/>
      <c r="AS164" s="95" t="str">
        <f t="shared" si="13"/>
        <v/>
      </c>
      <c r="AT164" s="95" t="str">
        <f t="shared" si="14"/>
        <v/>
      </c>
      <c r="BD164" t="str">
        <f t="shared" si="11"/>
        <v>R1CADULT MENTAL HEALTH</v>
      </c>
      <c r="BE164" s="30" t="s">
        <v>574</v>
      </c>
      <c r="BF164" s="30" t="s">
        <v>575</v>
      </c>
      <c r="BG164" s="30" t="s">
        <v>574</v>
      </c>
      <c r="BH164" s="30" t="s">
        <v>575</v>
      </c>
      <c r="BI164" s="30" t="s">
        <v>576</v>
      </c>
    </row>
    <row r="165" spans="1:61" s="20" customFormat="1" ht="15" x14ac:dyDescent="0.25">
      <c r="A165" s="84" t="str">
        <f t="shared" si="15"/>
        <v/>
      </c>
      <c r="B165" s="85">
        <v>0</v>
      </c>
      <c r="C165" s="85"/>
      <c r="D165" s="86" t="str">
        <f t="shared" si="12"/>
        <v/>
      </c>
      <c r="E165" s="105"/>
      <c r="F165" s="106"/>
      <c r="G165" s="89"/>
      <c r="H165" s="97"/>
      <c r="I165" s="108"/>
      <c r="J165" s="109"/>
      <c r="K165" s="109"/>
      <c r="L165" s="109"/>
      <c r="M165" s="109"/>
      <c r="N165" s="109"/>
      <c r="O165" s="92"/>
      <c r="P165" s="110"/>
      <c r="Q165" s="92"/>
      <c r="R165" s="92"/>
      <c r="S165" s="92"/>
      <c r="T165" s="92"/>
      <c r="U165" s="92"/>
      <c r="V165" s="93" t="s">
        <v>119</v>
      </c>
      <c r="W165" s="93" t="s">
        <v>119</v>
      </c>
      <c r="X165" s="93" t="s">
        <v>119</v>
      </c>
      <c r="Y165" s="93" t="s">
        <v>119</v>
      </c>
      <c r="Z165" s="93" t="s">
        <v>119</v>
      </c>
      <c r="AA165" s="94" t="s">
        <v>119</v>
      </c>
      <c r="AB165" s="94" t="s">
        <v>119</v>
      </c>
      <c r="AC165" s="94" t="s">
        <v>119</v>
      </c>
      <c r="AD165" s="94" t="s">
        <v>119</v>
      </c>
      <c r="AE165" s="94" t="s">
        <v>119</v>
      </c>
      <c r="AF165" s="94" t="s">
        <v>119</v>
      </c>
      <c r="AJ165" s="100"/>
      <c r="AS165" s="95" t="str">
        <f t="shared" si="13"/>
        <v/>
      </c>
      <c r="AT165" s="95" t="str">
        <f t="shared" si="14"/>
        <v/>
      </c>
      <c r="BD165" t="str">
        <f t="shared" si="11"/>
        <v>R1CAMULREE DAY HOSPITAL</v>
      </c>
      <c r="BE165" s="30" t="s">
        <v>577</v>
      </c>
      <c r="BF165" s="30" t="s">
        <v>578</v>
      </c>
      <c r="BG165" s="30" t="s">
        <v>577</v>
      </c>
      <c r="BH165" s="30" t="s">
        <v>578</v>
      </c>
      <c r="BI165" s="30" t="s">
        <v>576</v>
      </c>
    </row>
    <row r="166" spans="1:61" s="20" customFormat="1" ht="15" x14ac:dyDescent="0.25">
      <c r="A166" s="84" t="str">
        <f t="shared" si="15"/>
        <v/>
      </c>
      <c r="B166" s="85">
        <v>0</v>
      </c>
      <c r="C166" s="85"/>
      <c r="D166" s="86" t="str">
        <f t="shared" si="12"/>
        <v/>
      </c>
      <c r="E166" s="105"/>
      <c r="F166" s="106"/>
      <c r="G166" s="89"/>
      <c r="H166" s="97"/>
      <c r="I166" s="108"/>
      <c r="J166" s="109"/>
      <c r="K166" s="109"/>
      <c r="L166" s="109"/>
      <c r="M166" s="109"/>
      <c r="N166" s="109"/>
      <c r="O166" s="92"/>
      <c r="P166" s="110"/>
      <c r="Q166" s="92"/>
      <c r="R166" s="92"/>
      <c r="S166" s="92"/>
      <c r="T166" s="92"/>
      <c r="U166" s="92"/>
      <c r="V166" s="93" t="s">
        <v>119</v>
      </c>
      <c r="W166" s="93" t="s">
        <v>119</v>
      </c>
      <c r="X166" s="93" t="s">
        <v>119</v>
      </c>
      <c r="Y166" s="93" t="s">
        <v>119</v>
      </c>
      <c r="Z166" s="93" t="s">
        <v>119</v>
      </c>
      <c r="AA166" s="94" t="s">
        <v>119</v>
      </c>
      <c r="AB166" s="94" t="s">
        <v>119</v>
      </c>
      <c r="AC166" s="94" t="s">
        <v>119</v>
      </c>
      <c r="AD166" s="94" t="s">
        <v>119</v>
      </c>
      <c r="AE166" s="94" t="s">
        <v>119</v>
      </c>
      <c r="AF166" s="94" t="s">
        <v>119</v>
      </c>
      <c r="AJ166" s="100"/>
      <c r="AS166" s="95" t="str">
        <f t="shared" si="13"/>
        <v/>
      </c>
      <c r="AT166" s="95" t="str">
        <f t="shared" si="14"/>
        <v/>
      </c>
      <c r="BD166" t="str">
        <f t="shared" si="11"/>
        <v>R1CASHURST HOSPITAL</v>
      </c>
      <c r="BE166" s="30" t="s">
        <v>579</v>
      </c>
      <c r="BF166" s="30" t="s">
        <v>580</v>
      </c>
      <c r="BG166" s="30" t="s">
        <v>579</v>
      </c>
      <c r="BH166" s="30" t="s">
        <v>580</v>
      </c>
      <c r="BI166" s="30" t="s">
        <v>576</v>
      </c>
    </row>
    <row r="167" spans="1:61" s="20" customFormat="1" ht="15" x14ac:dyDescent="0.25">
      <c r="A167" s="84" t="str">
        <f t="shared" si="15"/>
        <v/>
      </c>
      <c r="B167" s="85">
        <v>0</v>
      </c>
      <c r="C167" s="85"/>
      <c r="D167" s="86" t="str">
        <f t="shared" si="12"/>
        <v/>
      </c>
      <c r="E167" s="105"/>
      <c r="F167" s="106"/>
      <c r="G167" s="89"/>
      <c r="H167" s="97"/>
      <c r="I167" s="108"/>
      <c r="J167" s="109"/>
      <c r="K167" s="109"/>
      <c r="L167" s="109"/>
      <c r="M167" s="109"/>
      <c r="N167" s="109"/>
      <c r="O167" s="92"/>
      <c r="P167" s="110"/>
      <c r="Q167" s="92"/>
      <c r="R167" s="92"/>
      <c r="S167" s="92"/>
      <c r="T167" s="92"/>
      <c r="U167" s="92"/>
      <c r="V167" s="93" t="s">
        <v>119</v>
      </c>
      <c r="W167" s="93" t="s">
        <v>119</v>
      </c>
      <c r="X167" s="93" t="s">
        <v>119</v>
      </c>
      <c r="Y167" s="93" t="s">
        <v>119</v>
      </c>
      <c r="Z167" s="93" t="s">
        <v>119</v>
      </c>
      <c r="AA167" s="94" t="s">
        <v>119</v>
      </c>
      <c r="AB167" s="94" t="s">
        <v>119</v>
      </c>
      <c r="AC167" s="94" t="s">
        <v>119</v>
      </c>
      <c r="AD167" s="94" t="s">
        <v>119</v>
      </c>
      <c r="AE167" s="94" t="s">
        <v>119</v>
      </c>
      <c r="AF167" s="94" t="s">
        <v>119</v>
      </c>
      <c r="AJ167" s="100"/>
      <c r="AS167" s="95" t="str">
        <f t="shared" si="13"/>
        <v/>
      </c>
      <c r="AT167" s="95" t="str">
        <f t="shared" si="14"/>
        <v/>
      </c>
      <c r="BD167" t="str">
        <f t="shared" si="11"/>
        <v>R1CBEHAVIOUR RESOURCE (BRS)</v>
      </c>
      <c r="BE167" s="30" t="s">
        <v>581</v>
      </c>
      <c r="BF167" s="30" t="s">
        <v>582</v>
      </c>
      <c r="BG167" s="30" t="s">
        <v>581</v>
      </c>
      <c r="BH167" s="30" t="s">
        <v>582</v>
      </c>
      <c r="BI167" s="30" t="s">
        <v>576</v>
      </c>
    </row>
    <row r="168" spans="1:61" s="20" customFormat="1" ht="15" x14ac:dyDescent="0.25">
      <c r="A168" s="84" t="str">
        <f t="shared" si="15"/>
        <v/>
      </c>
      <c r="B168" s="85">
        <v>0</v>
      </c>
      <c r="C168" s="85"/>
      <c r="D168" s="86" t="str">
        <f t="shared" si="12"/>
        <v/>
      </c>
      <c r="E168" s="105"/>
      <c r="F168" s="106"/>
      <c r="G168" s="89"/>
      <c r="H168" s="97"/>
      <c r="I168" s="108"/>
      <c r="J168" s="109"/>
      <c r="K168" s="109"/>
      <c r="L168" s="109"/>
      <c r="M168" s="109"/>
      <c r="N168" s="109"/>
      <c r="O168" s="92"/>
      <c r="P168" s="110"/>
      <c r="Q168" s="92"/>
      <c r="R168" s="92"/>
      <c r="S168" s="92"/>
      <c r="T168" s="92"/>
      <c r="U168" s="92"/>
      <c r="V168" s="93" t="s">
        <v>119</v>
      </c>
      <c r="W168" s="93" t="s">
        <v>119</v>
      </c>
      <c r="X168" s="93" t="s">
        <v>119</v>
      </c>
      <c r="Y168" s="93" t="s">
        <v>119</v>
      </c>
      <c r="Z168" s="93" t="s">
        <v>119</v>
      </c>
      <c r="AA168" s="94" t="s">
        <v>119</v>
      </c>
      <c r="AB168" s="94" t="s">
        <v>119</v>
      </c>
      <c r="AC168" s="94" t="s">
        <v>119</v>
      </c>
      <c r="AD168" s="94" t="s">
        <v>119</v>
      </c>
      <c r="AE168" s="94" t="s">
        <v>119</v>
      </c>
      <c r="AF168" s="94" t="s">
        <v>119</v>
      </c>
      <c r="AJ168" s="100"/>
      <c r="AS168" s="95" t="str">
        <f t="shared" si="13"/>
        <v/>
      </c>
      <c r="AT168" s="95" t="str">
        <f t="shared" si="14"/>
        <v/>
      </c>
      <c r="BD168" t="str">
        <f t="shared" si="11"/>
        <v>R1CBRAMBLES WARD</v>
      </c>
      <c r="BE168" s="30" t="s">
        <v>583</v>
      </c>
      <c r="BF168" s="30" t="s">
        <v>584</v>
      </c>
      <c r="BG168" s="30" t="s">
        <v>583</v>
      </c>
      <c r="BH168" s="30" t="s">
        <v>584</v>
      </c>
      <c r="BI168" s="30" t="s">
        <v>576</v>
      </c>
    </row>
    <row r="169" spans="1:61" s="20" customFormat="1" ht="15" x14ac:dyDescent="0.25">
      <c r="A169" s="84" t="str">
        <f t="shared" si="15"/>
        <v/>
      </c>
      <c r="B169" s="85">
        <v>0</v>
      </c>
      <c r="C169" s="85"/>
      <c r="D169" s="86" t="str">
        <f t="shared" si="12"/>
        <v/>
      </c>
      <c r="E169" s="105"/>
      <c r="F169" s="106"/>
      <c r="G169" s="89"/>
      <c r="H169" s="97"/>
      <c r="I169" s="108"/>
      <c r="J169" s="109"/>
      <c r="K169" s="109"/>
      <c r="L169" s="109"/>
      <c r="M169" s="109"/>
      <c r="N169" s="109"/>
      <c r="O169" s="92"/>
      <c r="P169" s="110"/>
      <c r="Q169" s="92"/>
      <c r="R169" s="92"/>
      <c r="S169" s="92"/>
      <c r="T169" s="92"/>
      <c r="U169" s="92"/>
      <c r="V169" s="93" t="s">
        <v>119</v>
      </c>
      <c r="W169" s="93" t="s">
        <v>119</v>
      </c>
      <c r="X169" s="93" t="s">
        <v>119</v>
      </c>
      <c r="Y169" s="93" t="s">
        <v>119</v>
      </c>
      <c r="Z169" s="93" t="s">
        <v>119</v>
      </c>
      <c r="AA169" s="94" t="s">
        <v>119</v>
      </c>
      <c r="AB169" s="94" t="s">
        <v>119</v>
      </c>
      <c r="AC169" s="94" t="s">
        <v>119</v>
      </c>
      <c r="AD169" s="94" t="s">
        <v>119</v>
      </c>
      <c r="AE169" s="94" t="s">
        <v>119</v>
      </c>
      <c r="AF169" s="94" t="s">
        <v>119</v>
      </c>
      <c r="AJ169" s="100"/>
      <c r="AS169" s="95" t="str">
        <f t="shared" si="13"/>
        <v/>
      </c>
      <c r="AT169" s="95" t="str">
        <f t="shared" si="14"/>
        <v/>
      </c>
      <c r="BD169" t="str">
        <f t="shared" si="11"/>
        <v>R1CC&amp;SH ANDOVER</v>
      </c>
      <c r="BE169" s="30" t="s">
        <v>585</v>
      </c>
      <c r="BF169" s="30" t="s">
        <v>586</v>
      </c>
      <c r="BG169" s="30" t="s">
        <v>585</v>
      </c>
      <c r="BH169" s="30" t="s">
        <v>586</v>
      </c>
      <c r="BI169" s="30" t="s">
        <v>576</v>
      </c>
    </row>
    <row r="170" spans="1:61" s="20" customFormat="1" ht="15" x14ac:dyDescent="0.25">
      <c r="A170" s="84" t="str">
        <f t="shared" si="15"/>
        <v/>
      </c>
      <c r="B170" s="85">
        <v>0</v>
      </c>
      <c r="C170" s="85"/>
      <c r="D170" s="86" t="str">
        <f t="shared" si="12"/>
        <v/>
      </c>
      <c r="E170" s="105"/>
      <c r="F170" s="106"/>
      <c r="G170" s="89"/>
      <c r="H170" s="97"/>
      <c r="I170" s="108"/>
      <c r="J170" s="109"/>
      <c r="K170" s="109"/>
      <c r="L170" s="109"/>
      <c r="M170" s="109"/>
      <c r="N170" s="109"/>
      <c r="O170" s="92"/>
      <c r="P170" s="110"/>
      <c r="Q170" s="92"/>
      <c r="R170" s="92"/>
      <c r="S170" s="92"/>
      <c r="T170" s="92"/>
      <c r="U170" s="92"/>
      <c r="V170" s="93" t="s">
        <v>119</v>
      </c>
      <c r="W170" s="93" t="s">
        <v>119</v>
      </c>
      <c r="X170" s="93" t="s">
        <v>119</v>
      </c>
      <c r="Y170" s="93" t="s">
        <v>119</v>
      </c>
      <c r="Z170" s="93" t="s">
        <v>119</v>
      </c>
      <c r="AA170" s="94" t="s">
        <v>119</v>
      </c>
      <c r="AB170" s="94" t="s">
        <v>119</v>
      </c>
      <c r="AC170" s="94" t="s">
        <v>119</v>
      </c>
      <c r="AD170" s="94" t="s">
        <v>119</v>
      </c>
      <c r="AE170" s="94" t="s">
        <v>119</v>
      </c>
      <c r="AF170" s="94" t="s">
        <v>119</v>
      </c>
      <c r="AJ170" s="100"/>
      <c r="AS170" s="95" t="str">
        <f t="shared" si="13"/>
        <v/>
      </c>
      <c r="AT170" s="95" t="str">
        <f t="shared" si="14"/>
        <v/>
      </c>
      <c r="BD170" t="str">
        <f t="shared" si="11"/>
        <v>R1CC&amp;SH BASINGSTOKE</v>
      </c>
      <c r="BE170" s="30" t="s">
        <v>587</v>
      </c>
      <c r="BF170" s="30" t="s">
        <v>588</v>
      </c>
      <c r="BG170" s="30" t="s">
        <v>587</v>
      </c>
      <c r="BH170" s="30" t="s">
        <v>588</v>
      </c>
      <c r="BI170" s="30" t="s">
        <v>576</v>
      </c>
    </row>
    <row r="171" spans="1:61" s="20" customFormat="1" ht="15" x14ac:dyDescent="0.25">
      <c r="A171" s="84" t="str">
        <f t="shared" si="15"/>
        <v/>
      </c>
      <c r="B171" s="85">
        <v>0</v>
      </c>
      <c r="C171" s="85"/>
      <c r="D171" s="86" t="str">
        <f t="shared" si="12"/>
        <v/>
      </c>
      <c r="E171" s="105"/>
      <c r="F171" s="106"/>
      <c r="G171" s="89"/>
      <c r="H171" s="97"/>
      <c r="I171" s="108"/>
      <c r="J171" s="109"/>
      <c r="K171" s="109"/>
      <c r="L171" s="109"/>
      <c r="M171" s="109"/>
      <c r="N171" s="109"/>
      <c r="O171" s="92"/>
      <c r="P171" s="110"/>
      <c r="Q171" s="92"/>
      <c r="R171" s="92"/>
      <c r="S171" s="92"/>
      <c r="T171" s="92"/>
      <c r="U171" s="92"/>
      <c r="V171" s="93" t="s">
        <v>119</v>
      </c>
      <c r="W171" s="93" t="s">
        <v>119</v>
      </c>
      <c r="X171" s="93" t="s">
        <v>119</v>
      </c>
      <c r="Y171" s="93" t="s">
        <v>119</v>
      </c>
      <c r="Z171" s="93" t="s">
        <v>119</v>
      </c>
      <c r="AA171" s="94" t="s">
        <v>119</v>
      </c>
      <c r="AB171" s="94" t="s">
        <v>119</v>
      </c>
      <c r="AC171" s="94" t="s">
        <v>119</v>
      </c>
      <c r="AD171" s="94" t="s">
        <v>119</v>
      </c>
      <c r="AE171" s="94" t="s">
        <v>119</v>
      </c>
      <c r="AF171" s="94" t="s">
        <v>119</v>
      </c>
      <c r="AJ171" s="100"/>
      <c r="AS171" s="95" t="str">
        <f t="shared" si="13"/>
        <v/>
      </c>
      <c r="AT171" s="95" t="str">
        <f t="shared" si="14"/>
        <v/>
      </c>
      <c r="BD171" t="str">
        <f t="shared" si="11"/>
        <v>R1CC&amp;SH PORTSMOUTH</v>
      </c>
      <c r="BE171" s="30" t="s">
        <v>589</v>
      </c>
      <c r="BF171" s="30" t="s">
        <v>590</v>
      </c>
      <c r="BG171" s="30" t="s">
        <v>589</v>
      </c>
      <c r="BH171" s="30" t="s">
        <v>590</v>
      </c>
      <c r="BI171" s="30" t="s">
        <v>576</v>
      </c>
    </row>
    <row r="172" spans="1:61" s="20" customFormat="1" ht="15" x14ac:dyDescent="0.25">
      <c r="A172" s="84" t="str">
        <f t="shared" si="15"/>
        <v/>
      </c>
      <c r="B172" s="85">
        <v>0</v>
      </c>
      <c r="C172" s="85"/>
      <c r="D172" s="86" t="str">
        <f t="shared" si="12"/>
        <v/>
      </c>
      <c r="E172" s="105"/>
      <c r="F172" s="106"/>
      <c r="G172" s="89"/>
      <c r="H172" s="97"/>
      <c r="I172" s="108"/>
      <c r="J172" s="109"/>
      <c r="K172" s="109"/>
      <c r="L172" s="109"/>
      <c r="M172" s="109"/>
      <c r="N172" s="109"/>
      <c r="O172" s="92"/>
      <c r="P172" s="110"/>
      <c r="Q172" s="92"/>
      <c r="R172" s="92"/>
      <c r="S172" s="92"/>
      <c r="T172" s="92"/>
      <c r="U172" s="92"/>
      <c r="V172" s="93" t="s">
        <v>119</v>
      </c>
      <c r="W172" s="93" t="s">
        <v>119</v>
      </c>
      <c r="X172" s="93" t="s">
        <v>119</v>
      </c>
      <c r="Y172" s="93" t="s">
        <v>119</v>
      </c>
      <c r="Z172" s="93" t="s">
        <v>119</v>
      </c>
      <c r="AA172" s="94" t="s">
        <v>119</v>
      </c>
      <c r="AB172" s="94" t="s">
        <v>119</v>
      </c>
      <c r="AC172" s="94" t="s">
        <v>119</v>
      </c>
      <c r="AD172" s="94" t="s">
        <v>119</v>
      </c>
      <c r="AE172" s="94" t="s">
        <v>119</v>
      </c>
      <c r="AF172" s="94" t="s">
        <v>119</v>
      </c>
      <c r="AJ172" s="100"/>
      <c r="AS172" s="95" t="str">
        <f t="shared" si="13"/>
        <v/>
      </c>
      <c r="AT172" s="95" t="str">
        <f t="shared" si="14"/>
        <v/>
      </c>
      <c r="BD172" t="str">
        <f t="shared" si="11"/>
        <v>R1CC&amp;SH SOUTHAMPTON</v>
      </c>
      <c r="BE172" s="30" t="s">
        <v>591</v>
      </c>
      <c r="BF172" s="30" t="s">
        <v>592</v>
      </c>
      <c r="BG172" s="30" t="s">
        <v>591</v>
      </c>
      <c r="BH172" s="30" t="s">
        <v>592</v>
      </c>
      <c r="BI172" s="30" t="s">
        <v>576</v>
      </c>
    </row>
    <row r="173" spans="1:61" s="20" customFormat="1" ht="15" x14ac:dyDescent="0.25">
      <c r="A173" s="84" t="str">
        <f t="shared" si="15"/>
        <v/>
      </c>
      <c r="B173" s="85">
        <v>0</v>
      </c>
      <c r="C173" s="85"/>
      <c r="D173" s="86" t="str">
        <f t="shared" si="12"/>
        <v/>
      </c>
      <c r="E173" s="105"/>
      <c r="F173" s="106"/>
      <c r="G173" s="89"/>
      <c r="H173" s="97"/>
      <c r="I173" s="108"/>
      <c r="J173" s="109"/>
      <c r="K173" s="109"/>
      <c r="L173" s="109"/>
      <c r="M173" s="109"/>
      <c r="N173" s="109"/>
      <c r="O173" s="92"/>
      <c r="P173" s="110"/>
      <c r="Q173" s="92"/>
      <c r="R173" s="92"/>
      <c r="S173" s="92"/>
      <c r="T173" s="92"/>
      <c r="U173" s="92"/>
      <c r="V173" s="93" t="s">
        <v>119</v>
      </c>
      <c r="W173" s="93" t="s">
        <v>119</v>
      </c>
      <c r="X173" s="93" t="s">
        <v>119</v>
      </c>
      <c r="Y173" s="93" t="s">
        <v>119</v>
      </c>
      <c r="Z173" s="93" t="s">
        <v>119</v>
      </c>
      <c r="AA173" s="94" t="s">
        <v>119</v>
      </c>
      <c r="AB173" s="94" t="s">
        <v>119</v>
      </c>
      <c r="AC173" s="94" t="s">
        <v>119</v>
      </c>
      <c r="AD173" s="94" t="s">
        <v>119</v>
      </c>
      <c r="AE173" s="94" t="s">
        <v>119</v>
      </c>
      <c r="AF173" s="94" t="s">
        <v>119</v>
      </c>
      <c r="AJ173" s="100"/>
      <c r="AS173" s="95" t="str">
        <f t="shared" si="13"/>
        <v/>
      </c>
      <c r="AT173" s="95" t="str">
        <f t="shared" si="14"/>
        <v/>
      </c>
      <c r="BD173" t="str">
        <f t="shared" si="11"/>
        <v>R1CC&amp;SH WINCHESTER</v>
      </c>
      <c r="BE173" s="30" t="s">
        <v>593</v>
      </c>
      <c r="BF173" s="30" t="s">
        <v>594</v>
      </c>
      <c r="BG173" s="30" t="s">
        <v>593</v>
      </c>
      <c r="BH173" s="30" t="s">
        <v>594</v>
      </c>
      <c r="BI173" s="30" t="s">
        <v>576</v>
      </c>
    </row>
    <row r="174" spans="1:61" s="20" customFormat="1" ht="15" x14ac:dyDescent="0.25">
      <c r="A174" s="84" t="str">
        <f t="shared" si="15"/>
        <v/>
      </c>
      <c r="B174" s="85">
        <v>0</v>
      </c>
      <c r="C174" s="85"/>
      <c r="D174" s="86" t="str">
        <f t="shared" si="12"/>
        <v/>
      </c>
      <c r="E174" s="105"/>
      <c r="F174" s="106"/>
      <c r="G174" s="89"/>
      <c r="H174" s="97"/>
      <c r="I174" s="108"/>
      <c r="J174" s="109"/>
      <c r="K174" s="109"/>
      <c r="L174" s="109"/>
      <c r="M174" s="109"/>
      <c r="N174" s="109"/>
      <c r="O174" s="92"/>
      <c r="P174" s="110"/>
      <c r="Q174" s="92"/>
      <c r="R174" s="92"/>
      <c r="S174" s="92"/>
      <c r="T174" s="92"/>
      <c r="U174" s="92"/>
      <c r="V174" s="93" t="s">
        <v>119</v>
      </c>
      <c r="W174" s="93" t="s">
        <v>119</v>
      </c>
      <c r="X174" s="93" t="s">
        <v>119</v>
      </c>
      <c r="Y174" s="93" t="s">
        <v>119</v>
      </c>
      <c r="Z174" s="93" t="s">
        <v>119</v>
      </c>
      <c r="AA174" s="94" t="s">
        <v>119</v>
      </c>
      <c r="AB174" s="94" t="s">
        <v>119</v>
      </c>
      <c r="AC174" s="94" t="s">
        <v>119</v>
      </c>
      <c r="AD174" s="94" t="s">
        <v>119</v>
      </c>
      <c r="AE174" s="94" t="s">
        <v>119</v>
      </c>
      <c r="AF174" s="94" t="s">
        <v>119</v>
      </c>
      <c r="AJ174" s="100"/>
      <c r="AS174" s="95" t="str">
        <f t="shared" si="13"/>
        <v/>
      </c>
      <c r="AT174" s="95" t="str">
        <f t="shared" si="14"/>
        <v/>
      </c>
      <c r="BD174" t="str">
        <f t="shared" si="11"/>
        <v>R1CCAMPION PLACE</v>
      </c>
      <c r="BE174" s="30" t="s">
        <v>595</v>
      </c>
      <c r="BF174" s="30" t="s">
        <v>596</v>
      </c>
      <c r="BG174" s="30" t="s">
        <v>595</v>
      </c>
      <c r="BH174" s="30" t="s">
        <v>596</v>
      </c>
      <c r="BI174" s="30" t="s">
        <v>576</v>
      </c>
    </row>
    <row r="175" spans="1:61" s="20" customFormat="1" ht="15" x14ac:dyDescent="0.25">
      <c r="A175" s="84" t="str">
        <f t="shared" si="15"/>
        <v/>
      </c>
      <c r="B175" s="85">
        <v>0</v>
      </c>
      <c r="C175" s="85"/>
      <c r="D175" s="86" t="str">
        <f t="shared" si="12"/>
        <v/>
      </c>
      <c r="E175" s="105"/>
      <c r="F175" s="106"/>
      <c r="G175" s="89"/>
      <c r="H175" s="97"/>
      <c r="I175" s="108"/>
      <c r="J175" s="109"/>
      <c r="K175" s="109"/>
      <c r="L175" s="109"/>
      <c r="M175" s="109"/>
      <c r="N175" s="109"/>
      <c r="O175" s="92"/>
      <c r="P175" s="110"/>
      <c r="Q175" s="92"/>
      <c r="R175" s="92"/>
      <c r="S175" s="92"/>
      <c r="T175" s="92"/>
      <c r="U175" s="92"/>
      <c r="V175" s="93" t="s">
        <v>119</v>
      </c>
      <c r="W175" s="93" t="s">
        <v>119</v>
      </c>
      <c r="X175" s="93" t="s">
        <v>119</v>
      </c>
      <c r="Y175" s="93" t="s">
        <v>119</v>
      </c>
      <c r="Z175" s="93" t="s">
        <v>119</v>
      </c>
      <c r="AA175" s="94" t="s">
        <v>119</v>
      </c>
      <c r="AB175" s="94" t="s">
        <v>119</v>
      </c>
      <c r="AC175" s="94" t="s">
        <v>119</v>
      </c>
      <c r="AD175" s="94" t="s">
        <v>119</v>
      </c>
      <c r="AE175" s="94" t="s">
        <v>119</v>
      </c>
      <c r="AF175" s="94" t="s">
        <v>119</v>
      </c>
      <c r="AJ175" s="100"/>
      <c r="AS175" s="95" t="str">
        <f t="shared" si="13"/>
        <v/>
      </c>
      <c r="AT175" s="95" t="str">
        <f t="shared" si="14"/>
        <v/>
      </c>
      <c r="BD175" t="str">
        <f t="shared" si="11"/>
        <v>R1CCHASE COMMUNITY HOSPITAL</v>
      </c>
      <c r="BE175" s="30" t="s">
        <v>597</v>
      </c>
      <c r="BF175" s="30" t="s">
        <v>598</v>
      </c>
      <c r="BG175" s="30" t="s">
        <v>597</v>
      </c>
      <c r="BH175" s="30" t="s">
        <v>598</v>
      </c>
      <c r="BI175" s="30" t="s">
        <v>576</v>
      </c>
    </row>
    <row r="176" spans="1:61" s="20" customFormat="1" ht="15" x14ac:dyDescent="0.25">
      <c r="A176" s="84" t="str">
        <f t="shared" si="15"/>
        <v/>
      </c>
      <c r="B176" s="85">
        <v>0</v>
      </c>
      <c r="C176" s="85"/>
      <c r="D176" s="86" t="str">
        <f t="shared" si="12"/>
        <v/>
      </c>
      <c r="E176" s="105"/>
      <c r="F176" s="106"/>
      <c r="G176" s="89"/>
      <c r="H176" s="97"/>
      <c r="I176" s="108"/>
      <c r="J176" s="109"/>
      <c r="K176" s="109"/>
      <c r="L176" s="109"/>
      <c r="M176" s="109"/>
      <c r="N176" s="109"/>
      <c r="O176" s="92"/>
      <c r="P176" s="110"/>
      <c r="Q176" s="92"/>
      <c r="R176" s="92"/>
      <c r="S176" s="92"/>
      <c r="T176" s="92"/>
      <c r="U176" s="92"/>
      <c r="V176" s="93" t="s">
        <v>119</v>
      </c>
      <c r="W176" s="93" t="s">
        <v>119</v>
      </c>
      <c r="X176" s="93" t="s">
        <v>119</v>
      </c>
      <c r="Y176" s="93" t="s">
        <v>119</v>
      </c>
      <c r="Z176" s="93" t="s">
        <v>119</v>
      </c>
      <c r="AA176" s="94" t="s">
        <v>119</v>
      </c>
      <c r="AB176" s="94" t="s">
        <v>119</v>
      </c>
      <c r="AC176" s="94" t="s">
        <v>119</v>
      </c>
      <c r="AD176" s="94" t="s">
        <v>119</v>
      </c>
      <c r="AE176" s="94" t="s">
        <v>119</v>
      </c>
      <c r="AF176" s="94" t="s">
        <v>119</v>
      </c>
      <c r="AJ176" s="100"/>
      <c r="AS176" s="95" t="str">
        <f t="shared" si="13"/>
        <v/>
      </c>
      <c r="AT176" s="95" t="str">
        <f t="shared" si="14"/>
        <v/>
      </c>
      <c r="BD176" t="str">
        <f t="shared" si="11"/>
        <v>R1CCOMMUNITY PAEDIATRICS - EAST</v>
      </c>
      <c r="BE176" s="30" t="s">
        <v>599</v>
      </c>
      <c r="BF176" s="30" t="s">
        <v>600</v>
      </c>
      <c r="BG176" s="30" t="s">
        <v>599</v>
      </c>
      <c r="BH176" s="30" t="s">
        <v>600</v>
      </c>
      <c r="BI176" s="30" t="s">
        <v>576</v>
      </c>
    </row>
    <row r="177" spans="1:61" s="20" customFormat="1" ht="15" x14ac:dyDescent="0.25">
      <c r="A177" s="84" t="str">
        <f t="shared" si="15"/>
        <v/>
      </c>
      <c r="B177" s="85">
        <v>0</v>
      </c>
      <c r="C177" s="85"/>
      <c r="D177" s="86" t="str">
        <f t="shared" si="12"/>
        <v/>
      </c>
      <c r="E177" s="105"/>
      <c r="F177" s="106"/>
      <c r="G177" s="89"/>
      <c r="H177" s="97"/>
      <c r="I177" s="108"/>
      <c r="J177" s="109"/>
      <c r="K177" s="109"/>
      <c r="L177" s="109"/>
      <c r="M177" s="109"/>
      <c r="N177" s="109"/>
      <c r="O177" s="92"/>
      <c r="P177" s="110"/>
      <c r="Q177" s="92"/>
      <c r="R177" s="92"/>
      <c r="S177" s="92"/>
      <c r="T177" s="92"/>
      <c r="U177" s="92"/>
      <c r="V177" s="93" t="s">
        <v>119</v>
      </c>
      <c r="W177" s="93" t="s">
        <v>119</v>
      </c>
      <c r="X177" s="93" t="s">
        <v>119</v>
      </c>
      <c r="Y177" s="93" t="s">
        <v>119</v>
      </c>
      <c r="Z177" s="93" t="s">
        <v>119</v>
      </c>
      <c r="AA177" s="94" t="s">
        <v>119</v>
      </c>
      <c r="AB177" s="94" t="s">
        <v>119</v>
      </c>
      <c r="AC177" s="94" t="s">
        <v>119</v>
      </c>
      <c r="AD177" s="94" t="s">
        <v>119</v>
      </c>
      <c r="AE177" s="94" t="s">
        <v>119</v>
      </c>
      <c r="AF177" s="94" t="s">
        <v>119</v>
      </c>
      <c r="AJ177" s="100"/>
      <c r="AS177" s="95" t="str">
        <f t="shared" si="13"/>
        <v/>
      </c>
      <c r="AT177" s="95" t="str">
        <f t="shared" si="14"/>
        <v/>
      </c>
      <c r="BD177" t="str">
        <f t="shared" si="11"/>
        <v>R1CCOMMUNITY PAEDIATRICS - WEST</v>
      </c>
      <c r="BE177" s="30" t="s">
        <v>601</v>
      </c>
      <c r="BF177" s="30" t="s">
        <v>602</v>
      </c>
      <c r="BG177" s="30" t="s">
        <v>601</v>
      </c>
      <c r="BH177" s="30" t="s">
        <v>602</v>
      </c>
      <c r="BI177" s="30" t="s">
        <v>576</v>
      </c>
    </row>
    <row r="178" spans="1:61" s="20" customFormat="1" ht="15" x14ac:dyDescent="0.25">
      <c r="A178" s="84" t="str">
        <f t="shared" si="15"/>
        <v/>
      </c>
      <c r="B178" s="85">
        <v>0</v>
      </c>
      <c r="C178" s="85"/>
      <c r="D178" s="86" t="str">
        <f t="shared" si="12"/>
        <v/>
      </c>
      <c r="E178" s="105"/>
      <c r="F178" s="106"/>
      <c r="G178" s="89"/>
      <c r="H178" s="97"/>
      <c r="I178" s="108"/>
      <c r="J178" s="109"/>
      <c r="K178" s="109"/>
      <c r="L178" s="109"/>
      <c r="M178" s="109"/>
      <c r="N178" s="109"/>
      <c r="O178" s="92"/>
      <c r="P178" s="110"/>
      <c r="Q178" s="92"/>
      <c r="R178" s="92"/>
      <c r="S178" s="92"/>
      <c r="T178" s="92"/>
      <c r="U178" s="92"/>
      <c r="V178" s="93" t="s">
        <v>119</v>
      </c>
      <c r="W178" s="93" t="s">
        <v>119</v>
      </c>
      <c r="X178" s="93" t="s">
        <v>119</v>
      </c>
      <c r="Y178" s="93" t="s">
        <v>119</v>
      </c>
      <c r="Z178" s="93" t="s">
        <v>119</v>
      </c>
      <c r="AA178" s="94" t="s">
        <v>119</v>
      </c>
      <c r="AB178" s="94" t="s">
        <v>119</v>
      </c>
      <c r="AC178" s="94" t="s">
        <v>119</v>
      </c>
      <c r="AD178" s="94" t="s">
        <v>119</v>
      </c>
      <c r="AE178" s="94" t="s">
        <v>119</v>
      </c>
      <c r="AF178" s="94" t="s">
        <v>119</v>
      </c>
      <c r="AJ178" s="100"/>
      <c r="AS178" s="95" t="str">
        <f t="shared" si="13"/>
        <v/>
      </c>
      <c r="AT178" s="95" t="str">
        <f t="shared" si="14"/>
        <v/>
      </c>
      <c r="BD178" t="str">
        <f t="shared" si="11"/>
        <v>R1CCOMMUNITY PAEDS N.FOREST</v>
      </c>
      <c r="BE178" s="30" t="s">
        <v>603</v>
      </c>
      <c r="BF178" s="30" t="s">
        <v>604</v>
      </c>
      <c r="BG178" s="30" t="s">
        <v>603</v>
      </c>
      <c r="BH178" s="30" t="s">
        <v>604</v>
      </c>
      <c r="BI178" s="30" t="s">
        <v>576</v>
      </c>
    </row>
    <row r="179" spans="1:61" s="20" customFormat="1" ht="15" x14ac:dyDescent="0.25">
      <c r="A179" s="84" t="str">
        <f t="shared" si="15"/>
        <v/>
      </c>
      <c r="B179" s="85">
        <v>0</v>
      </c>
      <c r="C179" s="85"/>
      <c r="D179" s="86" t="str">
        <f t="shared" si="12"/>
        <v/>
      </c>
      <c r="E179" s="105"/>
      <c r="F179" s="106"/>
      <c r="G179" s="89"/>
      <c r="H179" s="97"/>
      <c r="I179" s="108"/>
      <c r="J179" s="109"/>
      <c r="K179" s="109"/>
      <c r="L179" s="109"/>
      <c r="M179" s="109"/>
      <c r="N179" s="109"/>
      <c r="O179" s="92"/>
      <c r="P179" s="110"/>
      <c r="Q179" s="92"/>
      <c r="R179" s="92"/>
      <c r="S179" s="92"/>
      <c r="T179" s="92"/>
      <c r="U179" s="92"/>
      <c r="V179" s="93" t="s">
        <v>119</v>
      </c>
      <c r="W179" s="93" t="s">
        <v>119</v>
      </c>
      <c r="X179" s="93" t="s">
        <v>119</v>
      </c>
      <c r="Y179" s="93" t="s">
        <v>119</v>
      </c>
      <c r="Z179" s="93" t="s">
        <v>119</v>
      </c>
      <c r="AA179" s="94" t="s">
        <v>119</v>
      </c>
      <c r="AB179" s="94" t="s">
        <v>119</v>
      </c>
      <c r="AC179" s="94" t="s">
        <v>119</v>
      </c>
      <c r="AD179" s="94" t="s">
        <v>119</v>
      </c>
      <c r="AE179" s="94" t="s">
        <v>119</v>
      </c>
      <c r="AF179" s="94" t="s">
        <v>119</v>
      </c>
      <c r="AJ179" s="100"/>
      <c r="AS179" s="95" t="str">
        <f t="shared" si="13"/>
        <v/>
      </c>
      <c r="AT179" s="95" t="str">
        <f t="shared" si="14"/>
        <v/>
      </c>
      <c r="BD179" t="str">
        <f t="shared" si="11"/>
        <v>R1CCROWN HEIGHTS</v>
      </c>
      <c r="BE179" s="30" t="s">
        <v>605</v>
      </c>
      <c r="BF179" s="30" t="s">
        <v>606</v>
      </c>
      <c r="BG179" s="30" t="s">
        <v>605</v>
      </c>
      <c r="BH179" s="30" t="s">
        <v>606</v>
      </c>
      <c r="BI179" s="30" t="s">
        <v>576</v>
      </c>
    </row>
    <row r="180" spans="1:61" s="20" customFormat="1" ht="15" x14ac:dyDescent="0.25">
      <c r="A180" s="84" t="str">
        <f t="shared" si="15"/>
        <v/>
      </c>
      <c r="B180" s="85">
        <v>0</v>
      </c>
      <c r="C180" s="85"/>
      <c r="D180" s="86" t="str">
        <f t="shared" si="12"/>
        <v/>
      </c>
      <c r="E180" s="105"/>
      <c r="F180" s="106"/>
      <c r="G180" s="89"/>
      <c r="H180" s="97"/>
      <c r="I180" s="108"/>
      <c r="J180" s="109"/>
      <c r="K180" s="109"/>
      <c r="L180" s="109"/>
      <c r="M180" s="109"/>
      <c r="N180" s="109"/>
      <c r="O180" s="92"/>
      <c r="P180" s="110"/>
      <c r="Q180" s="92"/>
      <c r="R180" s="92"/>
      <c r="S180" s="92"/>
      <c r="T180" s="92"/>
      <c r="U180" s="92"/>
      <c r="V180" s="93" t="s">
        <v>119</v>
      </c>
      <c r="W180" s="93" t="s">
        <v>119</v>
      </c>
      <c r="X180" s="93" t="s">
        <v>119</v>
      </c>
      <c r="Y180" s="93" t="s">
        <v>119</v>
      </c>
      <c r="Z180" s="93" t="s">
        <v>119</v>
      </c>
      <c r="AA180" s="94" t="s">
        <v>119</v>
      </c>
      <c r="AB180" s="94" t="s">
        <v>119</v>
      </c>
      <c r="AC180" s="94" t="s">
        <v>119</v>
      </c>
      <c r="AD180" s="94" t="s">
        <v>119</v>
      </c>
      <c r="AE180" s="94" t="s">
        <v>119</v>
      </c>
      <c r="AF180" s="94" t="s">
        <v>119</v>
      </c>
      <c r="AJ180" s="100"/>
      <c r="AS180" s="95" t="str">
        <f t="shared" si="13"/>
        <v/>
      </c>
      <c r="AT180" s="95" t="str">
        <f t="shared" si="14"/>
        <v/>
      </c>
      <c r="BD180" t="str">
        <f t="shared" si="11"/>
        <v>R1CEASTLEIGH DAS</v>
      </c>
      <c r="BE180" s="30" t="s">
        <v>607</v>
      </c>
      <c r="BF180" s="30" t="s">
        <v>608</v>
      </c>
      <c r="BG180" s="30" t="s">
        <v>607</v>
      </c>
      <c r="BH180" s="30" t="s">
        <v>608</v>
      </c>
      <c r="BI180" s="30" t="s">
        <v>576</v>
      </c>
    </row>
    <row r="181" spans="1:61" s="20" customFormat="1" ht="15" x14ac:dyDescent="0.25">
      <c r="A181" s="84" t="str">
        <f t="shared" si="15"/>
        <v/>
      </c>
      <c r="B181" s="85">
        <v>0</v>
      </c>
      <c r="C181" s="85"/>
      <c r="D181" s="86" t="str">
        <f t="shared" si="12"/>
        <v/>
      </c>
      <c r="E181" s="105"/>
      <c r="F181" s="106"/>
      <c r="G181" s="89"/>
      <c r="H181" s="97"/>
      <c r="I181" s="108"/>
      <c r="J181" s="109"/>
      <c r="K181" s="109"/>
      <c r="L181" s="109"/>
      <c r="M181" s="109"/>
      <c r="N181" s="109"/>
      <c r="O181" s="92"/>
      <c r="P181" s="110"/>
      <c r="Q181" s="92"/>
      <c r="R181" s="92"/>
      <c r="S181" s="92"/>
      <c r="T181" s="92"/>
      <c r="U181" s="92"/>
      <c r="V181" s="93" t="s">
        <v>119</v>
      </c>
      <c r="W181" s="93" t="s">
        <v>119</v>
      </c>
      <c r="X181" s="93" t="s">
        <v>119</v>
      </c>
      <c r="Y181" s="93" t="s">
        <v>119</v>
      </c>
      <c r="Z181" s="93" t="s">
        <v>119</v>
      </c>
      <c r="AA181" s="94" t="s">
        <v>119</v>
      </c>
      <c r="AB181" s="94" t="s">
        <v>119</v>
      </c>
      <c r="AC181" s="94" t="s">
        <v>119</v>
      </c>
      <c r="AD181" s="94" t="s">
        <v>119</v>
      </c>
      <c r="AE181" s="94" t="s">
        <v>119</v>
      </c>
      <c r="AF181" s="94" t="s">
        <v>119</v>
      </c>
      <c r="AJ181" s="100"/>
      <c r="AS181" s="95" t="str">
        <f t="shared" si="13"/>
        <v/>
      </c>
      <c r="AT181" s="95" t="str">
        <f t="shared" si="14"/>
        <v/>
      </c>
      <c r="BD181" t="str">
        <f t="shared" si="11"/>
        <v>R1CELMLEIGH HOSPITAL</v>
      </c>
      <c r="BE181" s="30" t="s">
        <v>609</v>
      </c>
      <c r="BF181" s="30" t="s">
        <v>610</v>
      </c>
      <c r="BG181" s="30" t="s">
        <v>609</v>
      </c>
      <c r="BH181" s="30" t="s">
        <v>610</v>
      </c>
      <c r="BI181" s="30" t="s">
        <v>576</v>
      </c>
    </row>
    <row r="182" spans="1:61" s="20" customFormat="1" ht="15" x14ac:dyDescent="0.25">
      <c r="A182" s="84" t="str">
        <f t="shared" si="15"/>
        <v/>
      </c>
      <c r="B182" s="85">
        <v>0</v>
      </c>
      <c r="C182" s="85"/>
      <c r="D182" s="86" t="str">
        <f t="shared" si="12"/>
        <v/>
      </c>
      <c r="E182" s="105"/>
      <c r="F182" s="106"/>
      <c r="G182" s="89"/>
      <c r="H182" s="97"/>
      <c r="I182" s="108"/>
      <c r="J182" s="109"/>
      <c r="K182" s="109"/>
      <c r="L182" s="109"/>
      <c r="M182" s="109"/>
      <c r="N182" s="109"/>
      <c r="O182" s="92"/>
      <c r="P182" s="110"/>
      <c r="Q182" s="92"/>
      <c r="R182" s="92"/>
      <c r="S182" s="92"/>
      <c r="T182" s="92"/>
      <c r="U182" s="92"/>
      <c r="V182" s="93" t="s">
        <v>119</v>
      </c>
      <c r="W182" s="93" t="s">
        <v>119</v>
      </c>
      <c r="X182" s="93" t="s">
        <v>119</v>
      </c>
      <c r="Y182" s="93" t="s">
        <v>119</v>
      </c>
      <c r="Z182" s="93" t="s">
        <v>119</v>
      </c>
      <c r="AA182" s="94" t="s">
        <v>119</v>
      </c>
      <c r="AB182" s="94" t="s">
        <v>119</v>
      </c>
      <c r="AC182" s="94" t="s">
        <v>119</v>
      </c>
      <c r="AD182" s="94" t="s">
        <v>119</v>
      </c>
      <c r="AE182" s="94" t="s">
        <v>119</v>
      </c>
      <c r="AF182" s="94" t="s">
        <v>119</v>
      </c>
      <c r="AJ182" s="100"/>
      <c r="AS182" s="95" t="str">
        <f t="shared" si="13"/>
        <v/>
      </c>
      <c r="AT182" s="95" t="str">
        <f t="shared" si="14"/>
        <v/>
      </c>
      <c r="BD182" t="str">
        <f t="shared" si="11"/>
        <v>R1CFANSHAWE WARD</v>
      </c>
      <c r="BE182" s="30" t="s">
        <v>611</v>
      </c>
      <c r="BF182" s="30" t="s">
        <v>612</v>
      </c>
      <c r="BG182" s="30" t="s">
        <v>611</v>
      </c>
      <c r="BH182" s="30" t="s">
        <v>612</v>
      </c>
      <c r="BI182" s="30" t="s">
        <v>576</v>
      </c>
    </row>
    <row r="183" spans="1:61" s="20" customFormat="1" ht="15" x14ac:dyDescent="0.25">
      <c r="A183" s="84" t="str">
        <f t="shared" si="15"/>
        <v/>
      </c>
      <c r="B183" s="85">
        <v>0</v>
      </c>
      <c r="C183" s="85"/>
      <c r="D183" s="86" t="str">
        <f t="shared" si="12"/>
        <v/>
      </c>
      <c r="E183" s="105"/>
      <c r="F183" s="106"/>
      <c r="G183" s="89"/>
      <c r="H183" s="97"/>
      <c r="I183" s="108"/>
      <c r="J183" s="109"/>
      <c r="K183" s="109"/>
      <c r="L183" s="109"/>
      <c r="M183" s="109"/>
      <c r="N183" s="109"/>
      <c r="O183" s="92"/>
      <c r="P183" s="110"/>
      <c r="Q183" s="92"/>
      <c r="R183" s="92"/>
      <c r="S183" s="92"/>
      <c r="T183" s="92"/>
      <c r="U183" s="92"/>
      <c r="V183" s="93" t="s">
        <v>119</v>
      </c>
      <c r="W183" s="93" t="s">
        <v>119</v>
      </c>
      <c r="X183" s="93" t="s">
        <v>119</v>
      </c>
      <c r="Y183" s="93" t="s">
        <v>119</v>
      </c>
      <c r="Z183" s="93" t="s">
        <v>119</v>
      </c>
      <c r="AA183" s="94" t="s">
        <v>119</v>
      </c>
      <c r="AB183" s="94" t="s">
        <v>119</v>
      </c>
      <c r="AC183" s="94" t="s">
        <v>119</v>
      </c>
      <c r="AD183" s="94" t="s">
        <v>119</v>
      </c>
      <c r="AE183" s="94" t="s">
        <v>119</v>
      </c>
      <c r="AF183" s="94" t="s">
        <v>119</v>
      </c>
      <c r="AJ183" s="100"/>
      <c r="AS183" s="95" t="str">
        <f t="shared" si="13"/>
        <v/>
      </c>
      <c r="AT183" s="95" t="str">
        <f t="shared" si="14"/>
        <v/>
      </c>
      <c r="BD183" t="str">
        <f t="shared" si="11"/>
        <v>R1CFAREHAM COMMUNITY HOSPITAL</v>
      </c>
      <c r="BE183" s="30" t="s">
        <v>613</v>
      </c>
      <c r="BF183" s="30" t="s">
        <v>614</v>
      </c>
      <c r="BG183" s="30" t="s">
        <v>613</v>
      </c>
      <c r="BH183" s="30" t="s">
        <v>614</v>
      </c>
      <c r="BI183" s="30" t="s">
        <v>576</v>
      </c>
    </row>
    <row r="184" spans="1:61" s="20" customFormat="1" ht="15" x14ac:dyDescent="0.25">
      <c r="A184" s="84" t="str">
        <f t="shared" si="15"/>
        <v/>
      </c>
      <c r="B184" s="85">
        <v>0</v>
      </c>
      <c r="C184" s="85"/>
      <c r="D184" s="86" t="str">
        <f t="shared" si="12"/>
        <v/>
      </c>
      <c r="E184" s="105"/>
      <c r="F184" s="106"/>
      <c r="G184" s="89"/>
      <c r="H184" s="97"/>
      <c r="I184" s="108"/>
      <c r="J184" s="109"/>
      <c r="K184" s="109"/>
      <c r="L184" s="109"/>
      <c r="M184" s="109"/>
      <c r="N184" s="109"/>
      <c r="O184" s="92"/>
      <c r="P184" s="110"/>
      <c r="Q184" s="92"/>
      <c r="R184" s="92"/>
      <c r="S184" s="92"/>
      <c r="T184" s="92"/>
      <c r="U184" s="92"/>
      <c r="V184" s="93" t="s">
        <v>119</v>
      </c>
      <c r="W184" s="93" t="s">
        <v>119</v>
      </c>
      <c r="X184" s="93" t="s">
        <v>119</v>
      </c>
      <c r="Y184" s="93" t="s">
        <v>119</v>
      </c>
      <c r="Z184" s="93" t="s">
        <v>119</v>
      </c>
      <c r="AA184" s="94" t="s">
        <v>119</v>
      </c>
      <c r="AB184" s="94" t="s">
        <v>119</v>
      </c>
      <c r="AC184" s="94" t="s">
        <v>119</v>
      </c>
      <c r="AD184" s="94" t="s">
        <v>119</v>
      </c>
      <c r="AE184" s="94" t="s">
        <v>119</v>
      </c>
      <c r="AF184" s="94" t="s">
        <v>119</v>
      </c>
      <c r="AJ184" s="100"/>
      <c r="AS184" s="95" t="str">
        <f t="shared" si="13"/>
        <v/>
      </c>
      <c r="AT184" s="95" t="str">
        <f t="shared" si="14"/>
        <v/>
      </c>
      <c r="BD184" t="str">
        <f t="shared" si="11"/>
        <v>R1CFAREHAM REACH UNIT</v>
      </c>
      <c r="BE184" s="30" t="s">
        <v>615</v>
      </c>
      <c r="BF184" s="30" t="s">
        <v>616</v>
      </c>
      <c r="BG184" s="30" t="s">
        <v>615</v>
      </c>
      <c r="BH184" s="30" t="s">
        <v>616</v>
      </c>
      <c r="BI184" s="30" t="s">
        <v>576</v>
      </c>
    </row>
    <row r="185" spans="1:61" s="20" customFormat="1" ht="15" x14ac:dyDescent="0.25">
      <c r="A185" s="84" t="str">
        <f t="shared" si="15"/>
        <v/>
      </c>
      <c r="B185" s="85">
        <v>0</v>
      </c>
      <c r="C185" s="85"/>
      <c r="D185" s="86" t="str">
        <f t="shared" si="12"/>
        <v/>
      </c>
      <c r="E185" s="105"/>
      <c r="F185" s="106"/>
      <c r="G185" s="89"/>
      <c r="H185" s="97"/>
      <c r="I185" s="108"/>
      <c r="J185" s="109"/>
      <c r="K185" s="109"/>
      <c r="L185" s="109"/>
      <c r="M185" s="109"/>
      <c r="N185" s="109"/>
      <c r="O185" s="92"/>
      <c r="P185" s="110"/>
      <c r="Q185" s="92"/>
      <c r="R185" s="92"/>
      <c r="S185" s="92"/>
      <c r="T185" s="92"/>
      <c r="U185" s="92"/>
      <c r="V185" s="93" t="s">
        <v>119</v>
      </c>
      <c r="W185" s="93" t="s">
        <v>119</v>
      </c>
      <c r="X185" s="93" t="s">
        <v>119</v>
      </c>
      <c r="Y185" s="93" t="s">
        <v>119</v>
      </c>
      <c r="Z185" s="93" t="s">
        <v>119</v>
      </c>
      <c r="AA185" s="94" t="s">
        <v>119</v>
      </c>
      <c r="AB185" s="94" t="s">
        <v>119</v>
      </c>
      <c r="AC185" s="94" t="s">
        <v>119</v>
      </c>
      <c r="AD185" s="94" t="s">
        <v>119</v>
      </c>
      <c r="AE185" s="94" t="s">
        <v>119</v>
      </c>
      <c r="AF185" s="94" t="s">
        <v>119</v>
      </c>
      <c r="AJ185" s="100"/>
      <c r="AS185" s="95" t="str">
        <f t="shared" si="13"/>
        <v/>
      </c>
      <c r="AT185" s="95" t="str">
        <f t="shared" si="14"/>
        <v/>
      </c>
      <c r="BD185" t="str">
        <f t="shared" si="11"/>
        <v>R1CFENWICK HOSPITAL</v>
      </c>
      <c r="BE185" s="30" t="s">
        <v>617</v>
      </c>
      <c r="BF185" s="30" t="s">
        <v>618</v>
      </c>
      <c r="BG185" s="30" t="s">
        <v>617</v>
      </c>
      <c r="BH185" s="30" t="s">
        <v>618</v>
      </c>
      <c r="BI185" s="30" t="s">
        <v>576</v>
      </c>
    </row>
    <row r="186" spans="1:61" s="20" customFormat="1" ht="15" x14ac:dyDescent="0.25">
      <c r="A186" s="84" t="str">
        <f t="shared" si="15"/>
        <v/>
      </c>
      <c r="B186" s="85">
        <v>0</v>
      </c>
      <c r="C186" s="85"/>
      <c r="D186" s="86" t="str">
        <f t="shared" si="12"/>
        <v/>
      </c>
      <c r="E186" s="105"/>
      <c r="F186" s="106"/>
      <c r="G186" s="89"/>
      <c r="H186" s="97"/>
      <c r="I186" s="108"/>
      <c r="J186" s="109"/>
      <c r="K186" s="109"/>
      <c r="L186" s="109"/>
      <c r="M186" s="109"/>
      <c r="N186" s="109"/>
      <c r="O186" s="92"/>
      <c r="P186" s="110"/>
      <c r="Q186" s="92"/>
      <c r="R186" s="92"/>
      <c r="S186" s="92"/>
      <c r="T186" s="92"/>
      <c r="U186" s="92"/>
      <c r="V186" s="93" t="s">
        <v>119</v>
      </c>
      <c r="W186" s="93" t="s">
        <v>119</v>
      </c>
      <c r="X186" s="93" t="s">
        <v>119</v>
      </c>
      <c r="Y186" s="93" t="s">
        <v>119</v>
      </c>
      <c r="Z186" s="93" t="s">
        <v>119</v>
      </c>
      <c r="AA186" s="94" t="s">
        <v>119</v>
      </c>
      <c r="AB186" s="94" t="s">
        <v>119</v>
      </c>
      <c r="AC186" s="94" t="s">
        <v>119</v>
      </c>
      <c r="AD186" s="94" t="s">
        <v>119</v>
      </c>
      <c r="AE186" s="94" t="s">
        <v>119</v>
      </c>
      <c r="AF186" s="94" t="s">
        <v>119</v>
      </c>
      <c r="AJ186" s="100"/>
      <c r="AS186" s="95" t="str">
        <f t="shared" si="13"/>
        <v/>
      </c>
      <c r="AT186" s="95" t="str">
        <f t="shared" si="14"/>
        <v/>
      </c>
      <c r="BD186" t="str">
        <f t="shared" si="11"/>
        <v>R1CFLEET COMMUNITY HOSPITAL</v>
      </c>
      <c r="BE186" s="30" t="s">
        <v>619</v>
      </c>
      <c r="BF186" s="30" t="s">
        <v>620</v>
      </c>
      <c r="BG186" s="30" t="s">
        <v>619</v>
      </c>
      <c r="BH186" s="30" t="s">
        <v>620</v>
      </c>
      <c r="BI186" s="30" t="s">
        <v>576</v>
      </c>
    </row>
    <row r="187" spans="1:61" s="20" customFormat="1" ht="15" x14ac:dyDescent="0.25">
      <c r="A187" s="84" t="str">
        <f t="shared" si="15"/>
        <v/>
      </c>
      <c r="B187" s="85">
        <v>0</v>
      </c>
      <c r="C187" s="85"/>
      <c r="D187" s="86" t="str">
        <f t="shared" si="12"/>
        <v/>
      </c>
      <c r="E187" s="105"/>
      <c r="F187" s="106"/>
      <c r="G187" s="89"/>
      <c r="H187" s="97"/>
      <c r="I187" s="108"/>
      <c r="J187" s="109"/>
      <c r="K187" s="109"/>
      <c r="L187" s="109"/>
      <c r="M187" s="109"/>
      <c r="N187" s="109"/>
      <c r="O187" s="92"/>
      <c r="P187" s="110"/>
      <c r="Q187" s="92"/>
      <c r="R187" s="92"/>
      <c r="S187" s="92"/>
      <c r="T187" s="92"/>
      <c r="U187" s="92"/>
      <c r="V187" s="93" t="s">
        <v>119</v>
      </c>
      <c r="W187" s="93" t="s">
        <v>119</v>
      </c>
      <c r="X187" s="93" t="s">
        <v>119</v>
      </c>
      <c r="Y187" s="93" t="s">
        <v>119</v>
      </c>
      <c r="Z187" s="93" t="s">
        <v>119</v>
      </c>
      <c r="AA187" s="94" t="s">
        <v>119</v>
      </c>
      <c r="AB187" s="94" t="s">
        <v>119</v>
      </c>
      <c r="AC187" s="94" t="s">
        <v>119</v>
      </c>
      <c r="AD187" s="94" t="s">
        <v>119</v>
      </c>
      <c r="AE187" s="94" t="s">
        <v>119</v>
      </c>
      <c r="AF187" s="94" t="s">
        <v>119</v>
      </c>
      <c r="AJ187" s="100"/>
      <c r="AS187" s="95" t="str">
        <f t="shared" si="13"/>
        <v/>
      </c>
      <c r="AT187" s="95" t="str">
        <f t="shared" si="14"/>
        <v/>
      </c>
      <c r="BD187" t="str">
        <f t="shared" si="11"/>
        <v>R1CFRITH COTTAGE DAS</v>
      </c>
      <c r="BE187" s="30" t="s">
        <v>621</v>
      </c>
      <c r="BF187" s="30" t="s">
        <v>622</v>
      </c>
      <c r="BG187" s="30" t="s">
        <v>621</v>
      </c>
      <c r="BH187" s="30" t="s">
        <v>622</v>
      </c>
      <c r="BI187" s="30" t="s">
        <v>576</v>
      </c>
    </row>
    <row r="188" spans="1:61" s="20" customFormat="1" ht="15" x14ac:dyDescent="0.25">
      <c r="A188" s="84" t="str">
        <f t="shared" si="15"/>
        <v/>
      </c>
      <c r="B188" s="85">
        <v>0</v>
      </c>
      <c r="C188" s="85"/>
      <c r="D188" s="86" t="str">
        <f t="shared" si="12"/>
        <v/>
      </c>
      <c r="E188" s="105"/>
      <c r="F188" s="106"/>
      <c r="G188" s="89"/>
      <c r="H188" s="97"/>
      <c r="I188" s="108"/>
      <c r="J188" s="109"/>
      <c r="K188" s="109"/>
      <c r="L188" s="109"/>
      <c r="M188" s="109"/>
      <c r="N188" s="109"/>
      <c r="O188" s="92"/>
      <c r="P188" s="110"/>
      <c r="Q188" s="92"/>
      <c r="R188" s="92"/>
      <c r="S188" s="92"/>
      <c r="T188" s="92"/>
      <c r="U188" s="92"/>
      <c r="V188" s="93" t="s">
        <v>119</v>
      </c>
      <c r="W188" s="93" t="s">
        <v>119</v>
      </c>
      <c r="X188" s="93" t="s">
        <v>119</v>
      </c>
      <c r="Y188" s="93" t="s">
        <v>119</v>
      </c>
      <c r="Z188" s="93" t="s">
        <v>119</v>
      </c>
      <c r="AA188" s="94" t="s">
        <v>119</v>
      </c>
      <c r="AB188" s="94" t="s">
        <v>119</v>
      </c>
      <c r="AC188" s="94" t="s">
        <v>119</v>
      </c>
      <c r="AD188" s="94" t="s">
        <v>119</v>
      </c>
      <c r="AE188" s="94" t="s">
        <v>119</v>
      </c>
      <c r="AF188" s="94" t="s">
        <v>119</v>
      </c>
      <c r="AJ188" s="100"/>
      <c r="AS188" s="95" t="str">
        <f t="shared" si="13"/>
        <v/>
      </c>
      <c r="AT188" s="95" t="str">
        <f t="shared" si="14"/>
        <v/>
      </c>
      <c r="BD188" t="str">
        <f t="shared" si="11"/>
        <v>R1CGOSPORT WAR MEMORIAL HOSPITAL</v>
      </c>
      <c r="BE188" s="30" t="s">
        <v>623</v>
      </c>
      <c r="BF188" s="30" t="s">
        <v>624</v>
      </c>
      <c r="BG188" s="30" t="s">
        <v>623</v>
      </c>
      <c r="BH188" s="30" t="s">
        <v>624</v>
      </c>
      <c r="BI188" s="30" t="s">
        <v>576</v>
      </c>
    </row>
    <row r="189" spans="1:61" s="20" customFormat="1" ht="15" x14ac:dyDescent="0.25">
      <c r="A189" s="84" t="str">
        <f t="shared" si="15"/>
        <v/>
      </c>
      <c r="B189" s="85">
        <v>0</v>
      </c>
      <c r="C189" s="85"/>
      <c r="D189" s="86" t="str">
        <f t="shared" si="12"/>
        <v/>
      </c>
      <c r="E189" s="105"/>
      <c r="F189" s="106"/>
      <c r="G189" s="89"/>
      <c r="H189" s="97"/>
      <c r="I189" s="108"/>
      <c r="J189" s="109"/>
      <c r="K189" s="109"/>
      <c r="L189" s="109"/>
      <c r="M189" s="109"/>
      <c r="N189" s="109"/>
      <c r="O189" s="92"/>
      <c r="P189" s="110"/>
      <c r="Q189" s="92"/>
      <c r="R189" s="92"/>
      <c r="S189" s="92"/>
      <c r="T189" s="92"/>
      <c r="U189" s="92"/>
      <c r="V189" s="93" t="s">
        <v>119</v>
      </c>
      <c r="W189" s="93" t="s">
        <v>119</v>
      </c>
      <c r="X189" s="93" t="s">
        <v>119</v>
      </c>
      <c r="Y189" s="93" t="s">
        <v>119</v>
      </c>
      <c r="Z189" s="93" t="s">
        <v>119</v>
      </c>
      <c r="AA189" s="94" t="s">
        <v>119</v>
      </c>
      <c r="AB189" s="94" t="s">
        <v>119</v>
      </c>
      <c r="AC189" s="94" t="s">
        <v>119</v>
      </c>
      <c r="AD189" s="94" t="s">
        <v>119</v>
      </c>
      <c r="AE189" s="94" t="s">
        <v>119</v>
      </c>
      <c r="AF189" s="94" t="s">
        <v>119</v>
      </c>
      <c r="AJ189" s="100"/>
      <c r="AS189" s="95" t="str">
        <f t="shared" si="13"/>
        <v/>
      </c>
      <c r="AT189" s="95" t="str">
        <f t="shared" si="14"/>
        <v/>
      </c>
      <c r="BD189" t="str">
        <f t="shared" si="11"/>
        <v>R1CHAVANT WAR MEMORIAL HOSPITAL</v>
      </c>
      <c r="BE189" s="30" t="s">
        <v>625</v>
      </c>
      <c r="BF189" s="30" t="s">
        <v>626</v>
      </c>
      <c r="BG189" s="30" t="s">
        <v>625</v>
      </c>
      <c r="BH189" s="30" t="s">
        <v>626</v>
      </c>
      <c r="BI189" s="30" t="s">
        <v>576</v>
      </c>
    </row>
    <row r="190" spans="1:61" s="20" customFormat="1" ht="15" x14ac:dyDescent="0.25">
      <c r="A190" s="84" t="str">
        <f t="shared" si="15"/>
        <v/>
      </c>
      <c r="B190" s="85">
        <v>0</v>
      </c>
      <c r="C190" s="85"/>
      <c r="D190" s="86" t="str">
        <f t="shared" si="12"/>
        <v/>
      </c>
      <c r="E190" s="105"/>
      <c r="F190" s="106"/>
      <c r="G190" s="89"/>
      <c r="H190" s="97"/>
      <c r="I190" s="108"/>
      <c r="J190" s="109"/>
      <c r="K190" s="109"/>
      <c r="L190" s="109"/>
      <c r="M190" s="109"/>
      <c r="N190" s="109"/>
      <c r="O190" s="92"/>
      <c r="P190" s="110"/>
      <c r="Q190" s="92"/>
      <c r="R190" s="92"/>
      <c r="S190" s="92"/>
      <c r="T190" s="92"/>
      <c r="U190" s="92"/>
      <c r="V190" s="93" t="s">
        <v>119</v>
      </c>
      <c r="W190" s="93" t="s">
        <v>119</v>
      </c>
      <c r="X190" s="93" t="s">
        <v>119</v>
      </c>
      <c r="Y190" s="93" t="s">
        <v>119</v>
      </c>
      <c r="Z190" s="93" t="s">
        <v>119</v>
      </c>
      <c r="AA190" s="94" t="s">
        <v>119</v>
      </c>
      <c r="AB190" s="94" t="s">
        <v>119</v>
      </c>
      <c r="AC190" s="94" t="s">
        <v>119</v>
      </c>
      <c r="AD190" s="94" t="s">
        <v>119</v>
      </c>
      <c r="AE190" s="94" t="s">
        <v>119</v>
      </c>
      <c r="AF190" s="94" t="s">
        <v>119</v>
      </c>
      <c r="AJ190" s="100"/>
      <c r="AS190" s="95" t="str">
        <f t="shared" si="13"/>
        <v/>
      </c>
      <c r="AT190" s="95" t="str">
        <f t="shared" si="14"/>
        <v/>
      </c>
      <c r="BD190" t="str">
        <f t="shared" si="11"/>
        <v>R1CHOOK SHADIE AT THE BASE</v>
      </c>
      <c r="BE190" s="30" t="s">
        <v>627</v>
      </c>
      <c r="BF190" s="30" t="s">
        <v>628</v>
      </c>
      <c r="BG190" s="30" t="s">
        <v>627</v>
      </c>
      <c r="BH190" s="30" t="s">
        <v>628</v>
      </c>
      <c r="BI190" s="30" t="s">
        <v>576</v>
      </c>
    </row>
    <row r="191" spans="1:61" s="20" customFormat="1" ht="15" x14ac:dyDescent="0.25">
      <c r="A191" s="84" t="str">
        <f t="shared" si="15"/>
        <v/>
      </c>
      <c r="B191" s="85">
        <v>0</v>
      </c>
      <c r="C191" s="85"/>
      <c r="D191" s="86" t="str">
        <f t="shared" si="12"/>
        <v/>
      </c>
      <c r="E191" s="105"/>
      <c r="F191" s="106"/>
      <c r="G191" s="89"/>
      <c r="H191" s="97"/>
      <c r="I191" s="108"/>
      <c r="J191" s="109"/>
      <c r="K191" s="109"/>
      <c r="L191" s="109"/>
      <c r="M191" s="109"/>
      <c r="N191" s="109"/>
      <c r="O191" s="92"/>
      <c r="P191" s="110"/>
      <c r="Q191" s="92"/>
      <c r="R191" s="92"/>
      <c r="S191" s="92"/>
      <c r="T191" s="92"/>
      <c r="U191" s="92"/>
      <c r="V191" s="93" t="s">
        <v>119</v>
      </c>
      <c r="W191" s="93" t="s">
        <v>119</v>
      </c>
      <c r="X191" s="93" t="s">
        <v>119</v>
      </c>
      <c r="Y191" s="93" t="s">
        <v>119</v>
      </c>
      <c r="Z191" s="93" t="s">
        <v>119</v>
      </c>
      <c r="AA191" s="94" t="s">
        <v>119</v>
      </c>
      <c r="AB191" s="94" t="s">
        <v>119</v>
      </c>
      <c r="AC191" s="94" t="s">
        <v>119</v>
      </c>
      <c r="AD191" s="94" t="s">
        <v>119</v>
      </c>
      <c r="AE191" s="94" t="s">
        <v>119</v>
      </c>
      <c r="AF191" s="94" t="s">
        <v>119</v>
      </c>
      <c r="AJ191" s="100"/>
      <c r="AS191" s="95" t="str">
        <f t="shared" si="13"/>
        <v/>
      </c>
      <c r="AT191" s="95" t="str">
        <f t="shared" si="14"/>
        <v/>
      </c>
      <c r="BD191" t="str">
        <f t="shared" si="11"/>
        <v>R1CHUNTERCOMBE MANOR HOSPITAL</v>
      </c>
      <c r="BE191" s="30" t="s">
        <v>629</v>
      </c>
      <c r="BF191" s="30" t="s">
        <v>630</v>
      </c>
      <c r="BG191" s="30" t="s">
        <v>629</v>
      </c>
      <c r="BH191" s="30" t="s">
        <v>630</v>
      </c>
      <c r="BI191" s="30" t="s">
        <v>576</v>
      </c>
    </row>
    <row r="192" spans="1:61" s="20" customFormat="1" ht="15" x14ac:dyDescent="0.25">
      <c r="A192" s="84" t="str">
        <f t="shared" si="15"/>
        <v/>
      </c>
      <c r="B192" s="85">
        <v>0</v>
      </c>
      <c r="C192" s="85"/>
      <c r="D192" s="86" t="str">
        <f t="shared" si="12"/>
        <v/>
      </c>
      <c r="E192" s="105"/>
      <c r="F192" s="106"/>
      <c r="G192" s="89"/>
      <c r="H192" s="97"/>
      <c r="I192" s="108"/>
      <c r="J192" s="109"/>
      <c r="K192" s="109"/>
      <c r="L192" s="109"/>
      <c r="M192" s="109"/>
      <c r="N192" s="109"/>
      <c r="O192" s="92"/>
      <c r="P192" s="110"/>
      <c r="Q192" s="92"/>
      <c r="R192" s="92"/>
      <c r="S192" s="92"/>
      <c r="T192" s="92"/>
      <c r="U192" s="92"/>
      <c r="V192" s="93" t="s">
        <v>119</v>
      </c>
      <c r="W192" s="93" t="s">
        <v>119</v>
      </c>
      <c r="X192" s="93" t="s">
        <v>119</v>
      </c>
      <c r="Y192" s="93" t="s">
        <v>119</v>
      </c>
      <c r="Z192" s="93" t="s">
        <v>119</v>
      </c>
      <c r="AA192" s="94" t="s">
        <v>119</v>
      </c>
      <c r="AB192" s="94" t="s">
        <v>119</v>
      </c>
      <c r="AC192" s="94" t="s">
        <v>119</v>
      </c>
      <c r="AD192" s="94" t="s">
        <v>119</v>
      </c>
      <c r="AE192" s="94" t="s">
        <v>119</v>
      </c>
      <c r="AF192" s="94" t="s">
        <v>119</v>
      </c>
      <c r="AJ192" s="100"/>
      <c r="AS192" s="95" t="str">
        <f t="shared" si="13"/>
        <v/>
      </c>
      <c r="AT192" s="95" t="str">
        <f t="shared" si="14"/>
        <v/>
      </c>
      <c r="BD192" t="str">
        <f t="shared" si="11"/>
        <v>R1CHYTHE HOSPITAL</v>
      </c>
      <c r="BE192" s="30" t="s">
        <v>631</v>
      </c>
      <c r="BF192" s="30" t="s">
        <v>632</v>
      </c>
      <c r="BG192" s="30" t="s">
        <v>631</v>
      </c>
      <c r="BH192" s="30" t="s">
        <v>632</v>
      </c>
      <c r="BI192" s="30" t="s">
        <v>576</v>
      </c>
    </row>
    <row r="193" spans="1:61" s="20" customFormat="1" ht="15" x14ac:dyDescent="0.25">
      <c r="A193" s="84" t="str">
        <f t="shared" si="15"/>
        <v/>
      </c>
      <c r="B193" s="85">
        <v>0</v>
      </c>
      <c r="C193" s="85"/>
      <c r="D193" s="86" t="str">
        <f t="shared" si="12"/>
        <v/>
      </c>
      <c r="E193" s="105"/>
      <c r="F193" s="106"/>
      <c r="G193" s="89"/>
      <c r="H193" s="97"/>
      <c r="I193" s="108"/>
      <c r="J193" s="109"/>
      <c r="K193" s="109"/>
      <c r="L193" s="109"/>
      <c r="M193" s="109"/>
      <c r="N193" s="109"/>
      <c r="O193" s="92"/>
      <c r="P193" s="110"/>
      <c r="Q193" s="92"/>
      <c r="R193" s="92"/>
      <c r="S193" s="92"/>
      <c r="T193" s="92"/>
      <c r="U193" s="92"/>
      <c r="V193" s="93" t="s">
        <v>119</v>
      </c>
      <c r="W193" s="93" t="s">
        <v>119</v>
      </c>
      <c r="X193" s="93" t="s">
        <v>119</v>
      </c>
      <c r="Y193" s="93" t="s">
        <v>119</v>
      </c>
      <c r="Z193" s="93" t="s">
        <v>119</v>
      </c>
      <c r="AA193" s="94" t="s">
        <v>119</v>
      </c>
      <c r="AB193" s="94" t="s">
        <v>119</v>
      </c>
      <c r="AC193" s="94" t="s">
        <v>119</v>
      </c>
      <c r="AD193" s="94" t="s">
        <v>119</v>
      </c>
      <c r="AE193" s="94" t="s">
        <v>119</v>
      </c>
      <c r="AF193" s="94" t="s">
        <v>119</v>
      </c>
      <c r="AJ193" s="100"/>
      <c r="AS193" s="95" t="str">
        <f t="shared" si="13"/>
        <v/>
      </c>
      <c r="AT193" s="95" t="str">
        <f t="shared" si="14"/>
        <v/>
      </c>
      <c r="BD193" t="str">
        <f t="shared" si="11"/>
        <v>R1CINSCAPE</v>
      </c>
      <c r="BE193" s="30" t="s">
        <v>633</v>
      </c>
      <c r="BF193" s="30" t="s">
        <v>634</v>
      </c>
      <c r="BG193" s="30" t="s">
        <v>633</v>
      </c>
      <c r="BH193" s="30" t="s">
        <v>634</v>
      </c>
      <c r="BI193" s="30" t="s">
        <v>576</v>
      </c>
    </row>
    <row r="194" spans="1:61" s="20" customFormat="1" ht="15" x14ac:dyDescent="0.25">
      <c r="A194" s="84" t="str">
        <f t="shared" si="15"/>
        <v/>
      </c>
      <c r="B194" s="85">
        <v>0</v>
      </c>
      <c r="C194" s="85"/>
      <c r="D194" s="86" t="str">
        <f t="shared" si="12"/>
        <v/>
      </c>
      <c r="E194" s="105"/>
      <c r="F194" s="106"/>
      <c r="G194" s="89"/>
      <c r="H194" s="97"/>
      <c r="I194" s="108"/>
      <c r="J194" s="109"/>
      <c r="K194" s="109"/>
      <c r="L194" s="109"/>
      <c r="M194" s="109"/>
      <c r="N194" s="109"/>
      <c r="O194" s="92"/>
      <c r="P194" s="110"/>
      <c r="Q194" s="92"/>
      <c r="R194" s="92"/>
      <c r="S194" s="92"/>
      <c r="T194" s="92"/>
      <c r="U194" s="92"/>
      <c r="V194" s="93" t="s">
        <v>119</v>
      </c>
      <c r="W194" s="93" t="s">
        <v>119</v>
      </c>
      <c r="X194" s="93" t="s">
        <v>119</v>
      </c>
      <c r="Y194" s="93" t="s">
        <v>119</v>
      </c>
      <c r="Z194" s="93" t="s">
        <v>119</v>
      </c>
      <c r="AA194" s="94" t="s">
        <v>119</v>
      </c>
      <c r="AB194" s="94" t="s">
        <v>119</v>
      </c>
      <c r="AC194" s="94" t="s">
        <v>119</v>
      </c>
      <c r="AD194" s="94" t="s">
        <v>119</v>
      </c>
      <c r="AE194" s="94" t="s">
        <v>119</v>
      </c>
      <c r="AF194" s="94" t="s">
        <v>119</v>
      </c>
      <c r="AJ194" s="100"/>
      <c r="AS194" s="95" t="str">
        <f t="shared" si="13"/>
        <v/>
      </c>
      <c r="AT194" s="95" t="str">
        <f t="shared" si="14"/>
        <v/>
      </c>
      <c r="BD194" t="str">
        <f t="shared" si="11"/>
        <v>R1CINTEGRATED DRUG TREATMENT</v>
      </c>
      <c r="BE194" s="30" t="s">
        <v>635</v>
      </c>
      <c r="BF194" s="30" t="s">
        <v>636</v>
      </c>
      <c r="BG194" s="30" t="s">
        <v>635</v>
      </c>
      <c r="BH194" s="30" t="s">
        <v>636</v>
      </c>
      <c r="BI194" s="30" t="s">
        <v>576</v>
      </c>
    </row>
    <row r="195" spans="1:61" s="20" customFormat="1" ht="15" x14ac:dyDescent="0.25">
      <c r="A195" s="84" t="str">
        <f t="shared" si="15"/>
        <v/>
      </c>
      <c r="B195" s="85">
        <v>0</v>
      </c>
      <c r="C195" s="85"/>
      <c r="D195" s="86" t="str">
        <f t="shared" si="12"/>
        <v/>
      </c>
      <c r="E195" s="105"/>
      <c r="F195" s="106"/>
      <c r="G195" s="89"/>
      <c r="H195" s="97"/>
      <c r="I195" s="108"/>
      <c r="J195" s="109"/>
      <c r="K195" s="109"/>
      <c r="L195" s="109"/>
      <c r="M195" s="109"/>
      <c r="N195" s="109"/>
      <c r="O195" s="92"/>
      <c r="P195" s="110"/>
      <c r="Q195" s="92"/>
      <c r="R195" s="92"/>
      <c r="S195" s="92"/>
      <c r="T195" s="92"/>
      <c r="U195" s="92"/>
      <c r="V195" s="93" t="s">
        <v>119</v>
      </c>
      <c r="W195" s="93" t="s">
        <v>119</v>
      </c>
      <c r="X195" s="93" t="s">
        <v>119</v>
      </c>
      <c r="Y195" s="93" t="s">
        <v>119</v>
      </c>
      <c r="Z195" s="93" t="s">
        <v>119</v>
      </c>
      <c r="AA195" s="94" t="s">
        <v>119</v>
      </c>
      <c r="AB195" s="94" t="s">
        <v>119</v>
      </c>
      <c r="AC195" s="94" t="s">
        <v>119</v>
      </c>
      <c r="AD195" s="94" t="s">
        <v>119</v>
      </c>
      <c r="AE195" s="94" t="s">
        <v>119</v>
      </c>
      <c r="AF195" s="94" t="s">
        <v>119</v>
      </c>
      <c r="AJ195" s="100"/>
      <c r="AS195" s="95" t="str">
        <f t="shared" si="13"/>
        <v/>
      </c>
      <c r="AT195" s="95" t="str">
        <f t="shared" si="14"/>
        <v/>
      </c>
      <c r="BD195" t="str">
        <f t="shared" si="11"/>
        <v>R1CLOWER MOUNTBATTON GALLERY</v>
      </c>
      <c r="BE195" s="30" t="s">
        <v>637</v>
      </c>
      <c r="BF195" s="30" t="s">
        <v>638</v>
      </c>
      <c r="BG195" s="30" t="s">
        <v>637</v>
      </c>
      <c r="BH195" s="30" t="s">
        <v>638</v>
      </c>
      <c r="BI195" s="30" t="s">
        <v>576</v>
      </c>
    </row>
    <row r="196" spans="1:61" s="20" customFormat="1" ht="15" x14ac:dyDescent="0.25">
      <c r="A196" s="84" t="str">
        <f t="shared" si="15"/>
        <v/>
      </c>
      <c r="B196" s="85">
        <v>0</v>
      </c>
      <c r="C196" s="85"/>
      <c r="D196" s="86" t="str">
        <f t="shared" si="12"/>
        <v/>
      </c>
      <c r="E196" s="105"/>
      <c r="F196" s="106"/>
      <c r="G196" s="89"/>
      <c r="H196" s="97"/>
      <c r="I196" s="108"/>
      <c r="J196" s="109"/>
      <c r="K196" s="109"/>
      <c r="L196" s="109"/>
      <c r="M196" s="109"/>
      <c r="N196" s="109"/>
      <c r="O196" s="92"/>
      <c r="P196" s="110"/>
      <c r="Q196" s="92"/>
      <c r="R196" s="92"/>
      <c r="S196" s="92"/>
      <c r="T196" s="92"/>
      <c r="U196" s="92"/>
      <c r="V196" s="93" t="s">
        <v>119</v>
      </c>
      <c r="W196" s="93" t="s">
        <v>119</v>
      </c>
      <c r="X196" s="93" t="s">
        <v>119</v>
      </c>
      <c r="Y196" s="93" t="s">
        <v>119</v>
      </c>
      <c r="Z196" s="93" t="s">
        <v>119</v>
      </c>
      <c r="AA196" s="94" t="s">
        <v>119</v>
      </c>
      <c r="AB196" s="94" t="s">
        <v>119</v>
      </c>
      <c r="AC196" s="94" t="s">
        <v>119</v>
      </c>
      <c r="AD196" s="94" t="s">
        <v>119</v>
      </c>
      <c r="AE196" s="94" t="s">
        <v>119</v>
      </c>
      <c r="AF196" s="94" t="s">
        <v>119</v>
      </c>
      <c r="AJ196" s="100"/>
      <c r="AS196" s="95" t="str">
        <f t="shared" si="13"/>
        <v/>
      </c>
      <c r="AT196" s="95" t="str">
        <f t="shared" si="14"/>
        <v/>
      </c>
      <c r="BD196" t="str">
        <f t="shared" si="11"/>
        <v>R1CLYMINGTON NEW FOREST HOSPITAL</v>
      </c>
      <c r="BE196" s="30" t="s">
        <v>639</v>
      </c>
      <c r="BF196" s="30" t="s">
        <v>640</v>
      </c>
      <c r="BG196" s="30" t="s">
        <v>639</v>
      </c>
      <c r="BH196" s="30" t="s">
        <v>640</v>
      </c>
      <c r="BI196" s="30" t="s">
        <v>576</v>
      </c>
    </row>
    <row r="197" spans="1:61" s="20" customFormat="1" ht="15" x14ac:dyDescent="0.25">
      <c r="A197" s="84" t="str">
        <f t="shared" si="15"/>
        <v/>
      </c>
      <c r="B197" s="85">
        <v>0</v>
      </c>
      <c r="C197" s="85"/>
      <c r="D197" s="86" t="str">
        <f t="shared" si="12"/>
        <v/>
      </c>
      <c r="E197" s="105"/>
      <c r="F197" s="106"/>
      <c r="G197" s="89"/>
      <c r="H197" s="97"/>
      <c r="I197" s="108"/>
      <c r="J197" s="109"/>
      <c r="K197" s="109"/>
      <c r="L197" s="109"/>
      <c r="M197" s="109"/>
      <c r="N197" s="109"/>
      <c r="O197" s="92"/>
      <c r="P197" s="110"/>
      <c r="Q197" s="92"/>
      <c r="R197" s="92"/>
      <c r="S197" s="92"/>
      <c r="T197" s="92"/>
      <c r="U197" s="92"/>
      <c r="V197" s="93" t="s">
        <v>119</v>
      </c>
      <c r="W197" s="93" t="s">
        <v>119</v>
      </c>
      <c r="X197" s="93" t="s">
        <v>119</v>
      </c>
      <c r="Y197" s="93" t="s">
        <v>119</v>
      </c>
      <c r="Z197" s="93" t="s">
        <v>119</v>
      </c>
      <c r="AA197" s="94" t="s">
        <v>119</v>
      </c>
      <c r="AB197" s="94" t="s">
        <v>119</v>
      </c>
      <c r="AC197" s="94" t="s">
        <v>119</v>
      </c>
      <c r="AD197" s="94" t="s">
        <v>119</v>
      </c>
      <c r="AE197" s="94" t="s">
        <v>119</v>
      </c>
      <c r="AF197" s="94" t="s">
        <v>119</v>
      </c>
      <c r="AJ197" s="100"/>
      <c r="AS197" s="95" t="str">
        <f t="shared" si="13"/>
        <v/>
      </c>
      <c r="AT197" s="95" t="str">
        <f t="shared" si="14"/>
        <v/>
      </c>
      <c r="BD197" t="str">
        <f t="shared" si="11"/>
        <v>R1CMILFORD WAR MEMORIAL HOSPITAL</v>
      </c>
      <c r="BE197" s="30" t="s">
        <v>641</v>
      </c>
      <c r="BF197" s="30" t="s">
        <v>642</v>
      </c>
      <c r="BG197" s="30" t="s">
        <v>641</v>
      </c>
      <c r="BH197" s="30" t="s">
        <v>642</v>
      </c>
      <c r="BI197" s="30" t="s">
        <v>576</v>
      </c>
    </row>
    <row r="198" spans="1:61" s="20" customFormat="1" ht="15" x14ac:dyDescent="0.25">
      <c r="A198" s="84" t="str">
        <f t="shared" si="15"/>
        <v/>
      </c>
      <c r="B198" s="85">
        <v>0</v>
      </c>
      <c r="C198" s="85"/>
      <c r="D198" s="86" t="str">
        <f t="shared" si="12"/>
        <v/>
      </c>
      <c r="E198" s="105"/>
      <c r="F198" s="106"/>
      <c r="G198" s="89"/>
      <c r="H198" s="97"/>
      <c r="I198" s="108"/>
      <c r="J198" s="109"/>
      <c r="K198" s="109"/>
      <c r="L198" s="109"/>
      <c r="M198" s="109"/>
      <c r="N198" s="109"/>
      <c r="O198" s="92"/>
      <c r="P198" s="110"/>
      <c r="Q198" s="92"/>
      <c r="R198" s="92"/>
      <c r="S198" s="92"/>
      <c r="T198" s="92"/>
      <c r="U198" s="92"/>
      <c r="V198" s="93" t="s">
        <v>119</v>
      </c>
      <c r="W198" s="93" t="s">
        <v>119</v>
      </c>
      <c r="X198" s="93" t="s">
        <v>119</v>
      </c>
      <c r="Y198" s="93" t="s">
        <v>119</v>
      </c>
      <c r="Z198" s="93" t="s">
        <v>119</v>
      </c>
      <c r="AA198" s="94" t="s">
        <v>119</v>
      </c>
      <c r="AB198" s="94" t="s">
        <v>119</v>
      </c>
      <c r="AC198" s="94" t="s">
        <v>119</v>
      </c>
      <c r="AD198" s="94" t="s">
        <v>119</v>
      </c>
      <c r="AE198" s="94" t="s">
        <v>119</v>
      </c>
      <c r="AF198" s="94" t="s">
        <v>119</v>
      </c>
      <c r="AJ198" s="100"/>
      <c r="AS198" s="95" t="str">
        <f t="shared" si="13"/>
        <v/>
      </c>
      <c r="AT198" s="95" t="str">
        <f t="shared" si="14"/>
        <v/>
      </c>
      <c r="BD198" t="str">
        <f t="shared" si="11"/>
        <v>R1CMINOR INJURIES UNIT</v>
      </c>
      <c r="BE198" s="30" t="s">
        <v>643</v>
      </c>
      <c r="BF198" s="30" t="s">
        <v>644</v>
      </c>
      <c r="BG198" s="30" t="s">
        <v>643</v>
      </c>
      <c r="BH198" s="30" t="s">
        <v>644</v>
      </c>
      <c r="BI198" s="30" t="s">
        <v>576</v>
      </c>
    </row>
    <row r="199" spans="1:61" s="20" customFormat="1" ht="15" x14ac:dyDescent="0.25">
      <c r="A199" s="84" t="str">
        <f t="shared" si="15"/>
        <v/>
      </c>
      <c r="B199" s="85">
        <v>0</v>
      </c>
      <c r="C199" s="85"/>
      <c r="D199" s="86" t="str">
        <f t="shared" si="12"/>
        <v/>
      </c>
      <c r="E199" s="105"/>
      <c r="F199" s="106"/>
      <c r="G199" s="89"/>
      <c r="H199" s="97"/>
      <c r="I199" s="108"/>
      <c r="J199" s="109"/>
      <c r="K199" s="109"/>
      <c r="L199" s="109"/>
      <c r="M199" s="109"/>
      <c r="N199" s="109"/>
      <c r="O199" s="92"/>
      <c r="P199" s="110"/>
      <c r="Q199" s="92"/>
      <c r="R199" s="92"/>
      <c r="S199" s="92"/>
      <c r="T199" s="92"/>
      <c r="U199" s="92"/>
      <c r="V199" s="93" t="s">
        <v>119</v>
      </c>
      <c r="W199" s="93" t="s">
        <v>119</v>
      </c>
      <c r="X199" s="93" t="s">
        <v>119</v>
      </c>
      <c r="Y199" s="93" t="s">
        <v>119</v>
      </c>
      <c r="Z199" s="93" t="s">
        <v>119</v>
      </c>
      <c r="AA199" s="94" t="s">
        <v>119</v>
      </c>
      <c r="AB199" s="94" t="s">
        <v>119</v>
      </c>
      <c r="AC199" s="94" t="s">
        <v>119</v>
      </c>
      <c r="AD199" s="94" t="s">
        <v>119</v>
      </c>
      <c r="AE199" s="94" t="s">
        <v>119</v>
      </c>
      <c r="AF199" s="94" t="s">
        <v>119</v>
      </c>
      <c r="AJ199" s="100"/>
      <c r="AS199" s="95" t="str">
        <f t="shared" si="13"/>
        <v/>
      </c>
      <c r="AT199" s="95" t="str">
        <f t="shared" si="14"/>
        <v/>
      </c>
      <c r="BD199" t="str">
        <f t="shared" si="11"/>
        <v>R1CMOORGREEN HOSPITAL</v>
      </c>
      <c r="BE199" s="30" t="s">
        <v>645</v>
      </c>
      <c r="BF199" s="30" t="s">
        <v>646</v>
      </c>
      <c r="BG199" s="30" t="s">
        <v>645</v>
      </c>
      <c r="BH199" s="30" t="s">
        <v>646</v>
      </c>
      <c r="BI199" s="30" t="s">
        <v>576</v>
      </c>
    </row>
    <row r="200" spans="1:61" s="20" customFormat="1" ht="15" x14ac:dyDescent="0.25">
      <c r="A200" s="84" t="str">
        <f t="shared" si="15"/>
        <v/>
      </c>
      <c r="B200" s="85">
        <v>0</v>
      </c>
      <c r="C200" s="85"/>
      <c r="D200" s="86" t="str">
        <f t="shared" si="12"/>
        <v/>
      </c>
      <c r="E200" s="105"/>
      <c r="F200" s="106"/>
      <c r="G200" s="89"/>
      <c r="H200" s="97"/>
      <c r="I200" s="108"/>
      <c r="J200" s="109"/>
      <c r="K200" s="109"/>
      <c r="L200" s="109"/>
      <c r="M200" s="109"/>
      <c r="N200" s="109"/>
      <c r="O200" s="92"/>
      <c r="P200" s="110"/>
      <c r="Q200" s="92"/>
      <c r="R200" s="92"/>
      <c r="S200" s="92"/>
      <c r="T200" s="92"/>
      <c r="U200" s="92"/>
      <c r="V200" s="93" t="s">
        <v>119</v>
      </c>
      <c r="W200" s="93" t="s">
        <v>119</v>
      </c>
      <c r="X200" s="93" t="s">
        <v>119</v>
      </c>
      <c r="Y200" s="93" t="s">
        <v>119</v>
      </c>
      <c r="Z200" s="93" t="s">
        <v>119</v>
      </c>
      <c r="AA200" s="94" t="s">
        <v>119</v>
      </c>
      <c r="AB200" s="94" t="s">
        <v>119</v>
      </c>
      <c r="AC200" s="94" t="s">
        <v>119</v>
      </c>
      <c r="AD200" s="94" t="s">
        <v>119</v>
      </c>
      <c r="AE200" s="94" t="s">
        <v>119</v>
      </c>
      <c r="AF200" s="94" t="s">
        <v>119</v>
      </c>
      <c r="AJ200" s="100"/>
      <c r="AS200" s="95" t="str">
        <f t="shared" si="13"/>
        <v/>
      </c>
      <c r="AT200" s="95" t="str">
        <f t="shared" si="14"/>
        <v/>
      </c>
      <c r="BD200" t="str">
        <f t="shared" si="11"/>
        <v>R1CNEW FOREST DAS</v>
      </c>
      <c r="BE200" s="30" t="s">
        <v>647</v>
      </c>
      <c r="BF200" s="30" t="s">
        <v>648</v>
      </c>
      <c r="BG200" s="30" t="s">
        <v>647</v>
      </c>
      <c r="BH200" s="30" t="s">
        <v>648</v>
      </c>
      <c r="BI200" s="30" t="s">
        <v>576</v>
      </c>
    </row>
    <row r="201" spans="1:61" s="20" customFormat="1" ht="15" x14ac:dyDescent="0.25">
      <c r="A201" s="84" t="str">
        <f t="shared" si="15"/>
        <v/>
      </c>
      <c r="B201" s="85">
        <v>0</v>
      </c>
      <c r="C201" s="85"/>
      <c r="D201" s="86" t="str">
        <f t="shared" si="12"/>
        <v/>
      </c>
      <c r="E201" s="105"/>
      <c r="F201" s="106"/>
      <c r="G201" s="89"/>
      <c r="H201" s="97"/>
      <c r="I201" s="108"/>
      <c r="J201" s="109"/>
      <c r="K201" s="109"/>
      <c r="L201" s="109"/>
      <c r="M201" s="109"/>
      <c r="N201" s="109"/>
      <c r="O201" s="92"/>
      <c r="P201" s="110"/>
      <c r="Q201" s="92"/>
      <c r="R201" s="92"/>
      <c r="S201" s="92"/>
      <c r="T201" s="92"/>
      <c r="U201" s="92"/>
      <c r="V201" s="93" t="s">
        <v>119</v>
      </c>
      <c r="W201" s="93" t="s">
        <v>119</v>
      </c>
      <c r="X201" s="93" t="s">
        <v>119</v>
      </c>
      <c r="Y201" s="93" t="s">
        <v>119</v>
      </c>
      <c r="Z201" s="93" t="s">
        <v>119</v>
      </c>
      <c r="AA201" s="94" t="s">
        <v>119</v>
      </c>
      <c r="AB201" s="94" t="s">
        <v>119</v>
      </c>
      <c r="AC201" s="94" t="s">
        <v>119</v>
      </c>
      <c r="AD201" s="94" t="s">
        <v>119</v>
      </c>
      <c r="AE201" s="94" t="s">
        <v>119</v>
      </c>
      <c r="AF201" s="94" t="s">
        <v>119</v>
      </c>
      <c r="AJ201" s="100"/>
      <c r="AS201" s="95" t="str">
        <f t="shared" si="13"/>
        <v/>
      </c>
      <c r="AT201" s="95" t="str">
        <f t="shared" si="14"/>
        <v/>
      </c>
      <c r="BD201" t="str">
        <f t="shared" si="11"/>
        <v>R1CNO LIMITS</v>
      </c>
      <c r="BE201" s="30" t="s">
        <v>649</v>
      </c>
      <c r="BF201" s="30" t="s">
        <v>650</v>
      </c>
      <c r="BG201" s="30" t="s">
        <v>649</v>
      </c>
      <c r="BH201" s="30" t="s">
        <v>650</v>
      </c>
      <c r="BI201" s="30" t="s">
        <v>576</v>
      </c>
    </row>
    <row r="202" spans="1:61" s="20" customFormat="1" ht="15" x14ac:dyDescent="0.25">
      <c r="A202" s="84" t="str">
        <f t="shared" si="15"/>
        <v/>
      </c>
      <c r="B202" s="85">
        <v>0</v>
      </c>
      <c r="C202" s="85"/>
      <c r="D202" s="86" t="str">
        <f t="shared" si="12"/>
        <v/>
      </c>
      <c r="E202" s="105"/>
      <c r="F202" s="106"/>
      <c r="G202" s="89"/>
      <c r="H202" s="97"/>
      <c r="I202" s="108"/>
      <c r="J202" s="109"/>
      <c r="K202" s="109"/>
      <c r="L202" s="109"/>
      <c r="M202" s="109"/>
      <c r="N202" s="109"/>
      <c r="O202" s="92"/>
      <c r="P202" s="110"/>
      <c r="Q202" s="92"/>
      <c r="R202" s="92"/>
      <c r="S202" s="92"/>
      <c r="T202" s="92"/>
      <c r="U202" s="92"/>
      <c r="V202" s="93" t="s">
        <v>119</v>
      </c>
      <c r="W202" s="93" t="s">
        <v>119</v>
      </c>
      <c r="X202" s="93" t="s">
        <v>119</v>
      </c>
      <c r="Y202" s="93" t="s">
        <v>119</v>
      </c>
      <c r="Z202" s="93" t="s">
        <v>119</v>
      </c>
      <c r="AA202" s="94" t="s">
        <v>119</v>
      </c>
      <c r="AB202" s="94" t="s">
        <v>119</v>
      </c>
      <c r="AC202" s="94" t="s">
        <v>119</v>
      </c>
      <c r="AD202" s="94" t="s">
        <v>119</v>
      </c>
      <c r="AE202" s="94" t="s">
        <v>119</v>
      </c>
      <c r="AF202" s="94" t="s">
        <v>119</v>
      </c>
      <c r="AJ202" s="100"/>
      <c r="AS202" s="95" t="str">
        <f t="shared" si="13"/>
        <v/>
      </c>
      <c r="AT202" s="95" t="str">
        <f t="shared" si="14"/>
        <v/>
      </c>
      <c r="BD202" t="str">
        <f t="shared" si="11"/>
        <v>R1CNO LIMITS - SHIRLEY</v>
      </c>
      <c r="BE202" s="30" t="s">
        <v>651</v>
      </c>
      <c r="BF202" s="30" t="s">
        <v>652</v>
      </c>
      <c r="BG202" s="30" t="s">
        <v>651</v>
      </c>
      <c r="BH202" s="30" t="s">
        <v>652</v>
      </c>
      <c r="BI202" s="30" t="s">
        <v>576</v>
      </c>
    </row>
    <row r="203" spans="1:61" s="20" customFormat="1" ht="15" x14ac:dyDescent="0.25">
      <c r="A203" s="84" t="str">
        <f t="shared" si="15"/>
        <v/>
      </c>
      <c r="B203" s="85">
        <v>0</v>
      </c>
      <c r="C203" s="85"/>
      <c r="D203" s="86" t="str">
        <f t="shared" si="12"/>
        <v/>
      </c>
      <c r="E203" s="105"/>
      <c r="F203" s="106"/>
      <c r="G203" s="89"/>
      <c r="H203" s="97"/>
      <c r="I203" s="108"/>
      <c r="J203" s="109"/>
      <c r="K203" s="109"/>
      <c r="L203" s="109"/>
      <c r="M203" s="109"/>
      <c r="N203" s="109"/>
      <c r="O203" s="92"/>
      <c r="P203" s="110"/>
      <c r="Q203" s="92"/>
      <c r="R203" s="92"/>
      <c r="S203" s="92"/>
      <c r="T203" s="92"/>
      <c r="U203" s="92"/>
      <c r="V203" s="93" t="s">
        <v>119</v>
      </c>
      <c r="W203" s="93" t="s">
        <v>119</v>
      </c>
      <c r="X203" s="93" t="s">
        <v>119</v>
      </c>
      <c r="Y203" s="93" t="s">
        <v>119</v>
      </c>
      <c r="Z203" s="93" t="s">
        <v>119</v>
      </c>
      <c r="AA203" s="94" t="s">
        <v>119</v>
      </c>
      <c r="AB203" s="94" t="s">
        <v>119</v>
      </c>
      <c r="AC203" s="94" t="s">
        <v>119</v>
      </c>
      <c r="AD203" s="94" t="s">
        <v>119</v>
      </c>
      <c r="AE203" s="94" t="s">
        <v>119</v>
      </c>
      <c r="AF203" s="94" t="s">
        <v>119</v>
      </c>
      <c r="AJ203" s="100"/>
      <c r="AS203" s="95" t="str">
        <f t="shared" si="13"/>
        <v/>
      </c>
      <c r="AT203" s="95" t="str">
        <f t="shared" si="14"/>
        <v/>
      </c>
      <c r="BD203" t="str">
        <f t="shared" si="11"/>
        <v>R1CNO LIMITS - SHOLING</v>
      </c>
      <c r="BE203" s="30" t="s">
        <v>653</v>
      </c>
      <c r="BF203" s="30" t="s">
        <v>654</v>
      </c>
      <c r="BG203" s="30" t="s">
        <v>653</v>
      </c>
      <c r="BH203" s="30" t="s">
        <v>654</v>
      </c>
      <c r="BI203" s="30" t="s">
        <v>576</v>
      </c>
    </row>
    <row r="204" spans="1:61" s="20" customFormat="1" ht="15" x14ac:dyDescent="0.25">
      <c r="A204" s="84" t="str">
        <f t="shared" si="15"/>
        <v/>
      </c>
      <c r="B204" s="85">
        <v>0</v>
      </c>
      <c r="C204" s="85"/>
      <c r="D204" s="86" t="str">
        <f t="shared" si="12"/>
        <v/>
      </c>
      <c r="E204" s="105"/>
      <c r="F204" s="106"/>
      <c r="G204" s="89"/>
      <c r="H204" s="97"/>
      <c r="I204" s="108"/>
      <c r="J204" s="109"/>
      <c r="K204" s="109"/>
      <c r="L204" s="109"/>
      <c r="M204" s="109"/>
      <c r="N204" s="109"/>
      <c r="O204" s="92"/>
      <c r="P204" s="110"/>
      <c r="Q204" s="92"/>
      <c r="R204" s="92"/>
      <c r="S204" s="92"/>
      <c r="T204" s="92"/>
      <c r="U204" s="92"/>
      <c r="V204" s="93" t="s">
        <v>119</v>
      </c>
      <c r="W204" s="93" t="s">
        <v>119</v>
      </c>
      <c r="X204" s="93" t="s">
        <v>119</v>
      </c>
      <c r="Y204" s="93" t="s">
        <v>119</v>
      </c>
      <c r="Z204" s="93" t="s">
        <v>119</v>
      </c>
      <c r="AA204" s="94" t="s">
        <v>119</v>
      </c>
      <c r="AB204" s="94" t="s">
        <v>119</v>
      </c>
      <c r="AC204" s="94" t="s">
        <v>119</v>
      </c>
      <c r="AD204" s="94" t="s">
        <v>119</v>
      </c>
      <c r="AE204" s="94" t="s">
        <v>119</v>
      </c>
      <c r="AF204" s="94" t="s">
        <v>119</v>
      </c>
      <c r="AJ204" s="100"/>
      <c r="AS204" s="95" t="str">
        <f t="shared" si="13"/>
        <v/>
      </c>
      <c r="AT204" s="95" t="str">
        <f t="shared" si="14"/>
        <v/>
      </c>
      <c r="BD204" t="str">
        <f t="shared" ref="BD204:BD267" si="16">CONCATENATE(LEFT(BE204, 3),BF204)</f>
        <v>R1COAKRIDGE HALL FOR ALL</v>
      </c>
      <c r="BE204" s="30" t="s">
        <v>655</v>
      </c>
      <c r="BF204" s="30" t="s">
        <v>656</v>
      </c>
      <c r="BG204" s="30" t="s">
        <v>655</v>
      </c>
      <c r="BH204" s="30" t="s">
        <v>656</v>
      </c>
      <c r="BI204" s="30" t="s">
        <v>576</v>
      </c>
    </row>
    <row r="205" spans="1:61" s="20" customFormat="1" ht="15" x14ac:dyDescent="0.25">
      <c r="A205" s="84" t="str">
        <f t="shared" si="15"/>
        <v/>
      </c>
      <c r="B205" s="85">
        <v>0</v>
      </c>
      <c r="C205" s="85"/>
      <c r="D205" s="86" t="str">
        <f t="shared" si="12"/>
        <v/>
      </c>
      <c r="E205" s="105"/>
      <c r="F205" s="106"/>
      <c r="G205" s="89"/>
      <c r="H205" s="97"/>
      <c r="I205" s="108"/>
      <c r="J205" s="109"/>
      <c r="K205" s="109"/>
      <c r="L205" s="109"/>
      <c r="M205" s="109"/>
      <c r="N205" s="109"/>
      <c r="O205" s="92"/>
      <c r="P205" s="110"/>
      <c r="Q205" s="92"/>
      <c r="R205" s="92"/>
      <c r="S205" s="92"/>
      <c r="T205" s="92"/>
      <c r="U205" s="92"/>
      <c r="V205" s="93" t="s">
        <v>119</v>
      </c>
      <c r="W205" s="93" t="s">
        <v>119</v>
      </c>
      <c r="X205" s="93" t="s">
        <v>119</v>
      </c>
      <c r="Y205" s="93" t="s">
        <v>119</v>
      </c>
      <c r="Z205" s="93" t="s">
        <v>119</v>
      </c>
      <c r="AA205" s="94" t="s">
        <v>119</v>
      </c>
      <c r="AB205" s="94" t="s">
        <v>119</v>
      </c>
      <c r="AC205" s="94" t="s">
        <v>119</v>
      </c>
      <c r="AD205" s="94" t="s">
        <v>119</v>
      </c>
      <c r="AE205" s="94" t="s">
        <v>119</v>
      </c>
      <c r="AF205" s="94" t="s">
        <v>119</v>
      </c>
      <c r="AJ205" s="100"/>
      <c r="AS205" s="95" t="str">
        <f t="shared" si="13"/>
        <v/>
      </c>
      <c r="AT205" s="95" t="str">
        <f t="shared" si="14"/>
        <v/>
      </c>
      <c r="BD205" t="str">
        <f t="shared" si="16"/>
        <v>R1COLDER PERS MENTAL HEALTH</v>
      </c>
      <c r="BE205" s="30" t="s">
        <v>657</v>
      </c>
      <c r="BF205" s="30" t="s">
        <v>658</v>
      </c>
      <c r="BG205" s="30" t="s">
        <v>657</v>
      </c>
      <c r="BH205" s="30" t="s">
        <v>658</v>
      </c>
      <c r="BI205" s="30" t="s">
        <v>576</v>
      </c>
    </row>
    <row r="206" spans="1:61" s="20" customFormat="1" ht="15" x14ac:dyDescent="0.25">
      <c r="A206" s="84" t="str">
        <f t="shared" si="15"/>
        <v/>
      </c>
      <c r="B206" s="85">
        <v>0</v>
      </c>
      <c r="C206" s="85"/>
      <c r="D206" s="86" t="str">
        <f t="shared" ref="D206:D213" si="17">IF(ISNA(VLOOKUP($E$5&amp;E206,$BD:$BE,2,FALSE)),"",VLOOKUP($E$5&amp;E206,$BD:$BE,2,FALSE))</f>
        <v/>
      </c>
      <c r="E206" s="105"/>
      <c r="F206" s="106"/>
      <c r="G206" s="89"/>
      <c r="H206" s="97"/>
      <c r="I206" s="108"/>
      <c r="J206" s="109"/>
      <c r="K206" s="109"/>
      <c r="L206" s="109"/>
      <c r="M206" s="109"/>
      <c r="N206" s="109"/>
      <c r="O206" s="92"/>
      <c r="P206" s="110"/>
      <c r="Q206" s="92"/>
      <c r="R206" s="92"/>
      <c r="S206" s="92"/>
      <c r="T206" s="92"/>
      <c r="U206" s="92"/>
      <c r="V206" s="93" t="s">
        <v>119</v>
      </c>
      <c r="W206" s="93" t="s">
        <v>119</v>
      </c>
      <c r="X206" s="93" t="s">
        <v>119</v>
      </c>
      <c r="Y206" s="93" t="s">
        <v>119</v>
      </c>
      <c r="Z206" s="93" t="s">
        <v>119</v>
      </c>
      <c r="AA206" s="94" t="s">
        <v>119</v>
      </c>
      <c r="AB206" s="94" t="s">
        <v>119</v>
      </c>
      <c r="AC206" s="94" t="s">
        <v>119</v>
      </c>
      <c r="AD206" s="94" t="s">
        <v>119</v>
      </c>
      <c r="AE206" s="94" t="s">
        <v>119</v>
      </c>
      <c r="AF206" s="94" t="s">
        <v>119</v>
      </c>
      <c r="AJ206" s="100"/>
      <c r="AS206" s="95" t="str">
        <f t="shared" si="13"/>
        <v/>
      </c>
      <c r="AT206" s="95" t="str">
        <f t="shared" si="14"/>
        <v/>
      </c>
      <c r="BD206" t="str">
        <f t="shared" si="16"/>
        <v>R1CPETERSFIELD HOSPITAL</v>
      </c>
      <c r="BE206" s="30" t="s">
        <v>659</v>
      </c>
      <c r="BF206" s="30" t="s">
        <v>660</v>
      </c>
      <c r="BG206" s="30" t="s">
        <v>659</v>
      </c>
      <c r="BH206" s="30" t="s">
        <v>660</v>
      </c>
      <c r="BI206" s="30" t="s">
        <v>576</v>
      </c>
    </row>
    <row r="207" spans="1:61" s="20" customFormat="1" ht="15" x14ac:dyDescent="0.25">
      <c r="A207" s="84" t="str">
        <f t="shared" si="15"/>
        <v/>
      </c>
      <c r="B207" s="85">
        <v>0</v>
      </c>
      <c r="C207" s="85"/>
      <c r="D207" s="86" t="str">
        <f t="shared" si="17"/>
        <v/>
      </c>
      <c r="E207" s="105"/>
      <c r="F207" s="106"/>
      <c r="G207" s="89"/>
      <c r="H207" s="97"/>
      <c r="I207" s="108"/>
      <c r="J207" s="109"/>
      <c r="K207" s="109"/>
      <c r="L207" s="109"/>
      <c r="M207" s="109"/>
      <c r="N207" s="109"/>
      <c r="O207" s="92"/>
      <c r="P207" s="110"/>
      <c r="Q207" s="92"/>
      <c r="R207" s="92"/>
      <c r="S207" s="92"/>
      <c r="T207" s="92"/>
      <c r="U207" s="92"/>
      <c r="V207" s="93" t="s">
        <v>119</v>
      </c>
      <c r="W207" s="93" t="s">
        <v>119</v>
      </c>
      <c r="X207" s="93" t="s">
        <v>119</v>
      </c>
      <c r="Y207" s="93" t="s">
        <v>119</v>
      </c>
      <c r="Z207" s="93" t="s">
        <v>119</v>
      </c>
      <c r="AA207" s="94" t="s">
        <v>119</v>
      </c>
      <c r="AB207" s="94" t="s">
        <v>119</v>
      </c>
      <c r="AC207" s="94" t="s">
        <v>119</v>
      </c>
      <c r="AD207" s="94" t="s">
        <v>119</v>
      </c>
      <c r="AE207" s="94" t="s">
        <v>119</v>
      </c>
      <c r="AF207" s="94" t="s">
        <v>119</v>
      </c>
      <c r="AJ207" s="100"/>
      <c r="AS207" s="95" t="str">
        <f t="shared" ref="AS207:AS213" si="18">IF(M408=1,"No Site Selected","")</f>
        <v/>
      </c>
      <c r="AT207" s="95" t="str">
        <f t="shared" ref="AT207:AT213" si="19">IF(N408=1,"No Ward Name","")</f>
        <v/>
      </c>
      <c r="BD207" t="str">
        <f t="shared" si="16"/>
        <v>R1CPICKLES COPPICE</v>
      </c>
      <c r="BE207" s="30" t="s">
        <v>661</v>
      </c>
      <c r="BF207" s="30" t="s">
        <v>662</v>
      </c>
      <c r="BG207" s="30" t="s">
        <v>661</v>
      </c>
      <c r="BH207" s="30" t="s">
        <v>662</v>
      </c>
      <c r="BI207" s="30" t="s">
        <v>576</v>
      </c>
    </row>
    <row r="208" spans="1:61" s="20" customFormat="1" ht="15" x14ac:dyDescent="0.25">
      <c r="A208" s="84" t="str">
        <f t="shared" si="15"/>
        <v/>
      </c>
      <c r="B208" s="85">
        <v>0</v>
      </c>
      <c r="C208" s="85"/>
      <c r="D208" s="86" t="str">
        <f t="shared" si="17"/>
        <v/>
      </c>
      <c r="E208" s="105"/>
      <c r="F208" s="106"/>
      <c r="G208" s="89"/>
      <c r="H208" s="97"/>
      <c r="I208" s="108"/>
      <c r="J208" s="109"/>
      <c r="K208" s="109"/>
      <c r="L208" s="109"/>
      <c r="M208" s="109"/>
      <c r="N208" s="109"/>
      <c r="O208" s="92"/>
      <c r="P208" s="110"/>
      <c r="Q208" s="92"/>
      <c r="R208" s="92"/>
      <c r="S208" s="92"/>
      <c r="T208" s="92"/>
      <c r="U208" s="92"/>
      <c r="V208" s="93" t="s">
        <v>119</v>
      </c>
      <c r="W208" s="93" t="s">
        <v>119</v>
      </c>
      <c r="X208" s="93" t="s">
        <v>119</v>
      </c>
      <c r="Y208" s="93" t="s">
        <v>119</v>
      </c>
      <c r="Z208" s="93" t="s">
        <v>119</v>
      </c>
      <c r="AA208" s="94" t="s">
        <v>119</v>
      </c>
      <c r="AB208" s="94" t="s">
        <v>119</v>
      </c>
      <c r="AC208" s="94" t="s">
        <v>119</v>
      </c>
      <c r="AD208" s="94" t="s">
        <v>119</v>
      </c>
      <c r="AE208" s="94" t="s">
        <v>119</v>
      </c>
      <c r="AF208" s="94" t="s">
        <v>119</v>
      </c>
      <c r="AJ208" s="100"/>
      <c r="AS208" s="95" t="str">
        <f t="shared" si="18"/>
        <v/>
      </c>
      <c r="AT208" s="95" t="str">
        <f t="shared" si="19"/>
        <v/>
      </c>
      <c r="BD208" t="str">
        <f t="shared" si="16"/>
        <v>R1CPRINCESS ANNE HOSPITAL</v>
      </c>
      <c r="BE208" s="30" t="s">
        <v>663</v>
      </c>
      <c r="BF208" s="30" t="s">
        <v>664</v>
      </c>
      <c r="BG208" s="30" t="s">
        <v>663</v>
      </c>
      <c r="BH208" s="30" t="s">
        <v>664</v>
      </c>
      <c r="BI208" s="30" t="s">
        <v>576</v>
      </c>
    </row>
    <row r="209" spans="1:61" s="20" customFormat="1" ht="15" x14ac:dyDescent="0.25">
      <c r="A209" s="84" t="str">
        <f>IF(M410=1,"No Site Selected",IF(N410=1,"No Ward Name",""))</f>
        <v/>
      </c>
      <c r="B209" s="85">
        <v>0</v>
      </c>
      <c r="C209" s="85"/>
      <c r="D209" s="86" t="str">
        <f t="shared" si="17"/>
        <v/>
      </c>
      <c r="E209" s="105"/>
      <c r="F209" s="106"/>
      <c r="G209" s="89"/>
      <c r="H209" s="97"/>
      <c r="I209" s="108"/>
      <c r="J209" s="109"/>
      <c r="K209" s="109"/>
      <c r="L209" s="109"/>
      <c r="M209" s="109"/>
      <c r="N209" s="109"/>
      <c r="O209" s="92"/>
      <c r="P209" s="110"/>
      <c r="Q209" s="92"/>
      <c r="R209" s="92"/>
      <c r="S209" s="92"/>
      <c r="T209" s="92"/>
      <c r="U209" s="92"/>
      <c r="V209" s="93" t="s">
        <v>119</v>
      </c>
      <c r="W209" s="93" t="s">
        <v>119</v>
      </c>
      <c r="X209" s="93" t="s">
        <v>119</v>
      </c>
      <c r="Y209" s="93" t="s">
        <v>119</v>
      </c>
      <c r="Z209" s="93" t="s">
        <v>119</v>
      </c>
      <c r="AA209" s="94" t="s">
        <v>119</v>
      </c>
      <c r="AB209" s="94" t="s">
        <v>119</v>
      </c>
      <c r="AC209" s="94" t="s">
        <v>119</v>
      </c>
      <c r="AD209" s="94" t="s">
        <v>119</v>
      </c>
      <c r="AE209" s="94" t="s">
        <v>119</v>
      </c>
      <c r="AF209" s="94" t="s">
        <v>119</v>
      </c>
      <c r="AJ209" s="100"/>
      <c r="AS209" s="95" t="str">
        <f t="shared" si="18"/>
        <v/>
      </c>
      <c r="AT209" s="95" t="str">
        <f t="shared" si="19"/>
        <v/>
      </c>
      <c r="BD209" t="str">
        <f t="shared" si="16"/>
        <v>R1CQUEEN ALEXANDRA HOSPITAL</v>
      </c>
      <c r="BE209" s="30" t="s">
        <v>665</v>
      </c>
      <c r="BF209" s="30" t="s">
        <v>666</v>
      </c>
      <c r="BG209" s="30" t="s">
        <v>665</v>
      </c>
      <c r="BH209" s="30" t="s">
        <v>666</v>
      </c>
      <c r="BI209" s="30" t="s">
        <v>576</v>
      </c>
    </row>
    <row r="210" spans="1:61" s="20" customFormat="1" ht="15" x14ac:dyDescent="0.25">
      <c r="A210" s="84" t="str">
        <f>IF(M411=1,"No Site Selected",IF(N411=1,"No Ward Name",""))</f>
        <v/>
      </c>
      <c r="B210" s="85">
        <v>0</v>
      </c>
      <c r="C210" s="85"/>
      <c r="D210" s="86" t="str">
        <f t="shared" si="17"/>
        <v/>
      </c>
      <c r="E210" s="105"/>
      <c r="F210" s="106"/>
      <c r="G210" s="89"/>
      <c r="H210" s="97"/>
      <c r="I210" s="108"/>
      <c r="J210" s="109"/>
      <c r="K210" s="109"/>
      <c r="L210" s="109"/>
      <c r="M210" s="109"/>
      <c r="N210" s="109"/>
      <c r="O210" s="92"/>
      <c r="P210" s="110"/>
      <c r="Q210" s="92"/>
      <c r="R210" s="92"/>
      <c r="S210" s="92"/>
      <c r="T210" s="92"/>
      <c r="U210" s="92"/>
      <c r="V210" s="93" t="s">
        <v>119</v>
      </c>
      <c r="W210" s="93" t="s">
        <v>119</v>
      </c>
      <c r="X210" s="93" t="s">
        <v>119</v>
      </c>
      <c r="Y210" s="93" t="s">
        <v>119</v>
      </c>
      <c r="Z210" s="93" t="s">
        <v>119</v>
      </c>
      <c r="AA210" s="94" t="s">
        <v>119</v>
      </c>
      <c r="AB210" s="94" t="s">
        <v>119</v>
      </c>
      <c r="AC210" s="94" t="s">
        <v>119</v>
      </c>
      <c r="AD210" s="94" t="s">
        <v>119</v>
      </c>
      <c r="AE210" s="94" t="s">
        <v>119</v>
      </c>
      <c r="AF210" s="94" t="s">
        <v>119</v>
      </c>
      <c r="AJ210" s="100"/>
      <c r="AS210" s="95" t="str">
        <f t="shared" si="18"/>
        <v/>
      </c>
      <c r="AT210" s="95" t="str">
        <f t="shared" si="19"/>
        <v/>
      </c>
      <c r="BD210" t="str">
        <f t="shared" si="16"/>
        <v>R1CROMSEY HOSPITAL</v>
      </c>
      <c r="BE210" s="30" t="s">
        <v>667</v>
      </c>
      <c r="BF210" s="30" t="s">
        <v>668</v>
      </c>
      <c r="BG210" s="30" t="s">
        <v>667</v>
      </c>
      <c r="BH210" s="30" t="s">
        <v>668</v>
      </c>
      <c r="BI210" s="30" t="s">
        <v>576</v>
      </c>
    </row>
    <row r="211" spans="1:61" s="20" customFormat="1" ht="15" x14ac:dyDescent="0.25">
      <c r="A211" s="84" t="str">
        <f>IF(M412=1,"No Site Selected",IF(N412=1,"No Ward Name",""))</f>
        <v/>
      </c>
      <c r="B211" s="85">
        <v>0</v>
      </c>
      <c r="C211" s="85"/>
      <c r="D211" s="86" t="str">
        <f t="shared" si="17"/>
        <v/>
      </c>
      <c r="E211" s="105"/>
      <c r="F211" s="106"/>
      <c r="G211" s="89"/>
      <c r="H211" s="97"/>
      <c r="I211" s="108"/>
      <c r="J211" s="109"/>
      <c r="K211" s="109"/>
      <c r="L211" s="109"/>
      <c r="M211" s="109"/>
      <c r="N211" s="109"/>
      <c r="O211" s="92"/>
      <c r="P211" s="110"/>
      <c r="Q211" s="92"/>
      <c r="R211" s="92"/>
      <c r="S211" s="92"/>
      <c r="T211" s="92"/>
      <c r="U211" s="92"/>
      <c r="V211" s="93" t="s">
        <v>119</v>
      </c>
      <c r="W211" s="93" t="s">
        <v>119</v>
      </c>
      <c r="X211" s="93" t="s">
        <v>119</v>
      </c>
      <c r="Y211" s="93" t="s">
        <v>119</v>
      </c>
      <c r="Z211" s="93" t="s">
        <v>119</v>
      </c>
      <c r="AA211" s="94" t="s">
        <v>119</v>
      </c>
      <c r="AB211" s="94" t="s">
        <v>119</v>
      </c>
      <c r="AC211" s="94" t="s">
        <v>119</v>
      </c>
      <c r="AD211" s="94" t="s">
        <v>119</v>
      </c>
      <c r="AE211" s="94" t="s">
        <v>119</v>
      </c>
      <c r="AF211" s="94" t="s">
        <v>119</v>
      </c>
      <c r="AJ211" s="100"/>
      <c r="AS211" s="95" t="str">
        <f t="shared" si="18"/>
        <v/>
      </c>
      <c r="AT211" s="95" t="str">
        <f t="shared" si="19"/>
        <v/>
      </c>
      <c r="BD211" t="str">
        <f t="shared" si="16"/>
        <v>R1CSAINSBURYS</v>
      </c>
      <c r="BE211" s="30" t="s">
        <v>669</v>
      </c>
      <c r="BF211" s="30" t="s">
        <v>670</v>
      </c>
      <c r="BG211" s="30" t="s">
        <v>669</v>
      </c>
      <c r="BH211" s="30" t="s">
        <v>670</v>
      </c>
      <c r="BI211" s="30" t="s">
        <v>576</v>
      </c>
    </row>
    <row r="212" spans="1:61" s="20" customFormat="1" ht="15" x14ac:dyDescent="0.25">
      <c r="A212" s="84" t="str">
        <f>IF(M413=1,"No Site Selected",IF(N413=1,"No Ward Name",""))</f>
        <v/>
      </c>
      <c r="B212" s="85">
        <v>0</v>
      </c>
      <c r="C212" s="85"/>
      <c r="D212" s="86" t="str">
        <f t="shared" si="17"/>
        <v/>
      </c>
      <c r="E212" s="105"/>
      <c r="F212" s="106"/>
      <c r="G212" s="89"/>
      <c r="H212" s="97"/>
      <c r="I212" s="108"/>
      <c r="J212" s="109"/>
      <c r="K212" s="109"/>
      <c r="L212" s="109"/>
      <c r="M212" s="109"/>
      <c r="N212" s="109"/>
      <c r="O212" s="92"/>
      <c r="P212" s="110"/>
      <c r="Q212" s="92"/>
      <c r="R212" s="92"/>
      <c r="S212" s="92"/>
      <c r="T212" s="92"/>
      <c r="U212" s="92"/>
      <c r="V212" s="93" t="s">
        <v>119</v>
      </c>
      <c r="W212" s="93" t="s">
        <v>119</v>
      </c>
      <c r="X212" s="93" t="s">
        <v>119</v>
      </c>
      <c r="Y212" s="93" t="s">
        <v>119</v>
      </c>
      <c r="Z212" s="93" t="s">
        <v>119</v>
      </c>
      <c r="AA212" s="94" t="s">
        <v>119</v>
      </c>
      <c r="AB212" s="94" t="s">
        <v>119</v>
      </c>
      <c r="AC212" s="94" t="s">
        <v>119</v>
      </c>
      <c r="AD212" s="94" t="s">
        <v>119</v>
      </c>
      <c r="AE212" s="94" t="s">
        <v>119</v>
      </c>
      <c r="AF212" s="94" t="s">
        <v>119</v>
      </c>
      <c r="AJ212" s="100"/>
      <c r="AS212" s="95" t="str">
        <f t="shared" si="18"/>
        <v/>
      </c>
      <c r="AT212" s="95" t="str">
        <f t="shared" si="19"/>
        <v/>
      </c>
      <c r="BD212" t="str">
        <f t="shared" si="16"/>
        <v>R1CSNOWDON NEURO REHAB UNIT</v>
      </c>
      <c r="BE212" s="30" t="s">
        <v>671</v>
      </c>
      <c r="BF212" s="30" t="s">
        <v>672</v>
      </c>
      <c r="BG212" s="30" t="s">
        <v>671</v>
      </c>
      <c r="BH212" s="30" t="s">
        <v>672</v>
      </c>
      <c r="BI212" s="30" t="s">
        <v>576</v>
      </c>
    </row>
    <row r="213" spans="1:61" s="20" customFormat="1" ht="15" x14ac:dyDescent="0.25">
      <c r="A213" s="84" t="str">
        <f>IF(M414=1,"No Site Selected",IF(N414=1,"No Ward Name",""))</f>
        <v/>
      </c>
      <c r="B213" s="85">
        <v>0</v>
      </c>
      <c r="C213" s="85"/>
      <c r="D213" s="86" t="str">
        <f t="shared" si="17"/>
        <v/>
      </c>
      <c r="E213" s="105"/>
      <c r="F213" s="106"/>
      <c r="G213" s="89"/>
      <c r="H213" s="97"/>
      <c r="I213" s="108"/>
      <c r="J213" s="109"/>
      <c r="K213" s="109"/>
      <c r="L213" s="109"/>
      <c r="M213" s="109"/>
      <c r="N213" s="109"/>
      <c r="O213" s="92"/>
      <c r="P213" s="110"/>
      <c r="Q213" s="92"/>
      <c r="R213" s="92"/>
      <c r="S213" s="92"/>
      <c r="T213" s="92"/>
      <c r="U213" s="92"/>
      <c r="V213" s="93" t="s">
        <v>119</v>
      </c>
      <c r="W213" s="93" t="s">
        <v>119</v>
      </c>
      <c r="X213" s="93" t="s">
        <v>119</v>
      </c>
      <c r="Y213" s="93" t="s">
        <v>119</v>
      </c>
      <c r="Z213" s="93" t="s">
        <v>119</v>
      </c>
      <c r="AA213" s="94" t="s">
        <v>119</v>
      </c>
      <c r="AB213" s="94" t="s">
        <v>119</v>
      </c>
      <c r="AC213" s="94" t="s">
        <v>119</v>
      </c>
      <c r="AD213" s="94" t="s">
        <v>119</v>
      </c>
      <c r="AE213" s="94" t="s">
        <v>119</v>
      </c>
      <c r="AF213" s="94" t="s">
        <v>119</v>
      </c>
      <c r="AJ213" s="100"/>
      <c r="AS213" s="95" t="str">
        <f t="shared" si="18"/>
        <v/>
      </c>
      <c r="AT213" s="95" t="str">
        <f t="shared" si="19"/>
        <v/>
      </c>
      <c r="BD213" t="str">
        <f t="shared" si="16"/>
        <v>R1CSOUTHAMPTON GENERAL HOSPITAL</v>
      </c>
      <c r="BE213" s="30" t="s">
        <v>673</v>
      </c>
      <c r="BF213" s="30" t="s">
        <v>674</v>
      </c>
      <c r="BG213" s="30" t="s">
        <v>673</v>
      </c>
      <c r="BH213" s="30" t="s">
        <v>674</v>
      </c>
      <c r="BI213" s="30" t="s">
        <v>576</v>
      </c>
    </row>
    <row r="214" spans="1:61" s="20" customFormat="1" ht="13.5" customHeight="1" x14ac:dyDescent="0.25">
      <c r="B214" s="31"/>
      <c r="C214" s="31"/>
      <c r="D214" s="113"/>
      <c r="E214" s="114"/>
      <c r="F214" s="115" t="s">
        <v>125</v>
      </c>
      <c r="G214" s="116"/>
      <c r="H214" s="116"/>
      <c r="I214" s="117">
        <f t="shared" ref="I214:O214" si="20">SUM(I14:I213)</f>
        <v>63247</v>
      </c>
      <c r="J214" s="117">
        <f t="shared" si="20"/>
        <v>62012</v>
      </c>
      <c r="K214" s="117">
        <f t="shared" si="20"/>
        <v>90300</v>
      </c>
      <c r="L214" s="117">
        <f t="shared" si="20"/>
        <v>92649</v>
      </c>
      <c r="M214" s="117">
        <f t="shared" si="20"/>
        <v>29442</v>
      </c>
      <c r="N214" s="117">
        <f t="shared" si="20"/>
        <v>28840</v>
      </c>
      <c r="O214" s="117">
        <f t="shared" si="20"/>
        <v>51474</v>
      </c>
      <c r="P214" s="117">
        <f>SUM(P14:P213)</f>
        <v>52487</v>
      </c>
      <c r="Q214" s="117">
        <f>SUM(Q14:Q213)</f>
        <v>144</v>
      </c>
      <c r="R214" s="117">
        <f t="shared" ref="R214:T214" si="21">SUM(R14:R213)</f>
        <v>104</v>
      </c>
      <c r="S214" s="117">
        <f t="shared" si="21"/>
        <v>480</v>
      </c>
      <c r="T214" s="117">
        <f t="shared" si="21"/>
        <v>280</v>
      </c>
      <c r="U214" s="117">
        <f>SUM(U14:U213)</f>
        <v>14343</v>
      </c>
      <c r="V214" s="118"/>
      <c r="W214" s="118"/>
      <c r="X214" s="93">
        <v>7.2509237955797256E-3</v>
      </c>
      <c r="Y214" s="93">
        <v>1.9521717911176184E-2</v>
      </c>
      <c r="Z214" s="93">
        <v>16.479955378930487</v>
      </c>
      <c r="AA214" s="94">
        <v>0.9804733821367021</v>
      </c>
      <c r="AB214" s="94">
        <v>1.0260132890365448</v>
      </c>
      <c r="AC214" s="94">
        <v>0.97955301949595819</v>
      </c>
      <c r="AD214" s="94">
        <v>1.0196798383649999</v>
      </c>
      <c r="AE214" s="94">
        <v>0.72222222222222221</v>
      </c>
      <c r="AF214" s="94">
        <v>0.58333333333333337</v>
      </c>
      <c r="AG214" s="31"/>
      <c r="AH214" s="31"/>
      <c r="AI214" s="31"/>
      <c r="AJ214" s="119"/>
      <c r="AK214" s="31"/>
      <c r="AL214" s="31"/>
      <c r="AM214" s="31"/>
      <c r="AN214" s="31"/>
      <c r="AO214" s="31"/>
      <c r="AP214" s="31"/>
      <c r="AQ214" s="31"/>
      <c r="AR214" s="31"/>
      <c r="AS214" s="65">
        <f>COUNTIF(AS14:AS213,"No Site Selected")</f>
        <v>0</v>
      </c>
      <c r="AT214" s="65">
        <f>COUNTIF(AT14:AT213,"No Ward Name")</f>
        <v>0</v>
      </c>
      <c r="BD214" t="str">
        <f t="shared" si="16"/>
        <v>R1CSPINNAKER WARD</v>
      </c>
      <c r="BE214" s="30" t="s">
        <v>675</v>
      </c>
      <c r="BF214" s="30" t="s">
        <v>676</v>
      </c>
      <c r="BG214" s="30" t="s">
        <v>675</v>
      </c>
      <c r="BH214" s="30" t="s">
        <v>676</v>
      </c>
      <c r="BI214" s="30" t="s">
        <v>576</v>
      </c>
    </row>
    <row r="215" spans="1:61" s="20" customFormat="1" ht="15.75" hidden="1" customHeight="1" x14ac:dyDescent="0.25">
      <c r="A215" s="31" t="s">
        <v>113</v>
      </c>
      <c r="B215" s="31" t="s">
        <v>88</v>
      </c>
      <c r="C215" s="31"/>
      <c r="D215" s="31">
        <v>0</v>
      </c>
      <c r="E215" s="96">
        <v>0</v>
      </c>
      <c r="F215" s="31">
        <v>0</v>
      </c>
      <c r="G215" s="96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0</v>
      </c>
      <c r="O215" s="96"/>
      <c r="P215" s="96"/>
      <c r="Q215" s="96"/>
      <c r="R215" s="96"/>
      <c r="S215" s="96"/>
      <c r="T215" s="96"/>
      <c r="U215" s="96">
        <v>0</v>
      </c>
      <c r="V215" s="96"/>
      <c r="W215" s="96"/>
      <c r="X215" s="96"/>
      <c r="Y215" s="96"/>
      <c r="Z215" s="96"/>
      <c r="AA215" s="96">
        <v>1</v>
      </c>
      <c r="AB215" s="96">
        <v>1</v>
      </c>
      <c r="AC215" s="96">
        <v>0</v>
      </c>
      <c r="AD215" s="96">
        <v>0</v>
      </c>
      <c r="AE215" s="96">
        <v>0</v>
      </c>
      <c r="AF215" s="96">
        <v>0</v>
      </c>
      <c r="AG215" s="31">
        <v>2</v>
      </c>
      <c r="AI215" s="31"/>
      <c r="AJ215" s="119"/>
      <c r="AK215" s="31"/>
      <c r="AL215" s="31"/>
      <c r="AM215" s="31"/>
      <c r="AN215" s="31"/>
      <c r="AO215" s="31"/>
      <c r="AP215" s="31"/>
      <c r="AQ215" s="31"/>
      <c r="AR215" s="31"/>
      <c r="AS215" s="31"/>
      <c r="BD215" t="str">
        <f t="shared" si="16"/>
        <v>R1CST JAMES' HOSPITAL</v>
      </c>
      <c r="BE215" s="30" t="s">
        <v>677</v>
      </c>
      <c r="BF215" s="30" t="s">
        <v>678</v>
      </c>
      <c r="BG215" s="30" t="s">
        <v>677</v>
      </c>
      <c r="BH215" s="30" t="s">
        <v>678</v>
      </c>
      <c r="BI215" s="30" t="s">
        <v>576</v>
      </c>
    </row>
    <row r="216" spans="1:61" s="20" customFormat="1" ht="15" hidden="1" x14ac:dyDescent="0.25">
      <c r="A216" s="31" t="s">
        <v>114</v>
      </c>
      <c r="B216" s="31" t="s">
        <v>91</v>
      </c>
      <c r="C216" s="31"/>
      <c r="D216" s="31">
        <v>0</v>
      </c>
      <c r="E216" s="96">
        <v>0</v>
      </c>
      <c r="F216" s="31">
        <v>0</v>
      </c>
      <c r="G216" s="96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0</v>
      </c>
      <c r="O216" s="96"/>
      <c r="P216" s="96"/>
      <c r="Q216" s="96"/>
      <c r="R216" s="96"/>
      <c r="S216" s="96"/>
      <c r="T216" s="96"/>
      <c r="U216" s="96">
        <v>0</v>
      </c>
      <c r="V216" s="96"/>
      <c r="W216" s="96"/>
      <c r="X216" s="96"/>
      <c r="Y216" s="96"/>
      <c r="Z216" s="96"/>
      <c r="AA216" s="96">
        <v>1</v>
      </c>
      <c r="AB216" s="96">
        <v>1</v>
      </c>
      <c r="AC216" s="96">
        <v>0</v>
      </c>
      <c r="AD216" s="96">
        <v>1</v>
      </c>
      <c r="AE216" s="96">
        <v>1</v>
      </c>
      <c r="AF216" s="96">
        <v>1</v>
      </c>
      <c r="AG216" s="31">
        <v>5</v>
      </c>
      <c r="AJ216" s="100"/>
      <c r="AK216" s="20">
        <f t="shared" ref="AK216:AK279" si="22">IF(AA14="",0, IF(AA14="-",0,IF(AA14&gt;100%,1,0)))</f>
        <v>1</v>
      </c>
      <c r="AM216" s="20">
        <f>IF(AB14="",0, IF(AB14="-",0,IF(AB14&gt;100%,1,0)))</f>
        <v>1</v>
      </c>
      <c r="AN216" s="20">
        <f>IF(AC14="",0, IF(AC14="-",0,IF(AC14&gt;100%,1,0)))</f>
        <v>0</v>
      </c>
      <c r="AO216" s="20">
        <f>IF(AD14="",0, IF(AD14="-",0,IF(AD14&gt;100%,1,0)))</f>
        <v>0</v>
      </c>
      <c r="AQ216" s="31"/>
      <c r="AR216" s="31"/>
      <c r="AS216" t="str">
        <f>CONCATENATE(D14,E14,F14)</f>
        <v>RRP23EDGWARE COMMUNITY HOSPITALAvon</v>
      </c>
      <c r="AT216" t="b">
        <f t="shared" ref="AT216:AT279" si="23">IF(AS216="","",(IF(COUNTIF($AS$216:$AS$414,AS216)&gt;1,1,0))=1)</f>
        <v>0</v>
      </c>
      <c r="AU216" s="31">
        <v>0</v>
      </c>
      <c r="AV216" s="31" t="s">
        <v>679</v>
      </c>
      <c r="AW216" s="31">
        <v>0</v>
      </c>
      <c r="AX216" s="20">
        <f>IF(G14="",0,IF(G14=H14,1,0))</f>
        <v>0</v>
      </c>
      <c r="BD216" t="str">
        <f t="shared" si="16"/>
        <v>R1CST MARY'S HEALTH CAMPUS</v>
      </c>
      <c r="BE216" s="30" t="s">
        <v>680</v>
      </c>
      <c r="BF216" s="30" t="s">
        <v>681</v>
      </c>
      <c r="BG216" s="30" t="s">
        <v>680</v>
      </c>
      <c r="BH216" s="30" t="s">
        <v>681</v>
      </c>
      <c r="BI216" s="30" t="s">
        <v>576</v>
      </c>
    </row>
    <row r="217" spans="1:61" s="20" customFormat="1" ht="15" hidden="1" x14ac:dyDescent="0.25">
      <c r="A217" s="31" t="s">
        <v>115</v>
      </c>
      <c r="B217" s="31" t="s">
        <v>93</v>
      </c>
      <c r="C217" s="31"/>
      <c r="D217" s="31">
        <v>0</v>
      </c>
      <c r="E217" s="96">
        <v>0</v>
      </c>
      <c r="F217" s="31">
        <v>0</v>
      </c>
      <c r="G217" s="96">
        <v>0</v>
      </c>
      <c r="H217" s="96">
        <v>0</v>
      </c>
      <c r="I217" s="96">
        <v>0</v>
      </c>
      <c r="J217" s="96">
        <v>0</v>
      </c>
      <c r="K217" s="96">
        <v>0</v>
      </c>
      <c r="L217" s="96">
        <v>0</v>
      </c>
      <c r="M217" s="96">
        <v>0</v>
      </c>
      <c r="N217" s="96">
        <v>0</v>
      </c>
      <c r="O217" s="96"/>
      <c r="P217" s="96"/>
      <c r="Q217" s="96"/>
      <c r="R217" s="96"/>
      <c r="S217" s="96"/>
      <c r="T217" s="96"/>
      <c r="U217" s="96">
        <v>0</v>
      </c>
      <c r="V217" s="96"/>
      <c r="W217" s="96"/>
      <c r="X217" s="96"/>
      <c r="Y217" s="96"/>
      <c r="Z217" s="96"/>
      <c r="AA217" s="96">
        <v>0</v>
      </c>
      <c r="AB217" s="96">
        <v>0</v>
      </c>
      <c r="AC217" s="96">
        <v>0</v>
      </c>
      <c r="AD217" s="96">
        <v>0</v>
      </c>
      <c r="AE217" s="96">
        <v>1</v>
      </c>
      <c r="AF217" s="96">
        <v>1</v>
      </c>
      <c r="AG217" s="31">
        <v>2</v>
      </c>
      <c r="AJ217" s="100"/>
      <c r="AK217" s="20">
        <f t="shared" si="22"/>
        <v>1</v>
      </c>
      <c r="AM217" s="20">
        <f t="shared" ref="AM217:AO232" si="24">IF(AB15="",0, IF(AB15="-",0,IF(AB15&gt;100%,1,0)))</f>
        <v>1</v>
      </c>
      <c r="AN217" s="20">
        <f t="shared" si="24"/>
        <v>0</v>
      </c>
      <c r="AO217" s="20">
        <f t="shared" si="24"/>
        <v>1</v>
      </c>
      <c r="AP217" s="31"/>
      <c r="AQ217" s="31"/>
      <c r="AR217" s="31"/>
      <c r="AS217" t="str">
        <f>CONCATENATE(D15,E15,F15)</f>
        <v>RRP16CHASE FARM HOSPITALDorset</v>
      </c>
      <c r="AT217" t="b">
        <f t="shared" si="23"/>
        <v>0</v>
      </c>
      <c r="AU217" s="31">
        <v>0</v>
      </c>
      <c r="AV217" s="31" t="s">
        <v>679</v>
      </c>
      <c r="AW217" s="31">
        <v>0</v>
      </c>
      <c r="AX217" s="20">
        <f t="shared" ref="AX217:AX280" si="25">IF(G15="",0,IF(G15=H15,1,0))</f>
        <v>0</v>
      </c>
      <c r="BD217" t="str">
        <f t="shared" si="16"/>
        <v>R1CSTONEHAM MUSCULOSKELETAL</v>
      </c>
      <c r="BE217" s="30" t="s">
        <v>682</v>
      </c>
      <c r="BF217" s="30" t="s">
        <v>683</v>
      </c>
      <c r="BG217" s="30" t="s">
        <v>682</v>
      </c>
      <c r="BH217" s="30" t="s">
        <v>683</v>
      </c>
      <c r="BI217" s="30" t="s">
        <v>576</v>
      </c>
    </row>
    <row r="218" spans="1:61" s="20" customFormat="1" ht="15" hidden="1" x14ac:dyDescent="0.25">
      <c r="A218" s="31" t="s">
        <v>115</v>
      </c>
      <c r="B218" s="31" t="s">
        <v>93</v>
      </c>
      <c r="C218" s="31"/>
      <c r="D218" s="31">
        <v>0</v>
      </c>
      <c r="E218" s="96">
        <v>0</v>
      </c>
      <c r="F218" s="31">
        <v>0</v>
      </c>
      <c r="G218" s="96">
        <v>0</v>
      </c>
      <c r="H218" s="96">
        <v>0</v>
      </c>
      <c r="I218" s="96">
        <v>0</v>
      </c>
      <c r="J218" s="96">
        <v>0</v>
      </c>
      <c r="K218" s="96">
        <v>0</v>
      </c>
      <c r="L218" s="96">
        <v>0</v>
      </c>
      <c r="M218" s="96">
        <v>0</v>
      </c>
      <c r="N218" s="96">
        <v>0</v>
      </c>
      <c r="O218" s="96"/>
      <c r="P218" s="96"/>
      <c r="Q218" s="96"/>
      <c r="R218" s="96"/>
      <c r="S218" s="96"/>
      <c r="T218" s="96"/>
      <c r="U218" s="96">
        <v>0</v>
      </c>
      <c r="V218" s="96"/>
      <c r="W218" s="96"/>
      <c r="X218" s="96"/>
      <c r="Y218" s="96"/>
      <c r="Z218" s="96"/>
      <c r="AA218" s="96">
        <v>0</v>
      </c>
      <c r="AB218" s="96">
        <v>1</v>
      </c>
      <c r="AC218" s="96">
        <v>0</v>
      </c>
      <c r="AD218" s="96">
        <v>0</v>
      </c>
      <c r="AE218" s="96">
        <v>1</v>
      </c>
      <c r="AF218" s="96">
        <v>1</v>
      </c>
      <c r="AG218" s="31">
        <v>3</v>
      </c>
      <c r="AJ218" s="100"/>
      <c r="AK218" s="20">
        <f t="shared" si="22"/>
        <v>0</v>
      </c>
      <c r="AM218" s="20">
        <f t="shared" si="24"/>
        <v>0</v>
      </c>
      <c r="AN218" s="20">
        <f t="shared" si="24"/>
        <v>0</v>
      </c>
      <c r="AO218" s="20">
        <f t="shared" si="24"/>
        <v>0</v>
      </c>
      <c r="AP218" s="31"/>
      <c r="AQ218" s="31"/>
      <c r="AR218" s="31"/>
      <c r="AS218" t="str">
        <f>CONCATENATE(D16,E16,F16)</f>
        <v>RRP46ST ANN'S HOSPITALFairlands (Downhills)</v>
      </c>
      <c r="AT218" t="b">
        <f t="shared" si="23"/>
        <v>0</v>
      </c>
      <c r="AU218" s="31">
        <v>0</v>
      </c>
      <c r="AV218" s="31" t="s">
        <v>679</v>
      </c>
      <c r="AW218" s="31">
        <v>0</v>
      </c>
      <c r="AX218" s="20">
        <f t="shared" si="25"/>
        <v>0</v>
      </c>
      <c r="BD218" t="str">
        <f t="shared" si="16"/>
        <v>R1CTHE ORIGINAL PLACE</v>
      </c>
      <c r="BE218" s="30" t="s">
        <v>684</v>
      </c>
      <c r="BF218" s="30" t="s">
        <v>685</v>
      </c>
      <c r="BG218" s="30" t="s">
        <v>684</v>
      </c>
      <c r="BH218" s="30" t="s">
        <v>685</v>
      </c>
      <c r="BI218" s="30" t="s">
        <v>576</v>
      </c>
    </row>
    <row r="219" spans="1:61" s="20" customFormat="1" ht="14.25" hidden="1" customHeight="1" x14ac:dyDescent="0.25">
      <c r="A219" s="31" t="s">
        <v>115</v>
      </c>
      <c r="B219" s="31" t="s">
        <v>93</v>
      </c>
      <c r="C219" s="31"/>
      <c r="D219" s="31">
        <v>0</v>
      </c>
      <c r="E219" s="96">
        <v>0</v>
      </c>
      <c r="F219" s="31">
        <v>0</v>
      </c>
      <c r="G219" s="96">
        <v>0</v>
      </c>
      <c r="H219" s="96">
        <v>0</v>
      </c>
      <c r="I219" s="96">
        <v>0</v>
      </c>
      <c r="J219" s="96">
        <v>0</v>
      </c>
      <c r="K219" s="96">
        <v>0</v>
      </c>
      <c r="L219" s="96">
        <v>0</v>
      </c>
      <c r="M219" s="96">
        <v>0</v>
      </c>
      <c r="N219" s="96">
        <v>0</v>
      </c>
      <c r="O219" s="96"/>
      <c r="P219" s="96"/>
      <c r="Q219" s="96"/>
      <c r="R219" s="96"/>
      <c r="S219" s="96"/>
      <c r="T219" s="96"/>
      <c r="U219" s="96">
        <v>0</v>
      </c>
      <c r="V219" s="96"/>
      <c r="W219" s="96"/>
      <c r="X219" s="96"/>
      <c r="Y219" s="96"/>
      <c r="Z219" s="96"/>
      <c r="AA219" s="96">
        <v>0</v>
      </c>
      <c r="AB219" s="96">
        <v>1</v>
      </c>
      <c r="AC219" s="96">
        <v>0</v>
      </c>
      <c r="AD219" s="96">
        <v>1</v>
      </c>
      <c r="AE219" s="96">
        <v>1</v>
      </c>
      <c r="AF219" s="96">
        <v>1</v>
      </c>
      <c r="AG219" s="31">
        <v>4</v>
      </c>
      <c r="AJ219" s="100"/>
      <c r="AK219" s="20">
        <f t="shared" si="22"/>
        <v>0</v>
      </c>
      <c r="AM219" s="20">
        <f t="shared" si="24"/>
        <v>1</v>
      </c>
      <c r="AN219" s="20">
        <f t="shared" si="24"/>
        <v>0</v>
      </c>
      <c r="AO219" s="20">
        <f t="shared" si="24"/>
        <v>0</v>
      </c>
      <c r="AP219" s="31"/>
      <c r="AQ219" s="31"/>
      <c r="AR219" s="31"/>
      <c r="AS219" t="str">
        <f>CONCATENATE(D17,E17,F17)</f>
        <v>RRP46ST ANN'S HOSPITALFinsbury</v>
      </c>
      <c r="AT219" t="b">
        <f t="shared" si="23"/>
        <v>0</v>
      </c>
      <c r="AU219" s="31">
        <v>0</v>
      </c>
      <c r="AV219" s="31" t="s">
        <v>679</v>
      </c>
      <c r="AW219" s="31">
        <v>0</v>
      </c>
      <c r="AX219" s="20">
        <f>IF(G17="",0,IF(G17=H17,1,0))</f>
        <v>0</v>
      </c>
      <c r="BD219" t="str">
        <f t="shared" si="16"/>
        <v>R1CTHE POTTERIES</v>
      </c>
      <c r="BE219" s="30" t="s">
        <v>686</v>
      </c>
      <c r="BF219" s="30" t="s">
        <v>687</v>
      </c>
      <c r="BG219" s="30" t="s">
        <v>686</v>
      </c>
      <c r="BH219" s="30" t="s">
        <v>687</v>
      </c>
      <c r="BI219" s="30" t="s">
        <v>576</v>
      </c>
    </row>
    <row r="220" spans="1:61" s="20" customFormat="1" ht="15" hidden="1" x14ac:dyDescent="0.25">
      <c r="A220" s="31" t="s">
        <v>114</v>
      </c>
      <c r="B220" s="31" t="s">
        <v>91</v>
      </c>
      <c r="C220" s="31"/>
      <c r="D220" s="31">
        <v>0</v>
      </c>
      <c r="E220" s="96">
        <v>0</v>
      </c>
      <c r="F220" s="31">
        <v>0</v>
      </c>
      <c r="G220" s="96">
        <v>0</v>
      </c>
      <c r="H220" s="96">
        <v>0</v>
      </c>
      <c r="I220" s="96">
        <v>0</v>
      </c>
      <c r="J220" s="96">
        <v>0</v>
      </c>
      <c r="K220" s="96">
        <v>0</v>
      </c>
      <c r="L220" s="96">
        <v>0</v>
      </c>
      <c r="M220" s="96">
        <v>0</v>
      </c>
      <c r="N220" s="96">
        <v>0</v>
      </c>
      <c r="O220" s="96"/>
      <c r="P220" s="96"/>
      <c r="Q220" s="96"/>
      <c r="R220" s="96"/>
      <c r="S220" s="96"/>
      <c r="T220" s="96"/>
      <c r="U220" s="96">
        <v>0</v>
      </c>
      <c r="V220" s="96"/>
      <c r="W220" s="96"/>
      <c r="X220" s="96"/>
      <c r="Y220" s="96"/>
      <c r="Z220" s="96"/>
      <c r="AA220" s="96">
        <v>1</v>
      </c>
      <c r="AB220" s="96">
        <v>1</v>
      </c>
      <c r="AC220" s="96">
        <v>0</v>
      </c>
      <c r="AD220" s="96">
        <v>0</v>
      </c>
      <c r="AE220" s="96">
        <v>1</v>
      </c>
      <c r="AF220" s="96">
        <v>1</v>
      </c>
      <c r="AG220" s="31">
        <v>4</v>
      </c>
      <c r="AJ220" s="100"/>
      <c r="AK220" s="20">
        <f t="shared" si="22"/>
        <v>0</v>
      </c>
      <c r="AM220" s="20">
        <f t="shared" si="24"/>
        <v>1</v>
      </c>
      <c r="AN220" s="20">
        <f t="shared" si="24"/>
        <v>0</v>
      </c>
      <c r="AO220" s="20">
        <f t="shared" si="24"/>
        <v>1</v>
      </c>
      <c r="AP220" s="31"/>
      <c r="AQ220" s="31"/>
      <c r="AR220" s="31"/>
      <c r="AS220" t="str">
        <f t="shared" ref="AS220:AS283" si="26">CONCATENATE(D18,E18,F18)</f>
        <v>RRP46ST ANN'S HOSPITALHaringey Ward</v>
      </c>
      <c r="AT220" t="b">
        <f t="shared" si="23"/>
        <v>0</v>
      </c>
      <c r="AU220" s="31">
        <v>0</v>
      </c>
      <c r="AV220" s="31" t="s">
        <v>679</v>
      </c>
      <c r="AW220" s="31">
        <v>0</v>
      </c>
      <c r="AX220" s="20">
        <f t="shared" si="25"/>
        <v>0</v>
      </c>
      <c r="BD220" t="str">
        <f t="shared" si="16"/>
        <v>R1CTHE ROYAL SOUTH HANTS HOSPITAL</v>
      </c>
      <c r="BE220" s="30" t="s">
        <v>688</v>
      </c>
      <c r="BF220" s="30" t="s">
        <v>689</v>
      </c>
      <c r="BG220" s="30" t="s">
        <v>688</v>
      </c>
      <c r="BH220" s="30" t="s">
        <v>689</v>
      </c>
      <c r="BI220" s="30" t="s">
        <v>576</v>
      </c>
    </row>
    <row r="221" spans="1:61" s="20" customFormat="1" ht="15" hidden="1" x14ac:dyDescent="0.25">
      <c r="A221" s="31" t="s">
        <v>114</v>
      </c>
      <c r="B221" s="31" t="s">
        <v>91</v>
      </c>
      <c r="C221" s="31"/>
      <c r="D221" s="31">
        <v>0</v>
      </c>
      <c r="E221" s="96">
        <v>0</v>
      </c>
      <c r="F221" s="31">
        <v>0</v>
      </c>
      <c r="G221" s="96">
        <v>0</v>
      </c>
      <c r="H221" s="96">
        <v>0</v>
      </c>
      <c r="I221" s="96">
        <v>0</v>
      </c>
      <c r="J221" s="96">
        <v>0</v>
      </c>
      <c r="K221" s="96">
        <v>0</v>
      </c>
      <c r="L221" s="96">
        <v>0</v>
      </c>
      <c r="M221" s="96">
        <v>0</v>
      </c>
      <c r="N221" s="96">
        <v>0</v>
      </c>
      <c r="O221" s="96"/>
      <c r="P221" s="96"/>
      <c r="Q221" s="96"/>
      <c r="R221" s="96"/>
      <c r="S221" s="96"/>
      <c r="T221" s="96"/>
      <c r="U221" s="96">
        <v>0</v>
      </c>
      <c r="V221" s="96"/>
      <c r="W221" s="96"/>
      <c r="X221" s="96"/>
      <c r="Y221" s="96"/>
      <c r="Z221" s="96"/>
      <c r="AA221" s="96">
        <v>1</v>
      </c>
      <c r="AB221" s="96">
        <v>0</v>
      </c>
      <c r="AC221" s="96">
        <v>1</v>
      </c>
      <c r="AD221" s="96">
        <v>0</v>
      </c>
      <c r="AE221" s="96">
        <v>1</v>
      </c>
      <c r="AF221" s="96">
        <v>1</v>
      </c>
      <c r="AG221" s="31">
        <v>4</v>
      </c>
      <c r="AJ221" s="100"/>
      <c r="AK221" s="20">
        <f t="shared" si="22"/>
        <v>1</v>
      </c>
      <c r="AM221" s="20">
        <f t="shared" si="24"/>
        <v>1</v>
      </c>
      <c r="AN221" s="20">
        <f t="shared" si="24"/>
        <v>0</v>
      </c>
      <c r="AO221" s="20">
        <f t="shared" si="24"/>
        <v>0</v>
      </c>
      <c r="AP221" s="31"/>
      <c r="AQ221" s="31"/>
      <c r="AR221" s="31"/>
      <c r="AS221" t="str">
        <f t="shared" si="26"/>
        <v>RRP16CHASE FARM HOSPITALSussex</v>
      </c>
      <c r="AT221" t="b">
        <f t="shared" si="23"/>
        <v>0</v>
      </c>
      <c r="AU221" s="31">
        <v>0</v>
      </c>
      <c r="AV221" s="31" t="s">
        <v>679</v>
      </c>
      <c r="AW221" s="31">
        <v>0</v>
      </c>
      <c r="AX221" s="20">
        <f t="shared" si="25"/>
        <v>0</v>
      </c>
      <c r="BD221" t="str">
        <f t="shared" si="16"/>
        <v>R1CVICTORY UNIT</v>
      </c>
      <c r="BE221" s="30" t="s">
        <v>690</v>
      </c>
      <c r="BF221" s="30" t="s">
        <v>691</v>
      </c>
      <c r="BG221" s="30" t="s">
        <v>690</v>
      </c>
      <c r="BH221" s="30" t="s">
        <v>691</v>
      </c>
      <c r="BI221" s="30" t="s">
        <v>576</v>
      </c>
    </row>
    <row r="222" spans="1:61" s="20" customFormat="1" ht="15" hidden="1" x14ac:dyDescent="0.25">
      <c r="A222" s="31" t="s">
        <v>113</v>
      </c>
      <c r="B222" s="31" t="s">
        <v>88</v>
      </c>
      <c r="C222" s="31"/>
      <c r="D222" s="31">
        <v>0</v>
      </c>
      <c r="E222" s="96">
        <v>0</v>
      </c>
      <c r="F222" s="31">
        <v>0</v>
      </c>
      <c r="G222" s="96">
        <v>0</v>
      </c>
      <c r="H222" s="96">
        <v>0</v>
      </c>
      <c r="I222" s="96">
        <v>0</v>
      </c>
      <c r="J222" s="96">
        <v>0</v>
      </c>
      <c r="K222" s="96">
        <v>0</v>
      </c>
      <c r="L222" s="96">
        <v>0</v>
      </c>
      <c r="M222" s="96">
        <v>0</v>
      </c>
      <c r="N222" s="96">
        <v>0</v>
      </c>
      <c r="O222" s="96"/>
      <c r="P222" s="96"/>
      <c r="Q222" s="96"/>
      <c r="R222" s="96"/>
      <c r="S222" s="96"/>
      <c r="T222" s="96"/>
      <c r="U222" s="96">
        <v>0</v>
      </c>
      <c r="V222" s="96"/>
      <c r="W222" s="96"/>
      <c r="X222" s="96"/>
      <c r="Y222" s="96"/>
      <c r="Z222" s="96"/>
      <c r="AA222" s="96">
        <v>0</v>
      </c>
      <c r="AB222" s="96">
        <v>0</v>
      </c>
      <c r="AC222" s="96">
        <v>0</v>
      </c>
      <c r="AD222" s="96">
        <v>0</v>
      </c>
      <c r="AE222" s="96">
        <v>1</v>
      </c>
      <c r="AF222" s="96">
        <v>1</v>
      </c>
      <c r="AG222" s="31">
        <v>2</v>
      </c>
      <c r="AJ222" s="100"/>
      <c r="AK222" s="20">
        <f t="shared" si="22"/>
        <v>1</v>
      </c>
      <c r="AM222" s="20">
        <f t="shared" si="24"/>
        <v>0</v>
      </c>
      <c r="AN222" s="20">
        <f t="shared" si="24"/>
        <v>1</v>
      </c>
      <c r="AO222" s="20">
        <f t="shared" si="24"/>
        <v>0</v>
      </c>
      <c r="AP222" s="31"/>
      <c r="AQ222" s="31"/>
      <c r="AR222" s="31"/>
      <c r="AS222" t="str">
        <f t="shared" si="26"/>
        <v>RRP16CHASE FARM HOSPITALSuffolk Ward</v>
      </c>
      <c r="AT222" t="b">
        <f t="shared" si="23"/>
        <v>0</v>
      </c>
      <c r="AU222" s="31">
        <v>0</v>
      </c>
      <c r="AV222" s="31" t="s">
        <v>679</v>
      </c>
      <c r="AW222" s="31">
        <v>0</v>
      </c>
      <c r="AX222" s="20">
        <f t="shared" si="25"/>
        <v>0</v>
      </c>
      <c r="BD222" t="str">
        <f t="shared" si="16"/>
        <v>R1CWESTERN COMMUNITY HOSPITAL</v>
      </c>
      <c r="BE222" s="30" t="s">
        <v>692</v>
      </c>
      <c r="BF222" s="30" t="s">
        <v>693</v>
      </c>
      <c r="BG222" s="30" t="s">
        <v>692</v>
      </c>
      <c r="BH222" s="30" t="s">
        <v>693</v>
      </c>
      <c r="BI222" s="30" t="s">
        <v>576</v>
      </c>
    </row>
    <row r="223" spans="1:61" s="20" customFormat="1" ht="15" hidden="1" x14ac:dyDescent="0.25">
      <c r="A223" s="31" t="s">
        <v>113</v>
      </c>
      <c r="B223" s="31" t="s">
        <v>88</v>
      </c>
      <c r="C223" s="31"/>
      <c r="D223" s="31">
        <v>0</v>
      </c>
      <c r="E223" s="96">
        <v>0</v>
      </c>
      <c r="F223" s="31">
        <v>0</v>
      </c>
      <c r="G223" s="96">
        <v>0</v>
      </c>
      <c r="H223" s="96">
        <v>0</v>
      </c>
      <c r="I223" s="96">
        <v>0</v>
      </c>
      <c r="J223" s="96">
        <v>0</v>
      </c>
      <c r="K223" s="96">
        <v>0</v>
      </c>
      <c r="L223" s="96">
        <v>0</v>
      </c>
      <c r="M223" s="96">
        <v>0</v>
      </c>
      <c r="N223" s="96">
        <v>0</v>
      </c>
      <c r="O223" s="96"/>
      <c r="P223" s="96"/>
      <c r="Q223" s="96"/>
      <c r="R223" s="96"/>
      <c r="S223" s="96"/>
      <c r="T223" s="96"/>
      <c r="U223" s="96">
        <v>0</v>
      </c>
      <c r="V223" s="96"/>
      <c r="W223" s="96"/>
      <c r="X223" s="96"/>
      <c r="Y223" s="96"/>
      <c r="Z223" s="96"/>
      <c r="AA223" s="96">
        <v>0</v>
      </c>
      <c r="AB223" s="96">
        <v>0</v>
      </c>
      <c r="AC223" s="96">
        <v>0</v>
      </c>
      <c r="AD223" s="96">
        <v>0</v>
      </c>
      <c r="AE223" s="96">
        <v>1</v>
      </c>
      <c r="AF223" s="96">
        <v>1</v>
      </c>
      <c r="AG223" s="31">
        <v>2</v>
      </c>
      <c r="AJ223" s="100"/>
      <c r="AK223" s="20">
        <f t="shared" si="22"/>
        <v>0</v>
      </c>
      <c r="AM223" s="20">
        <f t="shared" si="24"/>
        <v>0</v>
      </c>
      <c r="AN223" s="20">
        <f t="shared" si="24"/>
        <v>0</v>
      </c>
      <c r="AO223" s="20">
        <f t="shared" si="24"/>
        <v>0</v>
      </c>
      <c r="AP223" s="31"/>
      <c r="AQ223" s="31"/>
      <c r="AR223" s="31"/>
      <c r="AS223" t="str">
        <f t="shared" si="26"/>
        <v>RRP23EDGWARE COMMUNITY HOSPITALThames Ward</v>
      </c>
      <c r="AT223" t="b">
        <f t="shared" si="23"/>
        <v>0</v>
      </c>
      <c r="AU223" s="31">
        <v>0</v>
      </c>
      <c r="AV223" s="31" t="s">
        <v>679</v>
      </c>
      <c r="AW223" s="31">
        <v>0</v>
      </c>
      <c r="AX223" s="20">
        <f t="shared" si="25"/>
        <v>0</v>
      </c>
      <c r="BD223" t="str">
        <f t="shared" si="16"/>
        <v>R1DAPCS SHREWSBURY</v>
      </c>
      <c r="BE223" s="30" t="s">
        <v>694</v>
      </c>
      <c r="BF223" s="30" t="s">
        <v>695</v>
      </c>
      <c r="BG223" s="30" t="s">
        <v>694</v>
      </c>
      <c r="BH223" s="30" t="s">
        <v>695</v>
      </c>
      <c r="BI223" s="30" t="s">
        <v>696</v>
      </c>
    </row>
    <row r="224" spans="1:61" s="20" customFormat="1" ht="15" hidden="1" x14ac:dyDescent="0.25">
      <c r="A224" s="31" t="s">
        <v>116</v>
      </c>
      <c r="B224" s="31" t="s">
        <v>96</v>
      </c>
      <c r="C224" s="31"/>
      <c r="D224" s="31">
        <v>0</v>
      </c>
      <c r="E224" s="96">
        <v>0</v>
      </c>
      <c r="F224" s="31">
        <v>0</v>
      </c>
      <c r="G224" s="96">
        <v>0</v>
      </c>
      <c r="H224" s="96">
        <v>0</v>
      </c>
      <c r="I224" s="96">
        <v>0</v>
      </c>
      <c r="J224" s="96">
        <v>0</v>
      </c>
      <c r="K224" s="96">
        <v>0</v>
      </c>
      <c r="L224" s="96">
        <v>0</v>
      </c>
      <c r="M224" s="96">
        <v>0</v>
      </c>
      <c r="N224" s="96">
        <v>0</v>
      </c>
      <c r="O224" s="96"/>
      <c r="P224" s="96"/>
      <c r="Q224" s="96"/>
      <c r="R224" s="96"/>
      <c r="S224" s="96"/>
      <c r="T224" s="96"/>
      <c r="U224" s="96">
        <v>0</v>
      </c>
      <c r="V224" s="96"/>
      <c r="W224" s="96"/>
      <c r="X224" s="96"/>
      <c r="Y224" s="96"/>
      <c r="Z224" s="96"/>
      <c r="AA224" s="96">
        <v>0</v>
      </c>
      <c r="AB224" s="96">
        <v>1</v>
      </c>
      <c r="AC224" s="96">
        <v>0</v>
      </c>
      <c r="AD224" s="96">
        <v>1</v>
      </c>
      <c r="AE224" s="96">
        <v>1</v>
      </c>
      <c r="AF224" s="96">
        <v>1</v>
      </c>
      <c r="AG224" s="31">
        <v>4</v>
      </c>
      <c r="AJ224" s="100"/>
      <c r="AK224" s="20">
        <f t="shared" si="22"/>
        <v>0</v>
      </c>
      <c r="AM224" s="20">
        <f t="shared" si="24"/>
        <v>0</v>
      </c>
      <c r="AN224" s="20">
        <f t="shared" si="24"/>
        <v>0</v>
      </c>
      <c r="AO224" s="20">
        <f t="shared" si="24"/>
        <v>0</v>
      </c>
      <c r="AP224" s="31"/>
      <c r="AQ224" s="31"/>
      <c r="AR224" s="31"/>
      <c r="AS224" t="str">
        <f t="shared" si="26"/>
        <v>RRP23EDGWARE COMMUNITY HOSPITALTrent Ward</v>
      </c>
      <c r="AT224" t="b">
        <f t="shared" si="23"/>
        <v>0</v>
      </c>
      <c r="AU224" s="31">
        <v>0</v>
      </c>
      <c r="AV224" s="31" t="s">
        <v>679</v>
      </c>
      <c r="AW224" s="31">
        <v>0</v>
      </c>
      <c r="AX224" s="20">
        <f t="shared" si="25"/>
        <v>0</v>
      </c>
      <c r="BD224" t="str">
        <f t="shared" si="16"/>
        <v>R1DBEECHES HOSPITAL</v>
      </c>
      <c r="BE224" s="30" t="s">
        <v>697</v>
      </c>
      <c r="BF224" s="30" t="s">
        <v>698</v>
      </c>
      <c r="BG224" s="30" t="s">
        <v>697</v>
      </c>
      <c r="BH224" s="30" t="s">
        <v>698</v>
      </c>
      <c r="BI224" s="30" t="s">
        <v>696</v>
      </c>
    </row>
    <row r="225" spans="1:61" s="20" customFormat="1" ht="15" hidden="1" x14ac:dyDescent="0.25">
      <c r="A225" s="31" t="s">
        <v>115</v>
      </c>
      <c r="B225" s="31" t="s">
        <v>93</v>
      </c>
      <c r="C225" s="31"/>
      <c r="D225" s="31">
        <v>0</v>
      </c>
      <c r="E225" s="96">
        <v>0</v>
      </c>
      <c r="F225" s="31">
        <v>0</v>
      </c>
      <c r="G225" s="96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0</v>
      </c>
      <c r="O225" s="96"/>
      <c r="P225" s="96"/>
      <c r="Q225" s="96"/>
      <c r="R225" s="96"/>
      <c r="S225" s="96"/>
      <c r="T225" s="96"/>
      <c r="U225" s="96">
        <v>0</v>
      </c>
      <c r="V225" s="96"/>
      <c r="W225" s="96"/>
      <c r="X225" s="96"/>
      <c r="Y225" s="96"/>
      <c r="Z225" s="96"/>
      <c r="AA225" s="96">
        <v>0</v>
      </c>
      <c r="AB225" s="96">
        <v>0</v>
      </c>
      <c r="AC225" s="96">
        <v>0</v>
      </c>
      <c r="AD225" s="96">
        <v>0</v>
      </c>
      <c r="AE225" s="96">
        <v>1</v>
      </c>
      <c r="AF225" s="96">
        <v>1</v>
      </c>
      <c r="AG225" s="31">
        <v>2</v>
      </c>
      <c r="AJ225" s="100"/>
      <c r="AK225" s="20">
        <f t="shared" si="22"/>
        <v>0</v>
      </c>
      <c r="AM225" s="20">
        <f t="shared" si="24"/>
        <v>1</v>
      </c>
      <c r="AN225" s="20">
        <f t="shared" si="24"/>
        <v>0</v>
      </c>
      <c r="AO225" s="20">
        <f t="shared" si="24"/>
        <v>1</v>
      </c>
      <c r="AP225" s="31"/>
      <c r="AQ225" s="31"/>
      <c r="AR225" s="31"/>
      <c r="AS225" t="str">
        <f t="shared" si="26"/>
        <v>RRP47ST MICHAEL'S HOSPITALMagnolia</v>
      </c>
      <c r="AT225" t="b">
        <f t="shared" si="23"/>
        <v>0</v>
      </c>
      <c r="AU225" s="31">
        <v>0</v>
      </c>
      <c r="AV225" s="31" t="s">
        <v>679</v>
      </c>
      <c r="AW225" s="31">
        <v>0</v>
      </c>
      <c r="AX225" s="20">
        <f t="shared" si="25"/>
        <v>0</v>
      </c>
      <c r="BD225" t="str">
        <f t="shared" si="16"/>
        <v>R1DBELLE VUE (GP)</v>
      </c>
      <c r="BE225" s="30" t="s">
        <v>699</v>
      </c>
      <c r="BF225" s="30" t="s">
        <v>700</v>
      </c>
      <c r="BG225" s="30" t="s">
        <v>699</v>
      </c>
      <c r="BH225" s="30" t="s">
        <v>700</v>
      </c>
      <c r="BI225" s="30" t="s">
        <v>696</v>
      </c>
    </row>
    <row r="226" spans="1:61" s="20" customFormat="1" ht="15" hidden="1" x14ac:dyDescent="0.25">
      <c r="A226" s="31" t="s">
        <v>113</v>
      </c>
      <c r="B226" s="31" t="s">
        <v>88</v>
      </c>
      <c r="C226" s="31"/>
      <c r="D226" s="31">
        <v>0</v>
      </c>
      <c r="E226" s="96">
        <v>0</v>
      </c>
      <c r="F226" s="31">
        <v>0</v>
      </c>
      <c r="G226" s="96">
        <v>0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0</v>
      </c>
      <c r="O226" s="96"/>
      <c r="P226" s="96"/>
      <c r="Q226" s="96"/>
      <c r="R226" s="96"/>
      <c r="S226" s="96"/>
      <c r="T226" s="96"/>
      <c r="U226" s="96">
        <v>0</v>
      </c>
      <c r="V226" s="96"/>
      <c r="W226" s="96"/>
      <c r="X226" s="96"/>
      <c r="Y226" s="96"/>
      <c r="Z226" s="96"/>
      <c r="AA226" s="96">
        <v>0</v>
      </c>
      <c r="AB226" s="96">
        <v>0</v>
      </c>
      <c r="AC226" s="96">
        <v>0</v>
      </c>
      <c r="AD226" s="96">
        <v>0</v>
      </c>
      <c r="AE226" s="96">
        <v>1</v>
      </c>
      <c r="AF226" s="96">
        <v>1</v>
      </c>
      <c r="AG226" s="31">
        <v>2</v>
      </c>
      <c r="AJ226" s="100"/>
      <c r="AK226" s="20">
        <f t="shared" si="22"/>
        <v>0</v>
      </c>
      <c r="AM226" s="20">
        <f t="shared" si="24"/>
        <v>0</v>
      </c>
      <c r="AN226" s="20">
        <f t="shared" si="24"/>
        <v>0</v>
      </c>
      <c r="AO226" s="20">
        <f t="shared" si="24"/>
        <v>0</v>
      </c>
      <c r="AP226" s="31"/>
      <c r="AS226" t="str">
        <f t="shared" si="26"/>
        <v>RRP46ST ANN'S HOSPITALPheonix</v>
      </c>
      <c r="AT226" t="b">
        <f t="shared" si="23"/>
        <v>0</v>
      </c>
      <c r="AU226" s="31">
        <v>0</v>
      </c>
      <c r="AV226" s="31" t="s">
        <v>679</v>
      </c>
      <c r="AW226" s="31">
        <v>0</v>
      </c>
      <c r="AX226" s="20">
        <f t="shared" si="25"/>
        <v>0</v>
      </c>
      <c r="BD226" t="str">
        <f t="shared" si="16"/>
        <v>R1DBISHOPS CASTLE COMMUNITY HOSPITAL</v>
      </c>
      <c r="BE226" s="30" t="s">
        <v>701</v>
      </c>
      <c r="BF226" s="30" t="s">
        <v>702</v>
      </c>
      <c r="BG226" s="30" t="s">
        <v>701</v>
      </c>
      <c r="BH226" s="30" t="s">
        <v>702</v>
      </c>
      <c r="BI226" s="30" t="s">
        <v>696</v>
      </c>
    </row>
    <row r="227" spans="1:61" s="20" customFormat="1" ht="15" hidden="1" x14ac:dyDescent="0.25">
      <c r="A227" s="31" t="s">
        <v>117</v>
      </c>
      <c r="B227" s="31" t="s">
        <v>102</v>
      </c>
      <c r="C227" s="31"/>
      <c r="D227" s="31">
        <v>0</v>
      </c>
      <c r="E227" s="96">
        <v>0</v>
      </c>
      <c r="F227" s="31">
        <v>0</v>
      </c>
      <c r="G227" s="96">
        <v>0</v>
      </c>
      <c r="H227" s="96">
        <v>0</v>
      </c>
      <c r="I227" s="96">
        <v>0</v>
      </c>
      <c r="J227" s="96">
        <v>0</v>
      </c>
      <c r="K227" s="96">
        <v>0</v>
      </c>
      <c r="L227" s="96">
        <v>0</v>
      </c>
      <c r="M227" s="96">
        <v>0</v>
      </c>
      <c r="N227" s="96">
        <v>0</v>
      </c>
      <c r="O227" s="96"/>
      <c r="P227" s="96"/>
      <c r="Q227" s="96"/>
      <c r="R227" s="96"/>
      <c r="S227" s="96"/>
      <c r="T227" s="96"/>
      <c r="U227" s="96">
        <v>0</v>
      </c>
      <c r="V227" s="96"/>
      <c r="W227" s="96"/>
      <c r="X227" s="96"/>
      <c r="Y227" s="96"/>
      <c r="Z227" s="96"/>
      <c r="AA227" s="96">
        <v>1</v>
      </c>
      <c r="AB227" s="96">
        <v>1</v>
      </c>
      <c r="AC227" s="96">
        <v>0</v>
      </c>
      <c r="AD227" s="96">
        <v>1</v>
      </c>
      <c r="AE227" s="96">
        <v>1</v>
      </c>
      <c r="AF227" s="96">
        <v>1</v>
      </c>
      <c r="AG227" s="31">
        <v>5</v>
      </c>
      <c r="AJ227" s="100"/>
      <c r="AK227" s="20">
        <f t="shared" si="22"/>
        <v>0</v>
      </c>
      <c r="AM227" s="20">
        <f t="shared" si="24"/>
        <v>0</v>
      </c>
      <c r="AN227" s="20">
        <f t="shared" si="24"/>
        <v>0</v>
      </c>
      <c r="AO227" s="20">
        <f t="shared" si="24"/>
        <v>0</v>
      </c>
      <c r="AP227" s="31"/>
      <c r="AS227" t="str">
        <f t="shared" si="26"/>
        <v>RRP23EDGWARE COMMUNITY HOSPITALBeacon Centre</v>
      </c>
      <c r="AT227" t="b">
        <f t="shared" si="23"/>
        <v>0</v>
      </c>
      <c r="AU227" s="31">
        <v>0</v>
      </c>
      <c r="AV227" s="31" t="s">
        <v>679</v>
      </c>
      <c r="AW227" s="31">
        <v>0</v>
      </c>
      <c r="AX227" s="20">
        <f t="shared" si="25"/>
        <v>0</v>
      </c>
      <c r="BD227" t="str">
        <f t="shared" si="16"/>
        <v>R1DBISHOPS CASTLE HOSP OPD1</v>
      </c>
      <c r="BE227" s="30" t="s">
        <v>703</v>
      </c>
      <c r="BF227" s="30" t="s">
        <v>704</v>
      </c>
      <c r="BG227" s="30" t="s">
        <v>703</v>
      </c>
      <c r="BH227" s="30" t="s">
        <v>704</v>
      </c>
      <c r="BI227" s="30" t="s">
        <v>696</v>
      </c>
    </row>
    <row r="228" spans="1:61" s="20" customFormat="1" ht="15" hidden="1" x14ac:dyDescent="0.25">
      <c r="A228" s="31" t="s">
        <v>114</v>
      </c>
      <c r="B228" s="31" t="s">
        <v>91</v>
      </c>
      <c r="C228" s="31"/>
      <c r="D228" s="31">
        <v>0</v>
      </c>
      <c r="E228" s="96">
        <v>0</v>
      </c>
      <c r="F228" s="31">
        <v>0</v>
      </c>
      <c r="G228" s="96">
        <v>0</v>
      </c>
      <c r="H228" s="96">
        <v>0</v>
      </c>
      <c r="I228" s="96">
        <v>0</v>
      </c>
      <c r="J228" s="96">
        <v>0</v>
      </c>
      <c r="K228" s="96">
        <v>0</v>
      </c>
      <c r="L228" s="96">
        <v>0</v>
      </c>
      <c r="M228" s="96">
        <v>0</v>
      </c>
      <c r="N228" s="96">
        <v>0</v>
      </c>
      <c r="O228" s="96"/>
      <c r="P228" s="96"/>
      <c r="Q228" s="96"/>
      <c r="R228" s="96"/>
      <c r="S228" s="96"/>
      <c r="T228" s="96"/>
      <c r="U228" s="96">
        <v>0</v>
      </c>
      <c r="V228" s="96"/>
      <c r="W228" s="96"/>
      <c r="X228" s="96"/>
      <c r="Y228" s="96"/>
      <c r="Z228" s="96"/>
      <c r="AA228" s="96">
        <v>0</v>
      </c>
      <c r="AB228" s="96">
        <v>0</v>
      </c>
      <c r="AC228" s="96">
        <v>0</v>
      </c>
      <c r="AD228" s="96">
        <v>0</v>
      </c>
      <c r="AE228" s="96">
        <v>1</v>
      </c>
      <c r="AF228" s="96">
        <v>1</v>
      </c>
      <c r="AG228" s="31">
        <v>2</v>
      </c>
      <c r="AJ228" s="100"/>
      <c r="AK228" s="20">
        <f t="shared" si="22"/>
        <v>1</v>
      </c>
      <c r="AM228" s="20">
        <f t="shared" si="24"/>
        <v>1</v>
      </c>
      <c r="AN228" s="20">
        <f t="shared" si="24"/>
        <v>0</v>
      </c>
      <c r="AO228" s="20">
        <f t="shared" si="24"/>
        <v>1</v>
      </c>
      <c r="AP228" s="31"/>
      <c r="AS228" t="str">
        <f t="shared" si="26"/>
        <v>RRP01BARNET GENERAL HOSPITALKen Porter</v>
      </c>
      <c r="AT228" t="b">
        <f t="shared" si="23"/>
        <v>0</v>
      </c>
      <c r="AU228" s="31">
        <v>0</v>
      </c>
      <c r="AV228" s="31" t="s">
        <v>679</v>
      </c>
      <c r="AW228" s="31">
        <v>0</v>
      </c>
      <c r="AX228" s="20">
        <f t="shared" si="25"/>
        <v>0</v>
      </c>
      <c r="BD228" t="str">
        <f t="shared" si="16"/>
        <v>R1DBISHOPS CASTLE HOSPITAL</v>
      </c>
      <c r="BE228" s="30" t="s">
        <v>705</v>
      </c>
      <c r="BF228" s="30" t="s">
        <v>706</v>
      </c>
      <c r="BG228" s="30" t="s">
        <v>705</v>
      </c>
      <c r="BH228" s="30" t="s">
        <v>706</v>
      </c>
      <c r="BI228" s="30" t="s">
        <v>696</v>
      </c>
    </row>
    <row r="229" spans="1:61" s="20" customFormat="1" ht="15" hidden="1" x14ac:dyDescent="0.25">
      <c r="A229" s="31" t="s">
        <v>114</v>
      </c>
      <c r="B229" s="31" t="s">
        <v>91</v>
      </c>
      <c r="C229" s="31"/>
      <c r="D229" s="31">
        <v>0</v>
      </c>
      <c r="E229" s="96">
        <v>0</v>
      </c>
      <c r="F229" s="31">
        <v>0</v>
      </c>
      <c r="G229" s="96">
        <v>0</v>
      </c>
      <c r="H229" s="96">
        <v>0</v>
      </c>
      <c r="I229" s="96">
        <v>0</v>
      </c>
      <c r="J229" s="96">
        <v>0</v>
      </c>
      <c r="K229" s="96">
        <v>0</v>
      </c>
      <c r="L229" s="96">
        <v>0</v>
      </c>
      <c r="M229" s="96">
        <v>0</v>
      </c>
      <c r="N229" s="96">
        <v>0</v>
      </c>
      <c r="O229" s="96"/>
      <c r="P229" s="96"/>
      <c r="Q229" s="96"/>
      <c r="R229" s="96"/>
      <c r="S229" s="96"/>
      <c r="T229" s="96"/>
      <c r="U229" s="96">
        <v>0</v>
      </c>
      <c r="V229" s="96"/>
      <c r="W229" s="96"/>
      <c r="X229" s="96"/>
      <c r="Y229" s="96"/>
      <c r="Z229" s="96"/>
      <c r="AA229" s="96">
        <v>0</v>
      </c>
      <c r="AB229" s="96">
        <v>0</v>
      </c>
      <c r="AC229" s="96">
        <v>0</v>
      </c>
      <c r="AD229" s="96">
        <v>0</v>
      </c>
      <c r="AE229" s="96">
        <v>1</v>
      </c>
      <c r="AF229" s="96">
        <v>1</v>
      </c>
      <c r="AG229" s="31">
        <v>2</v>
      </c>
      <c r="AJ229" s="100"/>
      <c r="AK229" s="20">
        <f t="shared" si="22"/>
        <v>0</v>
      </c>
      <c r="AM229" s="20">
        <f t="shared" si="24"/>
        <v>0</v>
      </c>
      <c r="AN229" s="20">
        <f t="shared" si="24"/>
        <v>0</v>
      </c>
      <c r="AO229" s="20">
        <f t="shared" si="24"/>
        <v>0</v>
      </c>
      <c r="AP229" s="31"/>
      <c r="AS229" t="str">
        <f t="shared" si="26"/>
        <v>RRP16CHASE FARM HOSPITALThe Oaks</v>
      </c>
      <c r="AT229" t="b">
        <f t="shared" si="23"/>
        <v>0</v>
      </c>
      <c r="AU229" s="31">
        <v>0</v>
      </c>
      <c r="AV229" s="31" t="s">
        <v>679</v>
      </c>
      <c r="AW229" s="31">
        <v>0</v>
      </c>
      <c r="AX229" s="20">
        <f t="shared" si="25"/>
        <v>0</v>
      </c>
      <c r="BD229" t="str">
        <f t="shared" si="16"/>
        <v>R1DBRIDGNORTH COMMUNITY HOSPITAL</v>
      </c>
      <c r="BE229" s="30" t="s">
        <v>707</v>
      </c>
      <c r="BF229" s="30" t="s">
        <v>708</v>
      </c>
      <c r="BG229" s="30" t="s">
        <v>707</v>
      </c>
      <c r="BH229" s="30" t="s">
        <v>708</v>
      </c>
      <c r="BI229" s="30" t="s">
        <v>696</v>
      </c>
    </row>
    <row r="230" spans="1:61" s="20" customFormat="1" ht="15" hidden="1" x14ac:dyDescent="0.25">
      <c r="A230" s="31" t="s">
        <v>114</v>
      </c>
      <c r="B230" s="31" t="s">
        <v>91</v>
      </c>
      <c r="C230" s="31"/>
      <c r="D230" s="31">
        <v>0</v>
      </c>
      <c r="E230" s="96">
        <v>0</v>
      </c>
      <c r="F230" s="31">
        <v>0</v>
      </c>
      <c r="G230" s="96">
        <v>0</v>
      </c>
      <c r="H230" s="96">
        <v>0</v>
      </c>
      <c r="I230" s="96">
        <v>0</v>
      </c>
      <c r="J230" s="96">
        <v>0</v>
      </c>
      <c r="K230" s="96">
        <v>0</v>
      </c>
      <c r="L230" s="96">
        <v>0</v>
      </c>
      <c r="M230" s="96">
        <v>0</v>
      </c>
      <c r="N230" s="96">
        <v>0</v>
      </c>
      <c r="O230" s="96"/>
      <c r="P230" s="96"/>
      <c r="Q230" s="96"/>
      <c r="R230" s="96"/>
      <c r="S230" s="96"/>
      <c r="T230" s="96"/>
      <c r="U230" s="96">
        <v>0</v>
      </c>
      <c r="V230" s="96"/>
      <c r="W230" s="96"/>
      <c r="X230" s="96"/>
      <c r="Y230" s="96"/>
      <c r="Z230" s="96"/>
      <c r="AA230" s="96">
        <v>0</v>
      </c>
      <c r="AB230" s="96">
        <v>1</v>
      </c>
      <c r="AC230" s="96">
        <v>0</v>
      </c>
      <c r="AD230" s="96">
        <v>1</v>
      </c>
      <c r="AE230" s="96">
        <v>1</v>
      </c>
      <c r="AF230" s="96">
        <v>1</v>
      </c>
      <c r="AG230" s="31">
        <v>4</v>
      </c>
      <c r="AJ230" s="100"/>
      <c r="AK230" s="20">
        <f t="shared" si="22"/>
        <v>0</v>
      </c>
      <c r="AM230" s="20">
        <f t="shared" si="24"/>
        <v>0</v>
      </c>
      <c r="AN230" s="20">
        <f t="shared" si="24"/>
        <v>0</v>
      </c>
      <c r="AO230" s="20">
        <f t="shared" si="24"/>
        <v>0</v>
      </c>
      <c r="AP230" s="31"/>
      <c r="AS230" t="str">
        <f t="shared" si="26"/>
        <v>RRP16CHASE FARM HOSPITALBlue Nile</v>
      </c>
      <c r="AT230" t="b">
        <f t="shared" si="23"/>
        <v>0</v>
      </c>
      <c r="AU230" s="31">
        <v>0</v>
      </c>
      <c r="AV230" s="31" t="s">
        <v>679</v>
      </c>
      <c r="AW230" s="31">
        <v>0</v>
      </c>
      <c r="AX230" s="20">
        <f t="shared" si="25"/>
        <v>0</v>
      </c>
      <c r="BD230" t="str">
        <f t="shared" si="16"/>
        <v>R1DBRIDGNORTH HOSP OPD1</v>
      </c>
      <c r="BE230" s="30" t="s">
        <v>709</v>
      </c>
      <c r="BF230" s="30" t="s">
        <v>710</v>
      </c>
      <c r="BG230" s="30" t="s">
        <v>709</v>
      </c>
      <c r="BH230" s="30" t="s">
        <v>710</v>
      </c>
      <c r="BI230" s="30" t="s">
        <v>696</v>
      </c>
    </row>
    <row r="231" spans="1:61" s="20" customFormat="1" ht="15" hidden="1" x14ac:dyDescent="0.25">
      <c r="A231" s="31" t="s">
        <v>114</v>
      </c>
      <c r="B231" s="31" t="s">
        <v>91</v>
      </c>
      <c r="C231" s="31"/>
      <c r="D231" s="31">
        <v>0</v>
      </c>
      <c r="E231" s="96">
        <v>0</v>
      </c>
      <c r="F231" s="31">
        <v>0</v>
      </c>
      <c r="G231" s="96">
        <v>0</v>
      </c>
      <c r="H231" s="96">
        <v>0</v>
      </c>
      <c r="I231" s="96">
        <v>0</v>
      </c>
      <c r="J231" s="96">
        <v>0</v>
      </c>
      <c r="K231" s="96">
        <v>0</v>
      </c>
      <c r="L231" s="96">
        <v>0</v>
      </c>
      <c r="M231" s="96">
        <v>0</v>
      </c>
      <c r="N231" s="96">
        <v>0</v>
      </c>
      <c r="O231" s="96"/>
      <c r="P231" s="96"/>
      <c r="Q231" s="96"/>
      <c r="R231" s="96"/>
      <c r="S231" s="96"/>
      <c r="T231" s="96"/>
      <c r="U231" s="96">
        <v>0</v>
      </c>
      <c r="V231" s="96"/>
      <c r="W231" s="96"/>
      <c r="X231" s="96"/>
      <c r="Y231" s="96"/>
      <c r="Z231" s="96"/>
      <c r="AA231" s="96">
        <v>1</v>
      </c>
      <c r="AB231" s="96">
        <v>0</v>
      </c>
      <c r="AC231" s="96">
        <v>0</v>
      </c>
      <c r="AD231" s="96">
        <v>0</v>
      </c>
      <c r="AE231" s="96">
        <v>1</v>
      </c>
      <c r="AF231" s="96">
        <v>1</v>
      </c>
      <c r="AG231" s="31">
        <v>3</v>
      </c>
      <c r="AJ231" s="100"/>
      <c r="AK231" s="20">
        <f t="shared" si="22"/>
        <v>0</v>
      </c>
      <c r="AM231" s="20">
        <f t="shared" si="24"/>
        <v>1</v>
      </c>
      <c r="AN231" s="20">
        <f t="shared" si="24"/>
        <v>0</v>
      </c>
      <c r="AO231" s="20">
        <f t="shared" si="24"/>
        <v>1</v>
      </c>
      <c r="AP231" s="31"/>
      <c r="AS231" t="str">
        <f t="shared" si="26"/>
        <v>RRP16CHASE FARM HOSPITALCardamom</v>
      </c>
      <c r="AT231" t="b">
        <f t="shared" si="23"/>
        <v>0</v>
      </c>
      <c r="AU231" s="31">
        <v>0</v>
      </c>
      <c r="AV231" s="31" t="s">
        <v>679</v>
      </c>
      <c r="AW231" s="31">
        <v>0</v>
      </c>
      <c r="AX231" s="20">
        <f t="shared" si="25"/>
        <v>0</v>
      </c>
      <c r="BD231" t="str">
        <f t="shared" si="16"/>
        <v>R1DBRIDGNORTH HOSPITAL</v>
      </c>
      <c r="BE231" s="30" t="s">
        <v>711</v>
      </c>
      <c r="BF231" s="30" t="s">
        <v>712</v>
      </c>
      <c r="BG231" s="30" t="s">
        <v>711</v>
      </c>
      <c r="BH231" s="30" t="s">
        <v>712</v>
      </c>
      <c r="BI231" s="30" t="s">
        <v>696</v>
      </c>
    </row>
    <row r="232" spans="1:61" s="20" customFormat="1" ht="15" hidden="1" x14ac:dyDescent="0.25">
      <c r="A232" s="31" t="s">
        <v>114</v>
      </c>
      <c r="B232" s="31" t="s">
        <v>91</v>
      </c>
      <c r="C232" s="31"/>
      <c r="D232" s="31">
        <v>0</v>
      </c>
      <c r="E232" s="96">
        <v>0</v>
      </c>
      <c r="F232" s="31">
        <v>0</v>
      </c>
      <c r="G232" s="96">
        <v>0</v>
      </c>
      <c r="H232" s="96">
        <v>0</v>
      </c>
      <c r="I232" s="96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0</v>
      </c>
      <c r="O232" s="96"/>
      <c r="P232" s="96"/>
      <c r="Q232" s="96"/>
      <c r="R232" s="96"/>
      <c r="S232" s="96"/>
      <c r="T232" s="96"/>
      <c r="U232" s="96">
        <v>0</v>
      </c>
      <c r="V232" s="96"/>
      <c r="W232" s="96"/>
      <c r="X232" s="96"/>
      <c r="Y232" s="96"/>
      <c r="Z232" s="96"/>
      <c r="AA232" s="96">
        <v>0</v>
      </c>
      <c r="AB232" s="96">
        <v>0</v>
      </c>
      <c r="AC232" s="96">
        <v>0</v>
      </c>
      <c r="AD232" s="96">
        <v>0</v>
      </c>
      <c r="AE232" s="96">
        <v>1</v>
      </c>
      <c r="AF232" s="96">
        <v>1</v>
      </c>
      <c r="AG232" s="31">
        <v>2</v>
      </c>
      <c r="AJ232" s="100"/>
      <c r="AK232" s="20">
        <f t="shared" si="22"/>
        <v>1</v>
      </c>
      <c r="AM232" s="20">
        <f t="shared" si="24"/>
        <v>0</v>
      </c>
      <c r="AN232" s="20">
        <f t="shared" si="24"/>
        <v>0</v>
      </c>
      <c r="AO232" s="20">
        <f t="shared" si="24"/>
        <v>0</v>
      </c>
      <c r="AP232" s="31"/>
      <c r="AS232" t="str">
        <f t="shared" si="26"/>
        <v>RRP16CHASE FARM HOSPITALMoselle House</v>
      </c>
      <c r="AT232" t="b">
        <f t="shared" si="23"/>
        <v>0</v>
      </c>
      <c r="AU232" s="31">
        <v>0</v>
      </c>
      <c r="AV232" s="31" t="s">
        <v>679</v>
      </c>
      <c r="AW232" s="31">
        <v>0</v>
      </c>
      <c r="AX232" s="20">
        <f t="shared" si="25"/>
        <v>0</v>
      </c>
      <c r="BD232" t="str">
        <f t="shared" si="16"/>
        <v>R1DBUTCHER ROW (GP)</v>
      </c>
      <c r="BE232" s="30" t="s">
        <v>713</v>
      </c>
      <c r="BF232" s="30" t="s">
        <v>714</v>
      </c>
      <c r="BG232" s="30" t="s">
        <v>713</v>
      </c>
      <c r="BH232" s="30" t="s">
        <v>714</v>
      </c>
      <c r="BI232" s="30" t="s">
        <v>696</v>
      </c>
    </row>
    <row r="233" spans="1:61" s="20" customFormat="1" ht="15" hidden="1" x14ac:dyDescent="0.25">
      <c r="A233" s="31" t="s">
        <v>114</v>
      </c>
      <c r="B233" s="31" t="s">
        <v>91</v>
      </c>
      <c r="C233" s="31"/>
      <c r="D233" s="31">
        <v>0</v>
      </c>
      <c r="E233" s="96">
        <v>0</v>
      </c>
      <c r="F233" s="31">
        <v>0</v>
      </c>
      <c r="G233" s="96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0</v>
      </c>
      <c r="O233" s="96"/>
      <c r="P233" s="96"/>
      <c r="Q233" s="96"/>
      <c r="R233" s="96"/>
      <c r="S233" s="96"/>
      <c r="T233" s="96"/>
      <c r="U233" s="96">
        <v>0</v>
      </c>
      <c r="V233" s="96"/>
      <c r="W233" s="96"/>
      <c r="X233" s="96"/>
      <c r="Y233" s="96"/>
      <c r="Z233" s="96"/>
      <c r="AA233" s="96">
        <v>0</v>
      </c>
      <c r="AB233" s="96">
        <v>0</v>
      </c>
      <c r="AC233" s="96">
        <v>0</v>
      </c>
      <c r="AD233" s="96">
        <v>0</v>
      </c>
      <c r="AE233" s="96">
        <v>1</v>
      </c>
      <c r="AF233" s="96">
        <v>1</v>
      </c>
      <c r="AG233" s="31">
        <v>2</v>
      </c>
      <c r="AJ233" s="100"/>
      <c r="AK233" s="20">
        <f t="shared" si="22"/>
        <v>0</v>
      </c>
      <c r="AM233" s="20">
        <f t="shared" ref="AM233:AO296" si="27">IF(AB31="",0, IF(AB31="-",0,IF(AB31&gt;100%,1,0)))</f>
        <v>0</v>
      </c>
      <c r="AN233" s="20">
        <f t="shared" si="27"/>
        <v>0</v>
      </c>
      <c r="AO233" s="20">
        <f t="shared" si="27"/>
        <v>0</v>
      </c>
      <c r="AP233" s="31"/>
      <c r="AS233" t="str">
        <f t="shared" si="26"/>
        <v>RRP16CHASE FARM HOSPITALSevern</v>
      </c>
      <c r="AT233" t="b">
        <f t="shared" si="23"/>
        <v>0</v>
      </c>
      <c r="AU233" s="31">
        <v>0</v>
      </c>
      <c r="AV233" s="31" t="s">
        <v>679</v>
      </c>
      <c r="AW233" s="31">
        <v>0</v>
      </c>
      <c r="AX233" s="20">
        <f t="shared" si="25"/>
        <v>0</v>
      </c>
      <c r="BD233" t="str">
        <f t="shared" si="16"/>
        <v>R1DCASTLE CARE CASTLEHAVEN</v>
      </c>
      <c r="BE233" s="30" t="s">
        <v>715</v>
      </c>
      <c r="BF233" s="30" t="s">
        <v>716</v>
      </c>
      <c r="BG233" s="30" t="s">
        <v>715</v>
      </c>
      <c r="BH233" s="30" t="s">
        <v>716</v>
      </c>
      <c r="BI233" s="30" t="s">
        <v>696</v>
      </c>
    </row>
    <row r="234" spans="1:61" s="20" customFormat="1" ht="15" hidden="1" x14ac:dyDescent="0.25">
      <c r="A234" s="31" t="s">
        <v>114</v>
      </c>
      <c r="B234" s="31" t="s">
        <v>91</v>
      </c>
      <c r="C234" s="31"/>
      <c r="D234" s="31">
        <v>0</v>
      </c>
      <c r="E234" s="96">
        <v>0</v>
      </c>
      <c r="F234" s="31">
        <v>0</v>
      </c>
      <c r="G234" s="96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0</v>
      </c>
      <c r="O234" s="96"/>
      <c r="P234" s="96"/>
      <c r="Q234" s="96"/>
      <c r="R234" s="96"/>
      <c r="S234" s="96"/>
      <c r="T234" s="96"/>
      <c r="U234" s="96">
        <v>0</v>
      </c>
      <c r="V234" s="96"/>
      <c r="W234" s="96"/>
      <c r="X234" s="96"/>
      <c r="Y234" s="96"/>
      <c r="Z234" s="96"/>
      <c r="AA234" s="96">
        <v>1</v>
      </c>
      <c r="AB234" s="96">
        <v>0</v>
      </c>
      <c r="AC234" s="96">
        <v>0</v>
      </c>
      <c r="AD234" s="96">
        <v>0</v>
      </c>
      <c r="AE234" s="96">
        <v>1</v>
      </c>
      <c r="AF234" s="96">
        <v>1</v>
      </c>
      <c r="AG234" s="31">
        <v>3</v>
      </c>
      <c r="AJ234" s="100"/>
      <c r="AK234" s="20">
        <f t="shared" si="22"/>
        <v>0</v>
      </c>
      <c r="AM234" s="20">
        <f t="shared" si="27"/>
        <v>0</v>
      </c>
      <c r="AN234" s="20">
        <f t="shared" si="27"/>
        <v>0</v>
      </c>
      <c r="AO234" s="20">
        <f t="shared" si="27"/>
        <v>0</v>
      </c>
      <c r="AP234" s="31"/>
      <c r="AS234" t="str">
        <f t="shared" si="26"/>
        <v>RRP16CHASE FARM HOSPITALSage</v>
      </c>
      <c r="AT234" t="b">
        <f t="shared" si="23"/>
        <v>0</v>
      </c>
      <c r="AU234" s="31">
        <v>0</v>
      </c>
      <c r="AV234" s="31" t="s">
        <v>679</v>
      </c>
      <c r="AW234" s="31">
        <v>0</v>
      </c>
      <c r="AX234" s="20">
        <f t="shared" si="25"/>
        <v>0</v>
      </c>
      <c r="BD234" t="str">
        <f t="shared" si="16"/>
        <v>R1DCLAREMONT BANK SITE (GP)</v>
      </c>
      <c r="BE234" s="30" t="s">
        <v>717</v>
      </c>
      <c r="BF234" s="30" t="s">
        <v>718</v>
      </c>
      <c r="BG234" s="30" t="s">
        <v>717</v>
      </c>
      <c r="BH234" s="30" t="s">
        <v>718</v>
      </c>
      <c r="BI234" s="30" t="s">
        <v>696</v>
      </c>
    </row>
    <row r="235" spans="1:61" s="20" customFormat="1" ht="15" hidden="1" x14ac:dyDescent="0.25">
      <c r="A235" s="31" t="s">
        <v>114</v>
      </c>
      <c r="B235" s="31" t="s">
        <v>91</v>
      </c>
      <c r="C235" s="31"/>
      <c r="D235" s="31">
        <v>0</v>
      </c>
      <c r="E235" s="96">
        <v>0</v>
      </c>
      <c r="F235" s="31">
        <v>0</v>
      </c>
      <c r="G235" s="96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0</v>
      </c>
      <c r="O235" s="96"/>
      <c r="P235" s="96"/>
      <c r="Q235" s="96"/>
      <c r="R235" s="96"/>
      <c r="S235" s="96"/>
      <c r="T235" s="96"/>
      <c r="U235" s="96">
        <v>0</v>
      </c>
      <c r="V235" s="96"/>
      <c r="W235" s="96"/>
      <c r="X235" s="96"/>
      <c r="Y235" s="96"/>
      <c r="Z235" s="96"/>
      <c r="AA235" s="96">
        <v>1</v>
      </c>
      <c r="AB235" s="96">
        <v>0</v>
      </c>
      <c r="AC235" s="96">
        <v>0</v>
      </c>
      <c r="AD235" s="96">
        <v>0</v>
      </c>
      <c r="AE235" s="96">
        <v>1</v>
      </c>
      <c r="AF235" s="96">
        <v>1</v>
      </c>
      <c r="AG235" s="31">
        <v>3</v>
      </c>
      <c r="AJ235" s="100"/>
      <c r="AK235" s="20">
        <f t="shared" si="22"/>
        <v>1</v>
      </c>
      <c r="AM235" s="20">
        <f t="shared" si="27"/>
        <v>0</v>
      </c>
      <c r="AN235" s="20">
        <f t="shared" si="27"/>
        <v>0</v>
      </c>
      <c r="AO235" s="20">
        <f t="shared" si="27"/>
        <v>0</v>
      </c>
      <c r="AP235" s="31"/>
      <c r="AS235" t="str">
        <f t="shared" si="26"/>
        <v>RRP16CHASE FARM HOSPITALSilver Birches</v>
      </c>
      <c r="AT235" t="b">
        <f t="shared" si="23"/>
        <v>0</v>
      </c>
      <c r="AU235" s="31">
        <v>0</v>
      </c>
      <c r="AV235" s="31" t="s">
        <v>679</v>
      </c>
      <c r="AW235" s="31">
        <v>0</v>
      </c>
      <c r="AX235" s="20">
        <f t="shared" si="25"/>
        <v>0</v>
      </c>
      <c r="BD235" t="str">
        <f t="shared" si="16"/>
        <v>R1DCLEE HILL (GP)</v>
      </c>
      <c r="BE235" s="30" t="s">
        <v>719</v>
      </c>
      <c r="BF235" s="30" t="s">
        <v>720</v>
      </c>
      <c r="BG235" s="30" t="s">
        <v>719</v>
      </c>
      <c r="BH235" s="30" t="s">
        <v>720</v>
      </c>
      <c r="BI235" s="30" t="s">
        <v>696</v>
      </c>
    </row>
    <row r="236" spans="1:61" s="20" customFormat="1" ht="15" hidden="1" x14ac:dyDescent="0.25">
      <c r="A236" s="31" t="s">
        <v>114</v>
      </c>
      <c r="B236" s="31" t="s">
        <v>91</v>
      </c>
      <c r="C236" s="31"/>
      <c r="D236" s="31">
        <v>0</v>
      </c>
      <c r="E236" s="96">
        <v>0</v>
      </c>
      <c r="F236" s="31">
        <v>0</v>
      </c>
      <c r="G236" s="96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0</v>
      </c>
      <c r="M236" s="96">
        <v>0</v>
      </c>
      <c r="N236" s="96">
        <v>0</v>
      </c>
      <c r="O236" s="96"/>
      <c r="P236" s="96"/>
      <c r="Q236" s="96"/>
      <c r="R236" s="96"/>
      <c r="S236" s="96"/>
      <c r="T236" s="96"/>
      <c r="U236" s="96">
        <v>0</v>
      </c>
      <c r="V236" s="96"/>
      <c r="W236" s="96"/>
      <c r="X236" s="96"/>
      <c r="Y236" s="96"/>
      <c r="Z236" s="96"/>
      <c r="AA236" s="96">
        <v>0</v>
      </c>
      <c r="AB236" s="96">
        <v>0</v>
      </c>
      <c r="AC236" s="96">
        <v>0</v>
      </c>
      <c r="AD236" s="96">
        <v>0</v>
      </c>
      <c r="AE236" s="96">
        <v>1</v>
      </c>
      <c r="AF236" s="96">
        <v>1</v>
      </c>
      <c r="AG236" s="31">
        <v>2</v>
      </c>
      <c r="AJ236" s="100"/>
      <c r="AK236" s="20">
        <f t="shared" si="22"/>
        <v>1</v>
      </c>
      <c r="AM236" s="20">
        <f t="shared" si="27"/>
        <v>0</v>
      </c>
      <c r="AN236" s="20">
        <f t="shared" si="27"/>
        <v>0</v>
      </c>
      <c r="AO236" s="20">
        <f t="shared" si="27"/>
        <v>0</v>
      </c>
      <c r="AP236" s="31"/>
      <c r="AS236" t="str">
        <f t="shared" si="26"/>
        <v>RRP16CHASE FARM HOSPITALMint</v>
      </c>
      <c r="AT236" t="b">
        <f t="shared" si="23"/>
        <v>0</v>
      </c>
      <c r="AU236" s="31">
        <v>0</v>
      </c>
      <c r="AV236" s="31" t="s">
        <v>679</v>
      </c>
      <c r="AW236" s="31">
        <v>0</v>
      </c>
      <c r="AX236" s="20">
        <f t="shared" si="25"/>
        <v>0</v>
      </c>
      <c r="BD236" t="str">
        <f t="shared" si="16"/>
        <v>R1DCRAVEN ARMS (GP)</v>
      </c>
      <c r="BE236" s="30" t="s">
        <v>721</v>
      </c>
      <c r="BF236" s="30" t="s">
        <v>722</v>
      </c>
      <c r="BG236" s="30" t="s">
        <v>721</v>
      </c>
      <c r="BH236" s="30" t="s">
        <v>722</v>
      </c>
      <c r="BI236" s="30" t="s">
        <v>696</v>
      </c>
    </row>
    <row r="237" spans="1:61" s="20" customFormat="1" ht="15" hidden="1" x14ac:dyDescent="0.25">
      <c r="A237" s="31" t="s">
        <v>114</v>
      </c>
      <c r="B237" s="31" t="s">
        <v>91</v>
      </c>
      <c r="C237" s="31"/>
      <c r="D237" s="31">
        <v>0</v>
      </c>
      <c r="E237" s="96">
        <v>0</v>
      </c>
      <c r="F237" s="31">
        <v>0</v>
      </c>
      <c r="G237" s="96">
        <v>0</v>
      </c>
      <c r="H237" s="96">
        <v>0</v>
      </c>
      <c r="I237" s="96">
        <v>0</v>
      </c>
      <c r="J237" s="96">
        <v>0</v>
      </c>
      <c r="K237" s="96">
        <v>0</v>
      </c>
      <c r="L237" s="96">
        <v>0</v>
      </c>
      <c r="M237" s="96">
        <v>0</v>
      </c>
      <c r="N237" s="96">
        <v>0</v>
      </c>
      <c r="O237" s="96"/>
      <c r="P237" s="96"/>
      <c r="Q237" s="96"/>
      <c r="R237" s="96"/>
      <c r="S237" s="96"/>
      <c r="T237" s="96"/>
      <c r="U237" s="96">
        <v>0</v>
      </c>
      <c r="V237" s="96"/>
      <c r="W237" s="96"/>
      <c r="X237" s="96"/>
      <c r="Y237" s="96"/>
      <c r="Z237" s="96"/>
      <c r="AA237" s="96">
        <v>0</v>
      </c>
      <c r="AB237" s="96">
        <v>1</v>
      </c>
      <c r="AC237" s="96">
        <v>0</v>
      </c>
      <c r="AD237" s="96">
        <v>1</v>
      </c>
      <c r="AE237" s="96">
        <v>1</v>
      </c>
      <c r="AF237" s="96">
        <v>1</v>
      </c>
      <c r="AG237" s="31">
        <v>4</v>
      </c>
      <c r="AJ237" s="100"/>
      <c r="AK237" s="20">
        <f t="shared" si="22"/>
        <v>0</v>
      </c>
      <c r="AM237" s="20">
        <f t="shared" si="27"/>
        <v>0</v>
      </c>
      <c r="AN237" s="20">
        <f t="shared" si="27"/>
        <v>0</v>
      </c>
      <c r="AO237" s="20">
        <f t="shared" si="27"/>
        <v>0</v>
      </c>
      <c r="AP237" s="31"/>
      <c r="AS237" t="str">
        <f t="shared" si="26"/>
        <v>RRP16CHASE FARM HOSPITALJuniper</v>
      </c>
      <c r="AT237" t="b">
        <f t="shared" si="23"/>
        <v>0</v>
      </c>
      <c r="AU237" s="31">
        <v>0</v>
      </c>
      <c r="AV237" s="31" t="s">
        <v>679</v>
      </c>
      <c r="AW237" s="31">
        <v>0</v>
      </c>
      <c r="AX237" s="20">
        <f t="shared" si="25"/>
        <v>0</v>
      </c>
      <c r="BD237" t="str">
        <f t="shared" si="16"/>
        <v>R1DCSMS 1</v>
      </c>
      <c r="BE237" s="30" t="s">
        <v>723</v>
      </c>
      <c r="BF237" s="30" t="s">
        <v>724</v>
      </c>
      <c r="BG237" s="30" t="s">
        <v>723</v>
      </c>
      <c r="BH237" s="30" t="s">
        <v>724</v>
      </c>
      <c r="BI237" s="30" t="s">
        <v>696</v>
      </c>
    </row>
    <row r="238" spans="1:61" s="20" customFormat="1" ht="15" hidden="1" x14ac:dyDescent="0.25">
      <c r="A238" s="31" t="s">
        <v>114</v>
      </c>
      <c r="B238" s="31" t="s">
        <v>91</v>
      </c>
      <c r="C238" s="31"/>
      <c r="D238" s="31">
        <v>0</v>
      </c>
      <c r="E238" s="96">
        <v>0</v>
      </c>
      <c r="F238" s="31">
        <v>0</v>
      </c>
      <c r="G238" s="96">
        <v>0</v>
      </c>
      <c r="H238" s="96">
        <v>0</v>
      </c>
      <c r="I238" s="96">
        <v>0</v>
      </c>
      <c r="J238" s="96">
        <v>0</v>
      </c>
      <c r="K238" s="96">
        <v>0</v>
      </c>
      <c r="L238" s="96">
        <v>0</v>
      </c>
      <c r="M238" s="96">
        <v>0</v>
      </c>
      <c r="N238" s="96">
        <v>0</v>
      </c>
      <c r="O238" s="96"/>
      <c r="P238" s="96"/>
      <c r="Q238" s="96"/>
      <c r="R238" s="96"/>
      <c r="S238" s="96"/>
      <c r="T238" s="96"/>
      <c r="U238" s="96">
        <v>0</v>
      </c>
      <c r="V238" s="96"/>
      <c r="W238" s="96"/>
      <c r="X238" s="96"/>
      <c r="Y238" s="96"/>
      <c r="Z238" s="96"/>
      <c r="AA238" s="96">
        <v>0</v>
      </c>
      <c r="AB238" s="96">
        <v>0</v>
      </c>
      <c r="AC238" s="96">
        <v>0</v>
      </c>
      <c r="AD238" s="96">
        <v>0</v>
      </c>
      <c r="AE238" s="96">
        <v>1</v>
      </c>
      <c r="AF238" s="96">
        <v>1</v>
      </c>
      <c r="AG238" s="31">
        <v>2</v>
      </c>
      <c r="AJ238" s="100"/>
      <c r="AK238" s="20">
        <f t="shared" si="22"/>
        <v>0</v>
      </c>
      <c r="AM238" s="20">
        <f t="shared" si="27"/>
        <v>1</v>
      </c>
      <c r="AN238" s="20">
        <f t="shared" si="27"/>
        <v>0</v>
      </c>
      <c r="AO238" s="20">
        <f t="shared" si="27"/>
        <v>1</v>
      </c>
      <c r="AP238" s="31"/>
      <c r="AS238" t="str">
        <f t="shared" si="26"/>
        <v>RRP16CHASE FARM HOSPITALPaprika</v>
      </c>
      <c r="AT238" t="b">
        <f t="shared" si="23"/>
        <v>0</v>
      </c>
      <c r="AU238" s="31">
        <v>0</v>
      </c>
      <c r="AV238" s="31" t="s">
        <v>679</v>
      </c>
      <c r="AW238" s="31">
        <v>0</v>
      </c>
      <c r="AX238" s="20">
        <f t="shared" si="25"/>
        <v>0</v>
      </c>
      <c r="BD238" t="str">
        <f t="shared" si="16"/>
        <v>R1DCSMS 2</v>
      </c>
      <c r="BE238" s="30" t="s">
        <v>725</v>
      </c>
      <c r="BF238" s="30" t="s">
        <v>726</v>
      </c>
      <c r="BG238" s="30" t="s">
        <v>725</v>
      </c>
      <c r="BH238" s="30" t="s">
        <v>726</v>
      </c>
      <c r="BI238" s="30" t="s">
        <v>696</v>
      </c>
    </row>
    <row r="239" spans="1:61" s="20" customFormat="1" ht="15" hidden="1" x14ac:dyDescent="0.25">
      <c r="A239" s="31" t="s">
        <v>114</v>
      </c>
      <c r="B239" s="31" t="s">
        <v>91</v>
      </c>
      <c r="C239" s="31"/>
      <c r="D239" s="31">
        <v>0</v>
      </c>
      <c r="E239" s="96">
        <v>0</v>
      </c>
      <c r="F239" s="31">
        <v>0</v>
      </c>
      <c r="G239" s="96">
        <v>0</v>
      </c>
      <c r="H239" s="96">
        <v>0</v>
      </c>
      <c r="I239" s="96">
        <v>0</v>
      </c>
      <c r="J239" s="96">
        <v>0</v>
      </c>
      <c r="K239" s="96">
        <v>0</v>
      </c>
      <c r="L239" s="96">
        <v>0</v>
      </c>
      <c r="M239" s="96">
        <v>0</v>
      </c>
      <c r="N239" s="96">
        <v>0</v>
      </c>
      <c r="O239" s="96"/>
      <c r="P239" s="96"/>
      <c r="Q239" s="96"/>
      <c r="R239" s="96"/>
      <c r="S239" s="96"/>
      <c r="T239" s="96"/>
      <c r="U239" s="96">
        <v>0</v>
      </c>
      <c r="V239" s="96"/>
      <c r="W239" s="96"/>
      <c r="X239" s="96"/>
      <c r="Y239" s="96"/>
      <c r="Z239" s="96"/>
      <c r="AA239" s="96">
        <v>0</v>
      </c>
      <c r="AB239" s="96">
        <v>0</v>
      </c>
      <c r="AC239" s="96">
        <v>0</v>
      </c>
      <c r="AD239" s="96">
        <v>0</v>
      </c>
      <c r="AE239" s="96">
        <v>1</v>
      </c>
      <c r="AF239" s="96">
        <v>1</v>
      </c>
      <c r="AG239" s="31">
        <v>2</v>
      </c>
      <c r="AJ239" s="100"/>
      <c r="AK239" s="20">
        <f t="shared" si="22"/>
        <v>0</v>
      </c>
      <c r="AM239" s="20">
        <f t="shared" si="27"/>
        <v>0</v>
      </c>
      <c r="AN239" s="20">
        <f t="shared" si="27"/>
        <v>0</v>
      </c>
      <c r="AO239" s="20">
        <f t="shared" si="27"/>
        <v>0</v>
      </c>
      <c r="AP239" s="31"/>
      <c r="AS239" t="str">
        <f t="shared" si="26"/>
        <v>RRP16CHASE FARM HOSPITALTamarind</v>
      </c>
      <c r="AT239" t="b">
        <f t="shared" si="23"/>
        <v>0</v>
      </c>
      <c r="AU239" s="31">
        <v>0</v>
      </c>
      <c r="AV239" s="31" t="s">
        <v>679</v>
      </c>
      <c r="AW239" s="31">
        <v>0</v>
      </c>
      <c r="AX239" s="20">
        <f t="shared" si="25"/>
        <v>0</v>
      </c>
      <c r="BD239" t="str">
        <f t="shared" si="16"/>
        <v>R1DDALE ACRE - SHROPSHIRE COMMUNITY HEALTH</v>
      </c>
      <c r="BE239" s="30" t="s">
        <v>727</v>
      </c>
      <c r="BF239" s="30" t="s">
        <v>728</v>
      </c>
      <c r="BG239" s="30" t="s">
        <v>727</v>
      </c>
      <c r="BH239" s="30" t="s">
        <v>728</v>
      </c>
      <c r="BI239" s="30" t="s">
        <v>696</v>
      </c>
    </row>
    <row r="240" spans="1:61" s="20" customFormat="1" ht="15" hidden="1" x14ac:dyDescent="0.25">
      <c r="A240" s="31" t="s">
        <v>114</v>
      </c>
      <c r="B240" s="31" t="s">
        <v>91</v>
      </c>
      <c r="C240" s="31"/>
      <c r="D240" s="31">
        <v>0</v>
      </c>
      <c r="E240" s="96">
        <v>0</v>
      </c>
      <c r="F240" s="31">
        <v>0</v>
      </c>
      <c r="G240" s="96">
        <v>0</v>
      </c>
      <c r="H240" s="96">
        <v>0</v>
      </c>
      <c r="I240" s="96">
        <v>0</v>
      </c>
      <c r="J240" s="96">
        <v>0</v>
      </c>
      <c r="K240" s="96">
        <v>0</v>
      </c>
      <c r="L240" s="96">
        <v>0</v>
      </c>
      <c r="M240" s="96">
        <v>0</v>
      </c>
      <c r="N240" s="96">
        <v>0</v>
      </c>
      <c r="O240" s="96"/>
      <c r="P240" s="96"/>
      <c r="Q240" s="96"/>
      <c r="R240" s="96"/>
      <c r="S240" s="96"/>
      <c r="T240" s="96"/>
      <c r="U240" s="96">
        <v>0</v>
      </c>
      <c r="V240" s="96"/>
      <c r="W240" s="96"/>
      <c r="X240" s="96"/>
      <c r="Y240" s="96"/>
      <c r="Z240" s="96"/>
      <c r="AA240" s="96">
        <v>0</v>
      </c>
      <c r="AB240" s="96">
        <v>0</v>
      </c>
      <c r="AC240" s="96">
        <v>0</v>
      </c>
      <c r="AD240" s="96">
        <v>0</v>
      </c>
      <c r="AE240" s="96">
        <v>1</v>
      </c>
      <c r="AF240" s="96">
        <v>1</v>
      </c>
      <c r="AG240" s="31">
        <v>2</v>
      </c>
      <c r="AJ240" s="100"/>
      <c r="AK240" s="20">
        <f t="shared" si="22"/>
        <v>0</v>
      </c>
      <c r="AM240" s="20">
        <f t="shared" si="27"/>
        <v>0</v>
      </c>
      <c r="AN240" s="20">
        <f t="shared" si="27"/>
        <v>0</v>
      </c>
      <c r="AO240" s="20">
        <f t="shared" si="27"/>
        <v>0</v>
      </c>
      <c r="AP240" s="31"/>
      <c r="AS240" t="str">
        <f t="shared" si="26"/>
        <v>RRP16CHASE FARM HOSPITALFennel</v>
      </c>
      <c r="AT240" t="b">
        <f t="shared" si="23"/>
        <v>0</v>
      </c>
      <c r="AU240" s="31">
        <v>0</v>
      </c>
      <c r="AV240" s="31" t="s">
        <v>679</v>
      </c>
      <c r="AW240" s="31">
        <v>0</v>
      </c>
      <c r="AX240" s="20">
        <f t="shared" si="25"/>
        <v>0</v>
      </c>
      <c r="BD240" t="str">
        <f t="shared" si="16"/>
        <v>R1DDIMENSIONS (NSO) RESIDENTIAL HOME</v>
      </c>
      <c r="BE240" s="30" t="s">
        <v>729</v>
      </c>
      <c r="BF240" s="30" t="s">
        <v>730</v>
      </c>
      <c r="BG240" s="30" t="s">
        <v>729</v>
      </c>
      <c r="BH240" s="30" t="s">
        <v>730</v>
      </c>
      <c r="BI240" s="30" t="s">
        <v>696</v>
      </c>
    </row>
    <row r="241" spans="1:61" s="20" customFormat="1" ht="15" hidden="1" x14ac:dyDescent="0.25">
      <c r="A241" s="31" t="s">
        <v>114</v>
      </c>
      <c r="B241" s="31" t="s">
        <v>91</v>
      </c>
      <c r="C241" s="31"/>
      <c r="D241" s="31">
        <v>0</v>
      </c>
      <c r="E241" s="96">
        <v>0</v>
      </c>
      <c r="F241" s="31">
        <v>0</v>
      </c>
      <c r="G241" s="96">
        <v>0</v>
      </c>
      <c r="H241" s="96">
        <v>0</v>
      </c>
      <c r="I241" s="96">
        <v>1</v>
      </c>
      <c r="J241" s="96">
        <v>0</v>
      </c>
      <c r="K241" s="96">
        <v>0</v>
      </c>
      <c r="L241" s="96">
        <v>0</v>
      </c>
      <c r="M241" s="96">
        <v>0</v>
      </c>
      <c r="N241" s="96">
        <v>0</v>
      </c>
      <c r="O241" s="96"/>
      <c r="P241" s="96"/>
      <c r="Q241" s="96"/>
      <c r="R241" s="96"/>
      <c r="S241" s="96"/>
      <c r="T241" s="96"/>
      <c r="U241" s="96">
        <v>0</v>
      </c>
      <c r="V241" s="96"/>
      <c r="W241" s="96"/>
      <c r="X241" s="96"/>
      <c r="Y241" s="96"/>
      <c r="Z241" s="96"/>
      <c r="AA241" s="96">
        <v>0</v>
      </c>
      <c r="AB241" s="96">
        <v>1</v>
      </c>
      <c r="AC241" s="96">
        <v>0</v>
      </c>
      <c r="AD241" s="96">
        <v>1</v>
      </c>
      <c r="AE241" s="96">
        <v>1</v>
      </c>
      <c r="AF241" s="96">
        <v>1</v>
      </c>
      <c r="AG241" s="31">
        <v>5</v>
      </c>
      <c r="AJ241" s="100"/>
      <c r="AK241" s="20">
        <f t="shared" si="22"/>
        <v>0</v>
      </c>
      <c r="AM241" s="20">
        <f t="shared" si="27"/>
        <v>0</v>
      </c>
      <c r="AN241" s="20">
        <f t="shared" si="27"/>
        <v>0</v>
      </c>
      <c r="AO241" s="20">
        <f t="shared" si="27"/>
        <v>0</v>
      </c>
      <c r="AP241" s="31"/>
      <c r="AS241" t="str">
        <f t="shared" si="26"/>
        <v>RRP16CHASE FARM HOSPITALDerwent</v>
      </c>
      <c r="AT241" t="b">
        <f t="shared" si="23"/>
        <v>0</v>
      </c>
      <c r="AU241" s="31">
        <v>0</v>
      </c>
      <c r="AV241" s="31" t="s">
        <v>679</v>
      </c>
      <c r="AW241" s="31">
        <v>0</v>
      </c>
      <c r="AX241" s="20">
        <f t="shared" si="25"/>
        <v>0</v>
      </c>
      <c r="BD241" t="str">
        <f t="shared" si="16"/>
        <v>R1DFAMILY CONNECT</v>
      </c>
      <c r="BE241" s="30" t="s">
        <v>731</v>
      </c>
      <c r="BF241" s="30" t="s">
        <v>732</v>
      </c>
      <c r="BG241" s="30" t="s">
        <v>731</v>
      </c>
      <c r="BH241" s="30" t="s">
        <v>732</v>
      </c>
      <c r="BI241" s="30" t="s">
        <v>696</v>
      </c>
    </row>
    <row r="242" spans="1:61" s="20" customFormat="1" ht="15" hidden="1" x14ac:dyDescent="0.25">
      <c r="A242" s="31" t="s">
        <v>114</v>
      </c>
      <c r="B242" s="31" t="s">
        <v>91</v>
      </c>
      <c r="C242" s="31"/>
      <c r="D242" s="31">
        <v>0</v>
      </c>
      <c r="E242" s="96">
        <v>0</v>
      </c>
      <c r="F242" s="31">
        <v>0</v>
      </c>
      <c r="G242" s="96">
        <v>0</v>
      </c>
      <c r="H242" s="96">
        <v>0</v>
      </c>
      <c r="I242" s="96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0</v>
      </c>
      <c r="O242" s="96"/>
      <c r="P242" s="96"/>
      <c r="Q242" s="96"/>
      <c r="R242" s="96"/>
      <c r="S242" s="96"/>
      <c r="T242" s="96"/>
      <c r="U242" s="96">
        <v>0</v>
      </c>
      <c r="V242" s="96"/>
      <c r="W242" s="96"/>
      <c r="X242" s="96"/>
      <c r="Y242" s="96"/>
      <c r="Z242" s="96"/>
      <c r="AA242" s="96">
        <v>0</v>
      </c>
      <c r="AB242" s="96">
        <v>0</v>
      </c>
      <c r="AC242" s="96">
        <v>0</v>
      </c>
      <c r="AD242" s="96">
        <v>0</v>
      </c>
      <c r="AE242" s="96">
        <v>1</v>
      </c>
      <c r="AF242" s="96">
        <v>1</v>
      </c>
      <c r="AG242" s="31">
        <v>2</v>
      </c>
      <c r="AJ242" s="100"/>
      <c r="AK242" s="20">
        <f t="shared" si="22"/>
        <v>0</v>
      </c>
      <c r="AM242" s="20">
        <f t="shared" si="27"/>
        <v>1</v>
      </c>
      <c r="AN242" s="20">
        <f t="shared" si="27"/>
        <v>0</v>
      </c>
      <c r="AO242" s="20">
        <f t="shared" si="27"/>
        <v>1</v>
      </c>
      <c r="AP242" s="31"/>
      <c r="AS242" t="str">
        <f t="shared" si="26"/>
        <v>RRP16CHASE FARM HOSPITAL Cornwall Villa</v>
      </c>
      <c r="AT242" t="b">
        <f t="shared" si="23"/>
        <v>0</v>
      </c>
      <c r="AU242" s="31">
        <v>0</v>
      </c>
      <c r="AV242" s="31" t="s">
        <v>679</v>
      </c>
      <c r="AW242" s="31">
        <v>0</v>
      </c>
      <c r="AX242" s="20">
        <f t="shared" si="25"/>
        <v>0</v>
      </c>
      <c r="BD242" t="str">
        <f t="shared" si="16"/>
        <v>R1DGLENVIEW</v>
      </c>
      <c r="BE242" s="30" t="s">
        <v>733</v>
      </c>
      <c r="BF242" s="30" t="s">
        <v>734</v>
      </c>
      <c r="BG242" s="30" t="s">
        <v>733</v>
      </c>
      <c r="BH242" s="30" t="s">
        <v>734</v>
      </c>
      <c r="BI242" s="30" t="s">
        <v>696</v>
      </c>
    </row>
    <row r="243" spans="1:61" s="20" customFormat="1" ht="15" hidden="1" x14ac:dyDescent="0.25">
      <c r="A243" s="31" t="s">
        <v>114</v>
      </c>
      <c r="B243" s="31" t="s">
        <v>91</v>
      </c>
      <c r="C243" s="31"/>
      <c r="D243" s="31">
        <v>0</v>
      </c>
      <c r="E243" s="96">
        <v>0</v>
      </c>
      <c r="F243" s="31">
        <v>0</v>
      </c>
      <c r="G243" s="96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0</v>
      </c>
      <c r="O243" s="96"/>
      <c r="P243" s="96"/>
      <c r="Q243" s="96"/>
      <c r="R243" s="96"/>
      <c r="S243" s="96"/>
      <c r="T243" s="96"/>
      <c r="U243" s="96">
        <v>0</v>
      </c>
      <c r="V243" s="96"/>
      <c r="W243" s="96"/>
      <c r="X243" s="96"/>
      <c r="Y243" s="96"/>
      <c r="Z243" s="96"/>
      <c r="AA243" s="96">
        <v>1</v>
      </c>
      <c r="AB243" s="96">
        <v>1</v>
      </c>
      <c r="AC243" s="96">
        <v>0</v>
      </c>
      <c r="AD243" s="96">
        <v>0</v>
      </c>
      <c r="AE243" s="96">
        <v>1</v>
      </c>
      <c r="AF243" s="96">
        <v>1</v>
      </c>
      <c r="AG243" s="31">
        <v>4</v>
      </c>
      <c r="AJ243" s="100"/>
      <c r="AK243" s="20">
        <f t="shared" si="22"/>
        <v>0</v>
      </c>
      <c r="AM243" s="20">
        <f t="shared" si="27"/>
        <v>0</v>
      </c>
      <c r="AN243" s="20">
        <f t="shared" si="27"/>
        <v>0</v>
      </c>
      <c r="AO243" s="20">
        <f t="shared" si="27"/>
        <v>0</v>
      </c>
      <c r="AP243" s="31"/>
      <c r="AS243" t="str">
        <f t="shared" si="26"/>
        <v>RRP16CHASE FARM HOSPITALComplex Rehab Ward (formerly Somerset Villa)</v>
      </c>
      <c r="AT243" t="b">
        <f t="shared" si="23"/>
        <v>0</v>
      </c>
      <c r="AU243" s="31">
        <v>0</v>
      </c>
      <c r="AV243" s="31" t="s">
        <v>679</v>
      </c>
      <c r="AW243" s="31">
        <v>0</v>
      </c>
      <c r="AX243" s="20">
        <f t="shared" si="25"/>
        <v>0</v>
      </c>
      <c r="BD243" t="str">
        <f t="shared" si="16"/>
        <v>R1DHADLEY LEARNING COMMUNITY</v>
      </c>
      <c r="BE243" s="30" t="s">
        <v>735</v>
      </c>
      <c r="BF243" s="30" t="s">
        <v>736</v>
      </c>
      <c r="BG243" s="30" t="s">
        <v>735</v>
      </c>
      <c r="BH243" s="30" t="s">
        <v>736</v>
      </c>
      <c r="BI243" s="30" t="s">
        <v>696</v>
      </c>
    </row>
    <row r="244" spans="1:61" s="20" customFormat="1" ht="15" hidden="1" x14ac:dyDescent="0.25">
      <c r="A244" s="31" t="e">
        <v>#N/A</v>
      </c>
      <c r="B244" s="31" t="e">
        <v>#N/A</v>
      </c>
      <c r="C244" s="31"/>
      <c r="D244" s="31">
        <v>0</v>
      </c>
      <c r="E244" s="96">
        <v>0</v>
      </c>
      <c r="F244" s="31" t="s">
        <v>119</v>
      </c>
      <c r="G244" s="96" t="s">
        <v>119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0</v>
      </c>
      <c r="O244" s="96"/>
      <c r="P244" s="96"/>
      <c r="Q244" s="96"/>
      <c r="R244" s="96"/>
      <c r="S244" s="96"/>
      <c r="T244" s="96"/>
      <c r="U244" s="96">
        <v>0</v>
      </c>
      <c r="V244" s="96"/>
      <c r="W244" s="96"/>
      <c r="X244" s="96"/>
      <c r="Y244" s="96"/>
      <c r="Z244" s="96"/>
      <c r="AA244" s="96">
        <v>0</v>
      </c>
      <c r="AB244" s="96">
        <v>0</v>
      </c>
      <c r="AC244" s="96">
        <v>0</v>
      </c>
      <c r="AD244" s="96">
        <v>0</v>
      </c>
      <c r="AE244" s="96">
        <v>0</v>
      </c>
      <c r="AF244" s="96">
        <v>0</v>
      </c>
      <c r="AG244" s="31">
        <v>0</v>
      </c>
      <c r="AJ244" s="100"/>
      <c r="AK244" s="20">
        <f t="shared" si="22"/>
        <v>1</v>
      </c>
      <c r="AM244" s="20">
        <f t="shared" si="27"/>
        <v>1</v>
      </c>
      <c r="AN244" s="20">
        <f t="shared" si="27"/>
        <v>0</v>
      </c>
      <c r="AO244" s="20">
        <f t="shared" si="27"/>
        <v>0</v>
      </c>
      <c r="AP244" s="31"/>
      <c r="AS244" t="str">
        <f t="shared" si="26"/>
        <v>RRP16CHASE FARM HOSPITALEden House</v>
      </c>
      <c r="AT244" t="b">
        <f t="shared" si="23"/>
        <v>0</v>
      </c>
      <c r="AU244" s="31">
        <v>0</v>
      </c>
      <c r="AV244" s="31" t="s">
        <v>679</v>
      </c>
      <c r="AW244" s="31">
        <v>0</v>
      </c>
      <c r="AX244" s="20">
        <f t="shared" si="25"/>
        <v>0</v>
      </c>
      <c r="BD244" t="str">
        <f t="shared" si="16"/>
        <v>R1DHIGHLEY (GP)</v>
      </c>
      <c r="BE244" s="30" t="s">
        <v>737</v>
      </c>
      <c r="BF244" s="30" t="s">
        <v>738</v>
      </c>
      <c r="BG244" s="30" t="s">
        <v>737</v>
      </c>
      <c r="BH244" s="30" t="s">
        <v>738</v>
      </c>
      <c r="BI244" s="30" t="s">
        <v>696</v>
      </c>
    </row>
    <row r="245" spans="1:61" s="20" customFormat="1" ht="15" hidden="1" x14ac:dyDescent="0.25">
      <c r="A245" s="31" t="e">
        <v>#N/A</v>
      </c>
      <c r="B245" s="31" t="e">
        <v>#N/A</v>
      </c>
      <c r="C245" s="31"/>
      <c r="D245" s="31">
        <v>0</v>
      </c>
      <c r="E245" s="96">
        <v>0</v>
      </c>
      <c r="F245" s="31" t="s">
        <v>119</v>
      </c>
      <c r="G245" s="96" t="s">
        <v>119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0</v>
      </c>
      <c r="O245" s="96"/>
      <c r="P245" s="96"/>
      <c r="Q245" s="96"/>
      <c r="R245" s="96"/>
      <c r="S245" s="96"/>
      <c r="T245" s="96"/>
      <c r="U245" s="96">
        <v>0</v>
      </c>
      <c r="V245" s="96"/>
      <c r="W245" s="96"/>
      <c r="X245" s="96"/>
      <c r="Y245" s="96"/>
      <c r="Z245" s="96"/>
      <c r="AA245" s="96">
        <v>0</v>
      </c>
      <c r="AB245" s="96">
        <v>0</v>
      </c>
      <c r="AC245" s="96">
        <v>0</v>
      </c>
      <c r="AD245" s="96">
        <v>0</v>
      </c>
      <c r="AE245" s="96">
        <v>0</v>
      </c>
      <c r="AF245" s="96">
        <v>0</v>
      </c>
      <c r="AG245" s="31">
        <v>0</v>
      </c>
      <c r="AJ245" s="100"/>
      <c r="AK245" s="20">
        <f t="shared" si="22"/>
        <v>0</v>
      </c>
      <c r="AM245" s="20">
        <f t="shared" si="27"/>
        <v>0</v>
      </c>
      <c r="AN245" s="20">
        <f t="shared" si="27"/>
        <v>0</v>
      </c>
      <c r="AO245" s="20">
        <f t="shared" si="27"/>
        <v>0</v>
      </c>
      <c r="AP245" s="31"/>
      <c r="AS245" t="str">
        <f t="shared" si="26"/>
        <v/>
      </c>
      <c r="AT245" t="str">
        <f t="shared" si="23"/>
        <v/>
      </c>
      <c r="AU245" s="31">
        <v>0</v>
      </c>
      <c r="AV245" s="31" t="b">
        <v>0</v>
      </c>
      <c r="AW245" s="31">
        <v>0</v>
      </c>
      <c r="AX245" s="20">
        <f t="shared" si="25"/>
        <v>0</v>
      </c>
      <c r="BD245" t="str">
        <f t="shared" si="16"/>
        <v>R1DHINSTOCK MANOR</v>
      </c>
      <c r="BE245" s="30" t="s">
        <v>739</v>
      </c>
      <c r="BF245" s="30" t="s">
        <v>740</v>
      </c>
      <c r="BG245" s="30" t="s">
        <v>739</v>
      </c>
      <c r="BH245" s="30" t="s">
        <v>740</v>
      </c>
      <c r="BI245" s="30" t="s">
        <v>696</v>
      </c>
    </row>
    <row r="246" spans="1:61" s="20" customFormat="1" ht="15" hidden="1" x14ac:dyDescent="0.25">
      <c r="A246" s="31" t="e">
        <v>#N/A</v>
      </c>
      <c r="B246" s="31" t="e">
        <v>#N/A</v>
      </c>
      <c r="C246" s="31"/>
      <c r="D246" s="31">
        <v>0</v>
      </c>
      <c r="E246" s="96">
        <v>0</v>
      </c>
      <c r="F246" s="31" t="s">
        <v>119</v>
      </c>
      <c r="G246" s="96" t="s">
        <v>119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0</v>
      </c>
      <c r="O246" s="96"/>
      <c r="P246" s="96"/>
      <c r="Q246" s="96"/>
      <c r="R246" s="96"/>
      <c r="S246" s="96"/>
      <c r="T246" s="96"/>
      <c r="U246" s="96">
        <v>0</v>
      </c>
      <c r="V246" s="96"/>
      <c r="W246" s="96"/>
      <c r="X246" s="96"/>
      <c r="Y246" s="96"/>
      <c r="Z246" s="96"/>
      <c r="AA246" s="96">
        <v>0</v>
      </c>
      <c r="AB246" s="96">
        <v>0</v>
      </c>
      <c r="AC246" s="96">
        <v>0</v>
      </c>
      <c r="AD246" s="96">
        <v>0</v>
      </c>
      <c r="AE246" s="96">
        <v>0</v>
      </c>
      <c r="AF246" s="96">
        <v>0</v>
      </c>
      <c r="AG246" s="31">
        <v>0</v>
      </c>
      <c r="AJ246" s="100"/>
      <c r="AK246" s="20">
        <f t="shared" si="22"/>
        <v>0</v>
      </c>
      <c r="AM246" s="20">
        <f t="shared" si="27"/>
        <v>0</v>
      </c>
      <c r="AN246" s="20">
        <f t="shared" si="27"/>
        <v>0</v>
      </c>
      <c r="AO246" s="20">
        <f t="shared" si="27"/>
        <v>0</v>
      </c>
      <c r="AP246" s="31"/>
      <c r="AS246" t="str">
        <f t="shared" si="26"/>
        <v/>
      </c>
      <c r="AT246" t="str">
        <f t="shared" si="23"/>
        <v/>
      </c>
      <c r="AU246" s="31">
        <v>0</v>
      </c>
      <c r="AV246" s="31" t="b">
        <v>0</v>
      </c>
      <c r="AW246" s="31">
        <v>0</v>
      </c>
      <c r="AX246" s="20">
        <f t="shared" si="25"/>
        <v>0</v>
      </c>
      <c r="BD246" t="str">
        <f t="shared" si="16"/>
        <v>R1DHODNET (GP)</v>
      </c>
      <c r="BE246" s="30" t="s">
        <v>741</v>
      </c>
      <c r="BF246" s="30" t="s">
        <v>742</v>
      </c>
      <c r="BG246" s="30" t="s">
        <v>741</v>
      </c>
      <c r="BH246" s="30" t="s">
        <v>742</v>
      </c>
      <c r="BI246" s="30" t="s">
        <v>696</v>
      </c>
    </row>
    <row r="247" spans="1:61" s="20" customFormat="1" ht="15" hidden="1" x14ac:dyDescent="0.25">
      <c r="A247" s="31" t="e">
        <v>#N/A</v>
      </c>
      <c r="B247" s="31" t="e">
        <v>#N/A</v>
      </c>
      <c r="C247" s="31"/>
      <c r="D247" s="31">
        <v>0</v>
      </c>
      <c r="E247" s="96">
        <v>0</v>
      </c>
      <c r="F247" s="31" t="s">
        <v>119</v>
      </c>
      <c r="G247" s="96" t="s">
        <v>119</v>
      </c>
      <c r="H247" s="96">
        <v>0</v>
      </c>
      <c r="I247" s="96">
        <v>0</v>
      </c>
      <c r="J247" s="96">
        <v>0</v>
      </c>
      <c r="K247" s="96">
        <v>0</v>
      </c>
      <c r="L247" s="96">
        <v>0</v>
      </c>
      <c r="M247" s="96">
        <v>0</v>
      </c>
      <c r="N247" s="96">
        <v>0</v>
      </c>
      <c r="O247" s="96"/>
      <c r="P247" s="96"/>
      <c r="Q247" s="96"/>
      <c r="R247" s="96"/>
      <c r="S247" s="96"/>
      <c r="T247" s="96"/>
      <c r="U247" s="96">
        <v>0</v>
      </c>
      <c r="V247" s="96"/>
      <c r="W247" s="96"/>
      <c r="X247" s="96"/>
      <c r="Y247" s="96"/>
      <c r="Z247" s="96"/>
      <c r="AA247" s="96">
        <v>0</v>
      </c>
      <c r="AB247" s="96">
        <v>0</v>
      </c>
      <c r="AC247" s="96">
        <v>0</v>
      </c>
      <c r="AD247" s="96">
        <v>0</v>
      </c>
      <c r="AE247" s="96">
        <v>0</v>
      </c>
      <c r="AF247" s="96">
        <v>0</v>
      </c>
      <c r="AG247" s="31">
        <v>0</v>
      </c>
      <c r="AJ247" s="100"/>
      <c r="AK247" s="20">
        <f t="shared" si="22"/>
        <v>0</v>
      </c>
      <c r="AM247" s="20">
        <f t="shared" si="27"/>
        <v>0</v>
      </c>
      <c r="AN247" s="20">
        <f t="shared" si="27"/>
        <v>0</v>
      </c>
      <c r="AO247" s="20">
        <f t="shared" si="27"/>
        <v>0</v>
      </c>
      <c r="AP247" s="31"/>
      <c r="AS247" t="str">
        <f t="shared" si="26"/>
        <v/>
      </c>
      <c r="AT247" t="str">
        <f t="shared" si="23"/>
        <v/>
      </c>
      <c r="AU247" s="31">
        <v>0</v>
      </c>
      <c r="AV247" s="31" t="b">
        <v>0</v>
      </c>
      <c r="AW247" s="31">
        <v>0</v>
      </c>
      <c r="AX247" s="20">
        <f t="shared" si="25"/>
        <v>0</v>
      </c>
      <c r="BD247" t="str">
        <f t="shared" si="16"/>
        <v>R1DIRONBRIDGE (GP)</v>
      </c>
      <c r="BE247" s="30" t="s">
        <v>743</v>
      </c>
      <c r="BF247" s="30" t="s">
        <v>744</v>
      </c>
      <c r="BG247" s="30" t="s">
        <v>743</v>
      </c>
      <c r="BH247" s="30" t="s">
        <v>744</v>
      </c>
      <c r="BI247" s="30" t="s">
        <v>696</v>
      </c>
    </row>
    <row r="248" spans="1:61" s="20" customFormat="1" ht="15" hidden="1" x14ac:dyDescent="0.25">
      <c r="A248" s="31" t="e">
        <v>#N/A</v>
      </c>
      <c r="B248" s="31" t="e">
        <v>#N/A</v>
      </c>
      <c r="C248" s="31"/>
      <c r="D248" s="31">
        <v>0</v>
      </c>
      <c r="E248" s="96">
        <v>0</v>
      </c>
      <c r="F248" s="31" t="s">
        <v>119</v>
      </c>
      <c r="G248" s="96" t="s">
        <v>119</v>
      </c>
      <c r="H248" s="96">
        <v>0</v>
      </c>
      <c r="I248" s="96">
        <v>0</v>
      </c>
      <c r="J248" s="96">
        <v>0</v>
      </c>
      <c r="K248" s="96">
        <v>0</v>
      </c>
      <c r="L248" s="96">
        <v>0</v>
      </c>
      <c r="M248" s="96">
        <v>0</v>
      </c>
      <c r="N248" s="96">
        <v>0</v>
      </c>
      <c r="O248" s="96"/>
      <c r="P248" s="96"/>
      <c r="Q248" s="96"/>
      <c r="R248" s="96"/>
      <c r="S248" s="96"/>
      <c r="T248" s="96"/>
      <c r="U248" s="96">
        <v>0</v>
      </c>
      <c r="V248" s="96"/>
      <c r="W248" s="96"/>
      <c r="X248" s="96"/>
      <c r="Y248" s="96"/>
      <c r="Z248" s="96"/>
      <c r="AA248" s="96">
        <v>0</v>
      </c>
      <c r="AB248" s="96">
        <v>0</v>
      </c>
      <c r="AC248" s="96">
        <v>0</v>
      </c>
      <c r="AD248" s="96">
        <v>0</v>
      </c>
      <c r="AE248" s="96">
        <v>0</v>
      </c>
      <c r="AF248" s="96">
        <v>0</v>
      </c>
      <c r="AG248" s="31">
        <v>0</v>
      </c>
      <c r="AJ248" s="100"/>
      <c r="AK248" s="20">
        <f t="shared" si="22"/>
        <v>0</v>
      </c>
      <c r="AM248" s="20">
        <f t="shared" si="27"/>
        <v>0</v>
      </c>
      <c r="AN248" s="20">
        <f t="shared" si="27"/>
        <v>0</v>
      </c>
      <c r="AO248" s="20">
        <f t="shared" si="27"/>
        <v>0</v>
      </c>
      <c r="AP248" s="31"/>
      <c r="AS248" t="str">
        <f t="shared" si="26"/>
        <v/>
      </c>
      <c r="AT248" t="str">
        <f t="shared" si="23"/>
        <v/>
      </c>
      <c r="AU248" s="31">
        <v>0</v>
      </c>
      <c r="AV248" s="31" t="b">
        <v>0</v>
      </c>
      <c r="AW248" s="31">
        <v>0</v>
      </c>
      <c r="AX248" s="20">
        <f t="shared" si="25"/>
        <v>0</v>
      </c>
      <c r="BD248" t="str">
        <f t="shared" si="16"/>
        <v>R1DKEEPER'S CRESCENT</v>
      </c>
      <c r="BE248" s="30" t="s">
        <v>745</v>
      </c>
      <c r="BF248" s="30" t="s">
        <v>746</v>
      </c>
      <c r="BG248" s="30" t="s">
        <v>745</v>
      </c>
      <c r="BH248" s="30" t="s">
        <v>746</v>
      </c>
      <c r="BI248" s="30" t="s">
        <v>696</v>
      </c>
    </row>
    <row r="249" spans="1:61" s="20" customFormat="1" ht="15" hidden="1" x14ac:dyDescent="0.25">
      <c r="A249" s="31" t="e">
        <v>#N/A</v>
      </c>
      <c r="B249" s="31" t="e">
        <v>#N/A</v>
      </c>
      <c r="C249" s="31"/>
      <c r="D249" s="31">
        <v>0</v>
      </c>
      <c r="E249" s="96">
        <v>0</v>
      </c>
      <c r="F249" s="31" t="s">
        <v>119</v>
      </c>
      <c r="G249" s="96" t="s">
        <v>119</v>
      </c>
      <c r="H249" s="96">
        <v>0</v>
      </c>
      <c r="I249" s="96">
        <v>0</v>
      </c>
      <c r="J249" s="96">
        <v>0</v>
      </c>
      <c r="K249" s="96">
        <v>0</v>
      </c>
      <c r="L249" s="96">
        <v>0</v>
      </c>
      <c r="M249" s="96">
        <v>0</v>
      </c>
      <c r="N249" s="96">
        <v>0</v>
      </c>
      <c r="O249" s="96"/>
      <c r="P249" s="96"/>
      <c r="Q249" s="96"/>
      <c r="R249" s="96"/>
      <c r="S249" s="96"/>
      <c r="T249" s="96"/>
      <c r="U249" s="96">
        <v>0</v>
      </c>
      <c r="V249" s="96"/>
      <c r="W249" s="96"/>
      <c r="X249" s="96"/>
      <c r="Y249" s="96"/>
      <c r="Z249" s="96"/>
      <c r="AA249" s="96">
        <v>0</v>
      </c>
      <c r="AB249" s="96">
        <v>0</v>
      </c>
      <c r="AC249" s="96">
        <v>0</v>
      </c>
      <c r="AD249" s="96">
        <v>0</v>
      </c>
      <c r="AE249" s="96">
        <v>0</v>
      </c>
      <c r="AF249" s="96">
        <v>0</v>
      </c>
      <c r="AG249" s="31">
        <v>0</v>
      </c>
      <c r="AJ249" s="100"/>
      <c r="AK249" s="20">
        <f t="shared" si="22"/>
        <v>0</v>
      </c>
      <c r="AM249" s="20">
        <f t="shared" si="27"/>
        <v>0</v>
      </c>
      <c r="AN249" s="20">
        <f t="shared" si="27"/>
        <v>0</v>
      </c>
      <c r="AO249" s="20">
        <f t="shared" si="27"/>
        <v>0</v>
      </c>
      <c r="AP249" s="31"/>
      <c r="AS249" t="str">
        <f t="shared" si="26"/>
        <v/>
      </c>
      <c r="AT249" t="str">
        <f t="shared" si="23"/>
        <v/>
      </c>
      <c r="AU249" s="31">
        <v>0</v>
      </c>
      <c r="AV249" s="31" t="b">
        <v>0</v>
      </c>
      <c r="AW249" s="31">
        <v>0</v>
      </c>
      <c r="AX249" s="20">
        <f t="shared" si="25"/>
        <v>0</v>
      </c>
      <c r="BD249" t="str">
        <f t="shared" si="16"/>
        <v>R1DLABURNHAMS</v>
      </c>
      <c r="BE249" s="30" t="s">
        <v>747</v>
      </c>
      <c r="BF249" s="30" t="s">
        <v>748</v>
      </c>
      <c r="BG249" s="30" t="s">
        <v>747</v>
      </c>
      <c r="BH249" s="30" t="s">
        <v>748</v>
      </c>
      <c r="BI249" s="30" t="s">
        <v>696</v>
      </c>
    </row>
    <row r="250" spans="1:61" s="20" customFormat="1" ht="15" hidden="1" x14ac:dyDescent="0.25">
      <c r="A250" s="31" t="e">
        <v>#N/A</v>
      </c>
      <c r="B250" s="31" t="e">
        <v>#N/A</v>
      </c>
      <c r="C250" s="31"/>
      <c r="D250" s="31">
        <v>0</v>
      </c>
      <c r="E250" s="96">
        <v>0</v>
      </c>
      <c r="F250" s="31" t="s">
        <v>119</v>
      </c>
      <c r="G250" s="96" t="s">
        <v>119</v>
      </c>
      <c r="H250" s="96">
        <v>0</v>
      </c>
      <c r="I250" s="96">
        <v>0</v>
      </c>
      <c r="J250" s="96">
        <v>0</v>
      </c>
      <c r="K250" s="96">
        <v>0</v>
      </c>
      <c r="L250" s="96">
        <v>0</v>
      </c>
      <c r="M250" s="96">
        <v>0</v>
      </c>
      <c r="N250" s="96">
        <v>0</v>
      </c>
      <c r="O250" s="96"/>
      <c r="P250" s="96"/>
      <c r="Q250" s="96"/>
      <c r="R250" s="96"/>
      <c r="S250" s="96"/>
      <c r="T250" s="96"/>
      <c r="U250" s="96">
        <v>0</v>
      </c>
      <c r="V250" s="96"/>
      <c r="W250" s="96"/>
      <c r="X250" s="96"/>
      <c r="Y250" s="96"/>
      <c r="Z250" s="96"/>
      <c r="AA250" s="96">
        <v>0</v>
      </c>
      <c r="AB250" s="96">
        <v>0</v>
      </c>
      <c r="AC250" s="96">
        <v>0</v>
      </c>
      <c r="AD250" s="96">
        <v>0</v>
      </c>
      <c r="AE250" s="96">
        <v>0</v>
      </c>
      <c r="AF250" s="96">
        <v>0</v>
      </c>
      <c r="AG250" s="31">
        <v>0</v>
      </c>
      <c r="AJ250" s="100"/>
      <c r="AK250" s="20">
        <f t="shared" si="22"/>
        <v>0</v>
      </c>
      <c r="AM250" s="20">
        <f t="shared" si="27"/>
        <v>0</v>
      </c>
      <c r="AN250" s="20">
        <f t="shared" si="27"/>
        <v>0</v>
      </c>
      <c r="AO250" s="20">
        <f t="shared" si="27"/>
        <v>0</v>
      </c>
      <c r="AP250" s="31"/>
      <c r="AS250" t="str">
        <f t="shared" si="26"/>
        <v/>
      </c>
      <c r="AT250" t="str">
        <f t="shared" si="23"/>
        <v/>
      </c>
      <c r="AU250" s="31">
        <v>0</v>
      </c>
      <c r="AV250" s="31" t="b">
        <v>0</v>
      </c>
      <c r="AW250" s="31">
        <v>0</v>
      </c>
      <c r="AX250" s="20">
        <f t="shared" si="25"/>
        <v>0</v>
      </c>
      <c r="BD250" t="str">
        <f t="shared" si="16"/>
        <v>R1DLIFESOURCE COLLABORATIVE PROCUREMENT HUB</v>
      </c>
      <c r="BE250" s="30" t="s">
        <v>749</v>
      </c>
      <c r="BF250" s="30" t="s">
        <v>750</v>
      </c>
      <c r="BG250" s="30" t="s">
        <v>749</v>
      </c>
      <c r="BH250" s="30" t="s">
        <v>750</v>
      </c>
      <c r="BI250" s="30" t="s">
        <v>696</v>
      </c>
    </row>
    <row r="251" spans="1:61" s="20" customFormat="1" ht="15" hidden="1" x14ac:dyDescent="0.25">
      <c r="A251" s="31" t="e">
        <v>#N/A</v>
      </c>
      <c r="B251" s="31" t="e">
        <v>#N/A</v>
      </c>
      <c r="C251" s="31"/>
      <c r="D251" s="31">
        <v>0</v>
      </c>
      <c r="E251" s="96">
        <v>0</v>
      </c>
      <c r="F251" s="31" t="s">
        <v>119</v>
      </c>
      <c r="G251" s="96" t="s">
        <v>119</v>
      </c>
      <c r="H251" s="96">
        <v>0</v>
      </c>
      <c r="I251" s="96">
        <v>0</v>
      </c>
      <c r="J251" s="96">
        <v>0</v>
      </c>
      <c r="K251" s="96">
        <v>0</v>
      </c>
      <c r="L251" s="96">
        <v>0</v>
      </c>
      <c r="M251" s="96">
        <v>0</v>
      </c>
      <c r="N251" s="96">
        <v>0</v>
      </c>
      <c r="O251" s="96"/>
      <c r="P251" s="96"/>
      <c r="Q251" s="96"/>
      <c r="R251" s="96"/>
      <c r="S251" s="96"/>
      <c r="T251" s="96"/>
      <c r="U251" s="96">
        <v>0</v>
      </c>
      <c r="V251" s="96"/>
      <c r="W251" s="96"/>
      <c r="X251" s="96"/>
      <c r="Y251" s="96"/>
      <c r="Z251" s="96"/>
      <c r="AA251" s="96">
        <v>0</v>
      </c>
      <c r="AB251" s="96">
        <v>0</v>
      </c>
      <c r="AC251" s="96">
        <v>0</v>
      </c>
      <c r="AD251" s="96">
        <v>0</v>
      </c>
      <c r="AE251" s="96">
        <v>0</v>
      </c>
      <c r="AF251" s="96">
        <v>0</v>
      </c>
      <c r="AG251" s="31">
        <v>0</v>
      </c>
      <c r="AJ251" s="100"/>
      <c r="AK251" s="20">
        <f t="shared" si="22"/>
        <v>0</v>
      </c>
      <c r="AM251" s="20">
        <f t="shared" si="27"/>
        <v>0</v>
      </c>
      <c r="AN251" s="20">
        <f t="shared" si="27"/>
        <v>0</v>
      </c>
      <c r="AO251" s="20">
        <f t="shared" si="27"/>
        <v>0</v>
      </c>
      <c r="AP251" s="31"/>
      <c r="AS251" t="str">
        <f t="shared" si="26"/>
        <v/>
      </c>
      <c r="AT251" t="str">
        <f t="shared" si="23"/>
        <v/>
      </c>
      <c r="AU251" s="31">
        <v>0</v>
      </c>
      <c r="AV251" s="31" t="b">
        <v>0</v>
      </c>
      <c r="AW251" s="31">
        <v>0</v>
      </c>
      <c r="AX251" s="20">
        <f t="shared" si="25"/>
        <v>0</v>
      </c>
      <c r="BD251" t="str">
        <f t="shared" si="16"/>
        <v>R1DLUDLOW COMMUNITY HOSPITAL</v>
      </c>
      <c r="BE251" s="30" t="s">
        <v>751</v>
      </c>
      <c r="BF251" s="30" t="s">
        <v>752</v>
      </c>
      <c r="BG251" s="30" t="s">
        <v>751</v>
      </c>
      <c r="BH251" s="30" t="s">
        <v>752</v>
      </c>
      <c r="BI251" s="30" t="s">
        <v>696</v>
      </c>
    </row>
    <row r="252" spans="1:61" s="20" customFormat="1" ht="15" hidden="1" x14ac:dyDescent="0.25">
      <c r="A252" s="31" t="e">
        <v>#N/A</v>
      </c>
      <c r="B252" s="31" t="e">
        <v>#N/A</v>
      </c>
      <c r="C252" s="31"/>
      <c r="D252" s="31">
        <v>0</v>
      </c>
      <c r="E252" s="96">
        <v>0</v>
      </c>
      <c r="F252" s="31" t="s">
        <v>119</v>
      </c>
      <c r="G252" s="96" t="s">
        <v>119</v>
      </c>
      <c r="H252" s="96">
        <v>0</v>
      </c>
      <c r="I252" s="96">
        <v>0</v>
      </c>
      <c r="J252" s="96">
        <v>0</v>
      </c>
      <c r="K252" s="96">
        <v>0</v>
      </c>
      <c r="L252" s="96">
        <v>0</v>
      </c>
      <c r="M252" s="96">
        <v>0</v>
      </c>
      <c r="N252" s="96">
        <v>0</v>
      </c>
      <c r="O252" s="96"/>
      <c r="P252" s="96"/>
      <c r="Q252" s="96"/>
      <c r="R252" s="96"/>
      <c r="S252" s="96"/>
      <c r="T252" s="96"/>
      <c r="U252" s="96">
        <v>0</v>
      </c>
      <c r="V252" s="96"/>
      <c r="W252" s="96"/>
      <c r="X252" s="96"/>
      <c r="Y252" s="96"/>
      <c r="Z252" s="96"/>
      <c r="AA252" s="96">
        <v>0</v>
      </c>
      <c r="AB252" s="96">
        <v>0</v>
      </c>
      <c r="AC252" s="96">
        <v>0</v>
      </c>
      <c r="AD252" s="96">
        <v>0</v>
      </c>
      <c r="AE252" s="96">
        <v>0</v>
      </c>
      <c r="AF252" s="96">
        <v>0</v>
      </c>
      <c r="AG252" s="31">
        <v>0</v>
      </c>
      <c r="AJ252" s="100"/>
      <c r="AK252" s="20">
        <f t="shared" si="22"/>
        <v>0</v>
      </c>
      <c r="AM252" s="20">
        <f t="shared" si="27"/>
        <v>0</v>
      </c>
      <c r="AN252" s="20">
        <f t="shared" si="27"/>
        <v>0</v>
      </c>
      <c r="AO252" s="20">
        <f t="shared" si="27"/>
        <v>0</v>
      </c>
      <c r="AP252" s="31"/>
      <c r="AS252" t="str">
        <f t="shared" si="26"/>
        <v/>
      </c>
      <c r="AT252" t="str">
        <f t="shared" si="23"/>
        <v/>
      </c>
      <c r="AU252" s="31">
        <v>0</v>
      </c>
      <c r="AV252" s="31" t="b">
        <v>0</v>
      </c>
      <c r="AW252" s="31">
        <v>0</v>
      </c>
      <c r="AX252" s="20">
        <f t="shared" si="25"/>
        <v>0</v>
      </c>
      <c r="BD252" t="str">
        <f t="shared" si="16"/>
        <v>R1DLUDLOW HOSP OPD1</v>
      </c>
      <c r="BE252" s="30" t="s">
        <v>753</v>
      </c>
      <c r="BF252" s="30" t="s">
        <v>754</v>
      </c>
      <c r="BG252" s="30" t="s">
        <v>753</v>
      </c>
      <c r="BH252" s="30" t="s">
        <v>754</v>
      </c>
      <c r="BI252" s="30" t="s">
        <v>696</v>
      </c>
    </row>
    <row r="253" spans="1:61" s="20" customFormat="1" ht="15" hidden="1" x14ac:dyDescent="0.25">
      <c r="A253" s="31" t="e">
        <v>#N/A</v>
      </c>
      <c r="B253" s="31" t="e">
        <v>#N/A</v>
      </c>
      <c r="C253" s="31"/>
      <c r="D253" s="31">
        <v>0</v>
      </c>
      <c r="E253" s="96">
        <v>0</v>
      </c>
      <c r="F253" s="31" t="s">
        <v>119</v>
      </c>
      <c r="G253" s="96" t="s">
        <v>119</v>
      </c>
      <c r="H253" s="96">
        <v>0</v>
      </c>
      <c r="I253" s="96">
        <v>0</v>
      </c>
      <c r="J253" s="96">
        <v>0</v>
      </c>
      <c r="K253" s="96">
        <v>0</v>
      </c>
      <c r="L253" s="96">
        <v>0</v>
      </c>
      <c r="M253" s="96">
        <v>0</v>
      </c>
      <c r="N253" s="96">
        <v>0</v>
      </c>
      <c r="O253" s="96"/>
      <c r="P253" s="96"/>
      <c r="Q253" s="96"/>
      <c r="R253" s="96"/>
      <c r="S253" s="96"/>
      <c r="T253" s="96"/>
      <c r="U253" s="96">
        <v>0</v>
      </c>
      <c r="V253" s="96"/>
      <c r="W253" s="96"/>
      <c r="X253" s="96"/>
      <c r="Y253" s="96"/>
      <c r="Z253" s="96"/>
      <c r="AA253" s="96">
        <v>0</v>
      </c>
      <c r="AB253" s="96">
        <v>0</v>
      </c>
      <c r="AC253" s="96">
        <v>0</v>
      </c>
      <c r="AD253" s="96">
        <v>0</v>
      </c>
      <c r="AE253" s="96">
        <v>0</v>
      </c>
      <c r="AF253" s="96">
        <v>0</v>
      </c>
      <c r="AG253" s="31">
        <v>0</v>
      </c>
      <c r="AJ253" s="100"/>
      <c r="AK253" s="20">
        <f t="shared" si="22"/>
        <v>0</v>
      </c>
      <c r="AM253" s="20">
        <f t="shared" si="27"/>
        <v>0</v>
      </c>
      <c r="AN253" s="20">
        <f t="shared" si="27"/>
        <v>0</v>
      </c>
      <c r="AO253" s="20">
        <f t="shared" si="27"/>
        <v>0</v>
      </c>
      <c r="AP253" s="31"/>
      <c r="AS253" t="str">
        <f t="shared" si="26"/>
        <v/>
      </c>
      <c r="AT253" t="str">
        <f t="shared" si="23"/>
        <v/>
      </c>
      <c r="AU253" s="31">
        <v>0</v>
      </c>
      <c r="AV253" s="31" t="b">
        <v>0</v>
      </c>
      <c r="AW253" s="31">
        <v>0</v>
      </c>
      <c r="AX253" s="20">
        <f t="shared" si="25"/>
        <v>0</v>
      </c>
      <c r="BD253" t="str">
        <f t="shared" si="16"/>
        <v>R1DLUDLOW HOSPITAL</v>
      </c>
      <c r="BE253" s="30" t="s">
        <v>755</v>
      </c>
      <c r="BF253" s="30" t="s">
        <v>756</v>
      </c>
      <c r="BG253" s="30" t="s">
        <v>755</v>
      </c>
      <c r="BH253" s="30" t="s">
        <v>756</v>
      </c>
      <c r="BI253" s="30" t="s">
        <v>696</v>
      </c>
    </row>
    <row r="254" spans="1:61" s="20" customFormat="1" ht="15" hidden="1" x14ac:dyDescent="0.25">
      <c r="A254" s="31" t="e">
        <v>#N/A</v>
      </c>
      <c r="B254" s="31" t="e">
        <v>#N/A</v>
      </c>
      <c r="C254" s="31"/>
      <c r="D254" s="31">
        <v>0</v>
      </c>
      <c r="E254" s="96">
        <v>0</v>
      </c>
      <c r="F254" s="31" t="s">
        <v>119</v>
      </c>
      <c r="G254" s="96" t="s">
        <v>119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0</v>
      </c>
      <c r="O254" s="96"/>
      <c r="P254" s="96"/>
      <c r="Q254" s="96"/>
      <c r="R254" s="96"/>
      <c r="S254" s="96"/>
      <c r="T254" s="96"/>
      <c r="U254" s="96">
        <v>0</v>
      </c>
      <c r="V254" s="96"/>
      <c r="W254" s="96"/>
      <c r="X254" s="96"/>
      <c r="Y254" s="96"/>
      <c r="Z254" s="96"/>
      <c r="AA254" s="96">
        <v>0</v>
      </c>
      <c r="AB254" s="96">
        <v>0</v>
      </c>
      <c r="AC254" s="96">
        <v>0</v>
      </c>
      <c r="AD254" s="96">
        <v>0</v>
      </c>
      <c r="AE254" s="96">
        <v>0</v>
      </c>
      <c r="AF254" s="96">
        <v>0</v>
      </c>
      <c r="AG254" s="31">
        <v>0</v>
      </c>
      <c r="AJ254" s="100"/>
      <c r="AK254" s="20">
        <f t="shared" si="22"/>
        <v>0</v>
      </c>
      <c r="AM254" s="20">
        <f t="shared" si="27"/>
        <v>0</v>
      </c>
      <c r="AN254" s="20">
        <f t="shared" si="27"/>
        <v>0</v>
      </c>
      <c r="AO254" s="20">
        <f t="shared" si="27"/>
        <v>0</v>
      </c>
      <c r="AP254" s="31"/>
      <c r="AS254" t="str">
        <f t="shared" si="26"/>
        <v/>
      </c>
      <c r="AT254" t="str">
        <f t="shared" si="23"/>
        <v/>
      </c>
      <c r="AU254" s="31">
        <v>0</v>
      </c>
      <c r="AV254" s="31" t="b">
        <v>0</v>
      </c>
      <c r="AW254" s="31">
        <v>0</v>
      </c>
      <c r="AX254" s="20">
        <f t="shared" si="25"/>
        <v>0</v>
      </c>
      <c r="BD254" t="str">
        <f t="shared" si="16"/>
        <v>R1DMARKET DRAYTON COTTAGE HOSPITAL</v>
      </c>
      <c r="BE254" s="30" t="s">
        <v>757</v>
      </c>
      <c r="BF254" s="30" t="s">
        <v>758</v>
      </c>
      <c r="BG254" s="30" t="s">
        <v>757</v>
      </c>
      <c r="BH254" s="30" t="s">
        <v>758</v>
      </c>
      <c r="BI254" s="30" t="s">
        <v>696</v>
      </c>
    </row>
    <row r="255" spans="1:61" s="20" customFormat="1" ht="15" hidden="1" x14ac:dyDescent="0.25">
      <c r="A255" s="31" t="e">
        <v>#N/A</v>
      </c>
      <c r="B255" s="31" t="e">
        <v>#N/A</v>
      </c>
      <c r="C255" s="31"/>
      <c r="D255" s="31">
        <v>0</v>
      </c>
      <c r="E255" s="96">
        <v>0</v>
      </c>
      <c r="F255" s="31" t="s">
        <v>119</v>
      </c>
      <c r="G255" s="96" t="s">
        <v>119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0</v>
      </c>
      <c r="O255" s="96"/>
      <c r="P255" s="96"/>
      <c r="Q255" s="96"/>
      <c r="R255" s="96"/>
      <c r="S255" s="96"/>
      <c r="T255" s="96"/>
      <c r="U255" s="96">
        <v>0</v>
      </c>
      <c r="V255" s="96"/>
      <c r="W255" s="96"/>
      <c r="X255" s="96"/>
      <c r="Y255" s="96"/>
      <c r="Z255" s="96"/>
      <c r="AA255" s="96">
        <v>0</v>
      </c>
      <c r="AB255" s="96">
        <v>0</v>
      </c>
      <c r="AC255" s="96">
        <v>0</v>
      </c>
      <c r="AD255" s="96">
        <v>0</v>
      </c>
      <c r="AE255" s="96">
        <v>0</v>
      </c>
      <c r="AF255" s="96">
        <v>0</v>
      </c>
      <c r="AG255" s="31">
        <v>0</v>
      </c>
      <c r="AJ255" s="100"/>
      <c r="AK255" s="20">
        <f t="shared" si="22"/>
        <v>0</v>
      </c>
      <c r="AM255" s="20">
        <f t="shared" si="27"/>
        <v>0</v>
      </c>
      <c r="AN255" s="20">
        <f t="shared" si="27"/>
        <v>0</v>
      </c>
      <c r="AO255" s="20">
        <f t="shared" si="27"/>
        <v>0</v>
      </c>
      <c r="AP255" s="31"/>
      <c r="AS255" t="str">
        <f t="shared" si="26"/>
        <v/>
      </c>
      <c r="AT255" t="str">
        <f t="shared" si="23"/>
        <v/>
      </c>
      <c r="AU255" s="31">
        <v>0</v>
      </c>
      <c r="AV255" s="31" t="b">
        <v>0</v>
      </c>
      <c r="AW255" s="31">
        <v>0</v>
      </c>
      <c r="AX255" s="20">
        <f t="shared" si="25"/>
        <v>0</v>
      </c>
      <c r="BD255" t="str">
        <f t="shared" si="16"/>
        <v>R1DNEWPORT (GP)</v>
      </c>
      <c r="BE255" s="30" t="s">
        <v>759</v>
      </c>
      <c r="BF255" s="30" t="s">
        <v>760</v>
      </c>
      <c r="BG255" s="30" t="s">
        <v>759</v>
      </c>
      <c r="BH255" s="30" t="s">
        <v>760</v>
      </c>
      <c r="BI255" s="30" t="s">
        <v>696</v>
      </c>
    </row>
    <row r="256" spans="1:61" s="20" customFormat="1" ht="15" hidden="1" x14ac:dyDescent="0.25">
      <c r="A256" s="31" t="e">
        <v>#N/A</v>
      </c>
      <c r="B256" s="31" t="e">
        <v>#N/A</v>
      </c>
      <c r="C256" s="31"/>
      <c r="D256" s="31">
        <v>0</v>
      </c>
      <c r="E256" s="96">
        <v>0</v>
      </c>
      <c r="F256" s="31" t="s">
        <v>119</v>
      </c>
      <c r="G256" s="96" t="s">
        <v>119</v>
      </c>
      <c r="H256" s="96">
        <v>0</v>
      </c>
      <c r="I256" s="96">
        <v>0</v>
      </c>
      <c r="J256" s="96">
        <v>0</v>
      </c>
      <c r="K256" s="96">
        <v>0</v>
      </c>
      <c r="L256" s="96">
        <v>0</v>
      </c>
      <c r="M256" s="96">
        <v>0</v>
      </c>
      <c r="N256" s="96">
        <v>0</v>
      </c>
      <c r="O256" s="96"/>
      <c r="P256" s="96"/>
      <c r="Q256" s="96"/>
      <c r="R256" s="96"/>
      <c r="S256" s="96"/>
      <c r="T256" s="96"/>
      <c r="U256" s="96">
        <v>0</v>
      </c>
      <c r="V256" s="96"/>
      <c r="W256" s="96"/>
      <c r="X256" s="96"/>
      <c r="Y256" s="96"/>
      <c r="Z256" s="96"/>
      <c r="AA256" s="96">
        <v>0</v>
      </c>
      <c r="AB256" s="96">
        <v>0</v>
      </c>
      <c r="AC256" s="96">
        <v>0</v>
      </c>
      <c r="AD256" s="96">
        <v>0</v>
      </c>
      <c r="AE256" s="96">
        <v>0</v>
      </c>
      <c r="AF256" s="96">
        <v>0</v>
      </c>
      <c r="AG256" s="31">
        <v>0</v>
      </c>
      <c r="AJ256" s="100"/>
      <c r="AK256" s="20">
        <f t="shared" si="22"/>
        <v>0</v>
      </c>
      <c r="AM256" s="20">
        <f t="shared" si="27"/>
        <v>0</v>
      </c>
      <c r="AN256" s="20">
        <f t="shared" si="27"/>
        <v>0</v>
      </c>
      <c r="AO256" s="20">
        <f t="shared" si="27"/>
        <v>0</v>
      </c>
      <c r="AP256" s="31"/>
      <c r="AS256" t="str">
        <f t="shared" si="26"/>
        <v/>
      </c>
      <c r="AT256" t="str">
        <f t="shared" si="23"/>
        <v/>
      </c>
      <c r="AU256" s="31">
        <v>0</v>
      </c>
      <c r="AV256" s="31" t="b">
        <v>0</v>
      </c>
      <c r="AW256" s="31">
        <v>0</v>
      </c>
      <c r="AX256" s="20">
        <f t="shared" si="25"/>
        <v>0</v>
      </c>
      <c r="BD256" t="str">
        <f t="shared" si="16"/>
        <v>R1DNEWPORT HOSPITAL</v>
      </c>
      <c r="BE256" s="30" t="s">
        <v>761</v>
      </c>
      <c r="BF256" s="30" t="s">
        <v>762</v>
      </c>
      <c r="BG256" s="30" t="s">
        <v>761</v>
      </c>
      <c r="BH256" s="30" t="s">
        <v>762</v>
      </c>
      <c r="BI256" s="30" t="s">
        <v>696</v>
      </c>
    </row>
    <row r="257" spans="1:61" s="20" customFormat="1" ht="15" hidden="1" x14ac:dyDescent="0.25">
      <c r="A257" s="31" t="e">
        <v>#N/A</v>
      </c>
      <c r="B257" s="31" t="e">
        <v>#N/A</v>
      </c>
      <c r="C257" s="31"/>
      <c r="D257" s="31">
        <v>0</v>
      </c>
      <c r="E257" s="96">
        <v>0</v>
      </c>
      <c r="F257" s="31" t="s">
        <v>119</v>
      </c>
      <c r="G257" s="96" t="s">
        <v>119</v>
      </c>
      <c r="H257" s="96">
        <v>0</v>
      </c>
      <c r="I257" s="96">
        <v>0</v>
      </c>
      <c r="J257" s="96">
        <v>0</v>
      </c>
      <c r="K257" s="96">
        <v>0</v>
      </c>
      <c r="L257" s="96">
        <v>0</v>
      </c>
      <c r="M257" s="96">
        <v>0</v>
      </c>
      <c r="N257" s="96">
        <v>0</v>
      </c>
      <c r="O257" s="96"/>
      <c r="P257" s="96"/>
      <c r="Q257" s="96"/>
      <c r="R257" s="96"/>
      <c r="S257" s="96"/>
      <c r="T257" s="96"/>
      <c r="U257" s="96">
        <v>0</v>
      </c>
      <c r="V257" s="96"/>
      <c r="W257" s="96"/>
      <c r="X257" s="96"/>
      <c r="Y257" s="96"/>
      <c r="Z257" s="96"/>
      <c r="AA257" s="96">
        <v>0</v>
      </c>
      <c r="AB257" s="96">
        <v>0</v>
      </c>
      <c r="AC257" s="96">
        <v>0</v>
      </c>
      <c r="AD257" s="96">
        <v>0</v>
      </c>
      <c r="AE257" s="96">
        <v>0</v>
      </c>
      <c r="AF257" s="96">
        <v>0</v>
      </c>
      <c r="AG257" s="31">
        <v>0</v>
      </c>
      <c r="AJ257" s="100"/>
      <c r="AK257" s="20">
        <f t="shared" si="22"/>
        <v>0</v>
      </c>
      <c r="AM257" s="20">
        <f t="shared" si="27"/>
        <v>0</v>
      </c>
      <c r="AN257" s="20">
        <f t="shared" si="27"/>
        <v>0</v>
      </c>
      <c r="AO257" s="20">
        <f t="shared" si="27"/>
        <v>0</v>
      </c>
      <c r="AP257" s="31"/>
      <c r="AS257" t="str">
        <f t="shared" si="26"/>
        <v/>
      </c>
      <c r="AT257" t="str">
        <f t="shared" si="23"/>
        <v/>
      </c>
      <c r="AU257" s="31">
        <v>0</v>
      </c>
      <c r="AV257" s="31" t="b">
        <v>0</v>
      </c>
      <c r="AW257" s="31">
        <v>0</v>
      </c>
      <c r="AX257" s="20">
        <f t="shared" si="25"/>
        <v>0</v>
      </c>
      <c r="BD257" t="str">
        <f t="shared" si="16"/>
        <v>R1DOCCUPATIONAL HEALTH DEPARTMENT - FENTON</v>
      </c>
      <c r="BE257" s="30" t="s">
        <v>763</v>
      </c>
      <c r="BF257" s="30" t="s">
        <v>764</v>
      </c>
      <c r="BG257" s="30" t="s">
        <v>763</v>
      </c>
      <c r="BH257" s="30" t="s">
        <v>764</v>
      </c>
      <c r="BI257" s="30" t="s">
        <v>696</v>
      </c>
    </row>
    <row r="258" spans="1:61" s="20" customFormat="1" ht="15" hidden="1" x14ac:dyDescent="0.25">
      <c r="A258" s="31" t="e">
        <v>#N/A</v>
      </c>
      <c r="B258" s="31" t="e">
        <v>#N/A</v>
      </c>
      <c r="C258" s="31"/>
      <c r="D258" s="31">
        <v>0</v>
      </c>
      <c r="E258" s="96">
        <v>0</v>
      </c>
      <c r="F258" s="31" t="s">
        <v>119</v>
      </c>
      <c r="G258" s="96" t="s">
        <v>119</v>
      </c>
      <c r="H258" s="96">
        <v>0</v>
      </c>
      <c r="I258" s="96">
        <v>0</v>
      </c>
      <c r="J258" s="96">
        <v>0</v>
      </c>
      <c r="K258" s="96">
        <v>0</v>
      </c>
      <c r="L258" s="96">
        <v>0</v>
      </c>
      <c r="M258" s="96">
        <v>0</v>
      </c>
      <c r="N258" s="96">
        <v>0</v>
      </c>
      <c r="O258" s="96"/>
      <c r="P258" s="96"/>
      <c r="Q258" s="96"/>
      <c r="R258" s="96"/>
      <c r="S258" s="96"/>
      <c r="T258" s="96"/>
      <c r="U258" s="96">
        <v>0</v>
      </c>
      <c r="V258" s="96"/>
      <c r="W258" s="96"/>
      <c r="X258" s="96"/>
      <c r="Y258" s="96"/>
      <c r="Z258" s="96"/>
      <c r="AA258" s="96">
        <v>0</v>
      </c>
      <c r="AB258" s="96">
        <v>0</v>
      </c>
      <c r="AC258" s="96">
        <v>0</v>
      </c>
      <c r="AD258" s="96">
        <v>0</v>
      </c>
      <c r="AE258" s="96">
        <v>0</v>
      </c>
      <c r="AF258" s="96">
        <v>0</v>
      </c>
      <c r="AG258" s="31">
        <v>0</v>
      </c>
      <c r="AJ258" s="100"/>
      <c r="AK258" s="20">
        <f t="shared" si="22"/>
        <v>0</v>
      </c>
      <c r="AM258" s="20">
        <f t="shared" si="27"/>
        <v>0</v>
      </c>
      <c r="AN258" s="20">
        <f t="shared" si="27"/>
        <v>0</v>
      </c>
      <c r="AO258" s="20">
        <f t="shared" si="27"/>
        <v>0</v>
      </c>
      <c r="AP258" s="31"/>
      <c r="AS258" t="str">
        <f t="shared" si="26"/>
        <v/>
      </c>
      <c r="AT258" t="str">
        <f t="shared" si="23"/>
        <v/>
      </c>
      <c r="AU258" s="31">
        <v>0</v>
      </c>
      <c r="AV258" s="31" t="b">
        <v>0</v>
      </c>
      <c r="AW258" s="31">
        <v>0</v>
      </c>
      <c r="AX258" s="20">
        <f t="shared" si="25"/>
        <v>0</v>
      </c>
      <c r="BD258" t="str">
        <f t="shared" si="16"/>
        <v>R1DOCCUPATIONAL HEALTH FENTON</v>
      </c>
      <c r="BE258" s="30" t="s">
        <v>765</v>
      </c>
      <c r="BF258" s="30" t="s">
        <v>766</v>
      </c>
      <c r="BG258" s="30" t="s">
        <v>765</v>
      </c>
      <c r="BH258" s="30" t="s">
        <v>766</v>
      </c>
      <c r="BI258" s="30" t="s">
        <v>696</v>
      </c>
    </row>
    <row r="259" spans="1:61" s="20" customFormat="1" ht="15" hidden="1" x14ac:dyDescent="0.25">
      <c r="A259" s="31" t="e">
        <v>#N/A</v>
      </c>
      <c r="B259" s="31" t="e">
        <v>#N/A</v>
      </c>
      <c r="C259" s="31"/>
      <c r="D259" s="31">
        <v>0</v>
      </c>
      <c r="E259" s="96">
        <v>0</v>
      </c>
      <c r="F259" s="31" t="s">
        <v>119</v>
      </c>
      <c r="G259" s="96" t="s">
        <v>119</v>
      </c>
      <c r="H259" s="96">
        <v>0</v>
      </c>
      <c r="I259" s="96">
        <v>0</v>
      </c>
      <c r="J259" s="96">
        <v>0</v>
      </c>
      <c r="K259" s="96">
        <v>0</v>
      </c>
      <c r="L259" s="96">
        <v>0</v>
      </c>
      <c r="M259" s="96">
        <v>0</v>
      </c>
      <c r="N259" s="96">
        <v>0</v>
      </c>
      <c r="O259" s="96"/>
      <c r="P259" s="96"/>
      <c r="Q259" s="96"/>
      <c r="R259" s="96"/>
      <c r="S259" s="96"/>
      <c r="T259" s="96"/>
      <c r="U259" s="96">
        <v>0</v>
      </c>
      <c r="V259" s="96"/>
      <c r="W259" s="96"/>
      <c r="X259" s="96"/>
      <c r="Y259" s="96"/>
      <c r="Z259" s="96"/>
      <c r="AA259" s="96">
        <v>0</v>
      </c>
      <c r="AB259" s="96">
        <v>0</v>
      </c>
      <c r="AC259" s="96">
        <v>0</v>
      </c>
      <c r="AD259" s="96">
        <v>0</v>
      </c>
      <c r="AE259" s="96">
        <v>0</v>
      </c>
      <c r="AF259" s="96">
        <v>0</v>
      </c>
      <c r="AG259" s="31">
        <v>0</v>
      </c>
      <c r="AJ259" s="100"/>
      <c r="AK259" s="20">
        <f t="shared" si="22"/>
        <v>0</v>
      </c>
      <c r="AM259" s="20">
        <f t="shared" si="27"/>
        <v>0</v>
      </c>
      <c r="AN259" s="20">
        <f t="shared" si="27"/>
        <v>0</v>
      </c>
      <c r="AO259" s="20">
        <f t="shared" si="27"/>
        <v>0</v>
      </c>
      <c r="AP259" s="31"/>
      <c r="AS259" t="str">
        <f t="shared" si="26"/>
        <v/>
      </c>
      <c r="AT259" t="str">
        <f t="shared" si="23"/>
        <v/>
      </c>
      <c r="AU259" s="31">
        <v>0</v>
      </c>
      <c r="AV259" s="31" t="b">
        <v>0</v>
      </c>
      <c r="AW259" s="31">
        <v>0</v>
      </c>
      <c r="AX259" s="20">
        <f t="shared" si="25"/>
        <v>0</v>
      </c>
      <c r="BD259" t="str">
        <f t="shared" si="16"/>
        <v>R1DOCCUPATIONAL HEALTH GAINS PARK</v>
      </c>
      <c r="BE259" s="30" t="s">
        <v>767</v>
      </c>
      <c r="BF259" s="30" t="s">
        <v>768</v>
      </c>
      <c r="BG259" s="30" t="s">
        <v>767</v>
      </c>
      <c r="BH259" s="30" t="s">
        <v>768</v>
      </c>
      <c r="BI259" s="30" t="s">
        <v>696</v>
      </c>
    </row>
    <row r="260" spans="1:61" s="20" customFormat="1" ht="15" hidden="1" x14ac:dyDescent="0.25">
      <c r="A260" s="31" t="e">
        <v>#N/A</v>
      </c>
      <c r="B260" s="31" t="e">
        <v>#N/A</v>
      </c>
      <c r="C260" s="31"/>
      <c r="D260" s="31">
        <v>0</v>
      </c>
      <c r="E260" s="96">
        <v>0</v>
      </c>
      <c r="F260" s="31" t="s">
        <v>119</v>
      </c>
      <c r="G260" s="96" t="s">
        <v>119</v>
      </c>
      <c r="H260" s="96">
        <v>0</v>
      </c>
      <c r="I260" s="96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0</v>
      </c>
      <c r="O260" s="96"/>
      <c r="P260" s="96"/>
      <c r="Q260" s="96"/>
      <c r="R260" s="96"/>
      <c r="S260" s="96"/>
      <c r="T260" s="96"/>
      <c r="U260" s="96">
        <v>0</v>
      </c>
      <c r="V260" s="96"/>
      <c r="W260" s="96"/>
      <c r="X260" s="96"/>
      <c r="Y260" s="96"/>
      <c r="Z260" s="96"/>
      <c r="AA260" s="96">
        <v>0</v>
      </c>
      <c r="AB260" s="96">
        <v>0</v>
      </c>
      <c r="AC260" s="96">
        <v>0</v>
      </c>
      <c r="AD260" s="96">
        <v>0</v>
      </c>
      <c r="AE260" s="96">
        <v>0</v>
      </c>
      <c r="AF260" s="96">
        <v>0</v>
      </c>
      <c r="AG260" s="31">
        <v>0</v>
      </c>
      <c r="AJ260" s="100"/>
      <c r="AK260" s="20">
        <f t="shared" si="22"/>
        <v>0</v>
      </c>
      <c r="AM260" s="20">
        <f t="shared" si="27"/>
        <v>0</v>
      </c>
      <c r="AN260" s="20">
        <f t="shared" si="27"/>
        <v>0</v>
      </c>
      <c r="AO260" s="20">
        <f t="shared" si="27"/>
        <v>0</v>
      </c>
      <c r="AP260" s="31"/>
      <c r="AS260" t="str">
        <f t="shared" si="26"/>
        <v/>
      </c>
      <c r="AT260" t="str">
        <f t="shared" si="23"/>
        <v/>
      </c>
      <c r="AU260" s="31">
        <v>0</v>
      </c>
      <c r="AV260" s="31" t="b">
        <v>0</v>
      </c>
      <c r="AW260" s="31">
        <v>0</v>
      </c>
      <c r="AX260" s="20">
        <f t="shared" si="25"/>
        <v>0</v>
      </c>
      <c r="BD260" t="str">
        <f t="shared" si="16"/>
        <v>R1DOLDFIELD RESIDENTIAL HOME</v>
      </c>
      <c r="BE260" s="30" t="s">
        <v>769</v>
      </c>
      <c r="BF260" s="30" t="s">
        <v>770</v>
      </c>
      <c r="BG260" s="30" t="s">
        <v>769</v>
      </c>
      <c r="BH260" s="30" t="s">
        <v>770</v>
      </c>
      <c r="BI260" s="30" t="s">
        <v>696</v>
      </c>
    </row>
    <row r="261" spans="1:61" s="20" customFormat="1" ht="15" hidden="1" x14ac:dyDescent="0.25">
      <c r="A261" s="31" t="e">
        <v>#N/A</v>
      </c>
      <c r="B261" s="31" t="e">
        <v>#N/A</v>
      </c>
      <c r="C261" s="31"/>
      <c r="D261" s="31">
        <v>0</v>
      </c>
      <c r="E261" s="96">
        <v>0</v>
      </c>
      <c r="F261" s="31" t="s">
        <v>119</v>
      </c>
      <c r="G261" s="96" t="s">
        <v>119</v>
      </c>
      <c r="H261" s="96">
        <v>0</v>
      </c>
      <c r="I261" s="96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0</v>
      </c>
      <c r="O261" s="96"/>
      <c r="P261" s="96"/>
      <c r="Q261" s="96"/>
      <c r="R261" s="96"/>
      <c r="S261" s="96"/>
      <c r="T261" s="96"/>
      <c r="U261" s="96">
        <v>0</v>
      </c>
      <c r="V261" s="96"/>
      <c r="W261" s="96"/>
      <c r="X261" s="96"/>
      <c r="Y261" s="96"/>
      <c r="Z261" s="96"/>
      <c r="AA261" s="96">
        <v>0</v>
      </c>
      <c r="AB261" s="96">
        <v>0</v>
      </c>
      <c r="AC261" s="96">
        <v>0</v>
      </c>
      <c r="AD261" s="96">
        <v>0</v>
      </c>
      <c r="AE261" s="96">
        <v>0</v>
      </c>
      <c r="AF261" s="96">
        <v>0</v>
      </c>
      <c r="AG261" s="31">
        <v>0</v>
      </c>
      <c r="AJ261" s="100"/>
      <c r="AK261" s="20">
        <f t="shared" si="22"/>
        <v>0</v>
      </c>
      <c r="AM261" s="20">
        <f t="shared" si="27"/>
        <v>0</v>
      </c>
      <c r="AN261" s="20">
        <f t="shared" si="27"/>
        <v>0</v>
      </c>
      <c r="AO261" s="20">
        <f t="shared" si="27"/>
        <v>0</v>
      </c>
      <c r="AP261" s="31"/>
      <c r="AS261" t="str">
        <f t="shared" si="26"/>
        <v/>
      </c>
      <c r="AT261" t="str">
        <f t="shared" si="23"/>
        <v/>
      </c>
      <c r="AU261" s="31">
        <v>0</v>
      </c>
      <c r="AV261" s="31" t="b">
        <v>0</v>
      </c>
      <c r="AW261" s="31">
        <v>0</v>
      </c>
      <c r="AX261" s="20">
        <f t="shared" si="25"/>
        <v>0</v>
      </c>
      <c r="BD261" t="str">
        <f t="shared" si="16"/>
        <v>R1DOSWESTRY SOCIAL &amp; HEALTH CARE</v>
      </c>
      <c r="BE261" s="30" t="s">
        <v>771</v>
      </c>
      <c r="BF261" s="30" t="s">
        <v>772</v>
      </c>
      <c r="BG261" s="30" t="s">
        <v>771</v>
      </c>
      <c r="BH261" s="30" t="s">
        <v>772</v>
      </c>
      <c r="BI261" s="30" t="s">
        <v>696</v>
      </c>
    </row>
    <row r="262" spans="1:61" s="20" customFormat="1" ht="15" hidden="1" x14ac:dyDescent="0.25">
      <c r="A262" s="31" t="e">
        <v>#N/A</v>
      </c>
      <c r="B262" s="31" t="e">
        <v>#N/A</v>
      </c>
      <c r="C262" s="31"/>
      <c r="D262" s="31">
        <v>0</v>
      </c>
      <c r="E262" s="96">
        <v>0</v>
      </c>
      <c r="F262" s="31" t="s">
        <v>119</v>
      </c>
      <c r="G262" s="96" t="s">
        <v>119</v>
      </c>
      <c r="H262" s="96">
        <v>0</v>
      </c>
      <c r="I262" s="96">
        <v>0</v>
      </c>
      <c r="J262" s="96">
        <v>0</v>
      </c>
      <c r="K262" s="96">
        <v>0</v>
      </c>
      <c r="L262" s="96">
        <v>0</v>
      </c>
      <c r="M262" s="96">
        <v>0</v>
      </c>
      <c r="N262" s="96">
        <v>0</v>
      </c>
      <c r="O262" s="96"/>
      <c r="P262" s="96"/>
      <c r="Q262" s="96"/>
      <c r="R262" s="96"/>
      <c r="S262" s="96"/>
      <c r="T262" s="96"/>
      <c r="U262" s="96">
        <v>0</v>
      </c>
      <c r="V262" s="96"/>
      <c r="W262" s="96"/>
      <c r="X262" s="96"/>
      <c r="Y262" s="96"/>
      <c r="Z262" s="96"/>
      <c r="AA262" s="96">
        <v>0</v>
      </c>
      <c r="AB262" s="96">
        <v>0</v>
      </c>
      <c r="AC262" s="96">
        <v>0</v>
      </c>
      <c r="AD262" s="96">
        <v>0</v>
      </c>
      <c r="AE262" s="96">
        <v>0</v>
      </c>
      <c r="AF262" s="96">
        <v>0</v>
      </c>
      <c r="AG262" s="31">
        <v>0</v>
      </c>
      <c r="AJ262" s="100"/>
      <c r="AK262" s="20">
        <f t="shared" si="22"/>
        <v>0</v>
      </c>
      <c r="AM262" s="20">
        <f t="shared" si="27"/>
        <v>0</v>
      </c>
      <c r="AN262" s="20">
        <f t="shared" si="27"/>
        <v>0</v>
      </c>
      <c r="AO262" s="20">
        <f t="shared" si="27"/>
        <v>0</v>
      </c>
      <c r="AP262" s="31"/>
      <c r="AS262" t="str">
        <f t="shared" si="26"/>
        <v/>
      </c>
      <c r="AT262" t="str">
        <f t="shared" si="23"/>
        <v/>
      </c>
      <c r="AU262" s="31">
        <v>0</v>
      </c>
      <c r="AV262" s="31" t="b">
        <v>0</v>
      </c>
      <c r="AW262" s="31">
        <v>0</v>
      </c>
      <c r="AX262" s="20">
        <f t="shared" si="25"/>
        <v>0</v>
      </c>
      <c r="BD262" t="str">
        <f t="shared" si="16"/>
        <v>R1DPLAS NEWYDD</v>
      </c>
      <c r="BE262" s="30" t="s">
        <v>773</v>
      </c>
      <c r="BF262" s="30" t="s">
        <v>774</v>
      </c>
      <c r="BG262" s="30" t="s">
        <v>773</v>
      </c>
      <c r="BH262" s="30" t="s">
        <v>774</v>
      </c>
      <c r="BI262" s="30" t="s">
        <v>696</v>
      </c>
    </row>
    <row r="263" spans="1:61" s="20" customFormat="1" ht="15" hidden="1" x14ac:dyDescent="0.25">
      <c r="A263" s="31" t="e">
        <v>#N/A</v>
      </c>
      <c r="B263" s="31" t="e">
        <v>#N/A</v>
      </c>
      <c r="C263" s="31"/>
      <c r="D263" s="31">
        <v>0</v>
      </c>
      <c r="E263" s="96">
        <v>0</v>
      </c>
      <c r="F263" s="31" t="s">
        <v>119</v>
      </c>
      <c r="G263" s="96" t="s">
        <v>119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0</v>
      </c>
      <c r="O263" s="96"/>
      <c r="P263" s="96"/>
      <c r="Q263" s="96"/>
      <c r="R263" s="96"/>
      <c r="S263" s="96"/>
      <c r="T263" s="96"/>
      <c r="U263" s="96">
        <v>0</v>
      </c>
      <c r="V263" s="96"/>
      <c r="W263" s="96"/>
      <c r="X263" s="96"/>
      <c r="Y263" s="96"/>
      <c r="Z263" s="96"/>
      <c r="AA263" s="96">
        <v>0</v>
      </c>
      <c r="AB263" s="96">
        <v>0</v>
      </c>
      <c r="AC263" s="96">
        <v>0</v>
      </c>
      <c r="AD263" s="96">
        <v>0</v>
      </c>
      <c r="AE263" s="96">
        <v>0</v>
      </c>
      <c r="AF263" s="96">
        <v>0</v>
      </c>
      <c r="AG263" s="31">
        <v>0</v>
      </c>
      <c r="AJ263" s="100"/>
      <c r="AK263" s="20">
        <f t="shared" si="22"/>
        <v>0</v>
      </c>
      <c r="AM263" s="20">
        <f t="shared" si="27"/>
        <v>0</v>
      </c>
      <c r="AN263" s="20">
        <f t="shared" si="27"/>
        <v>0</v>
      </c>
      <c r="AO263" s="20">
        <f t="shared" si="27"/>
        <v>0</v>
      </c>
      <c r="AP263" s="31"/>
      <c r="AS263" t="str">
        <f t="shared" si="26"/>
        <v/>
      </c>
      <c r="AT263" t="str">
        <f t="shared" si="23"/>
        <v/>
      </c>
      <c r="AU263" s="31">
        <v>0</v>
      </c>
      <c r="AV263" s="31" t="b">
        <v>0</v>
      </c>
      <c r="AW263" s="31">
        <v>0</v>
      </c>
      <c r="AX263" s="20">
        <f t="shared" si="25"/>
        <v>0</v>
      </c>
      <c r="BD263" t="str">
        <f t="shared" si="16"/>
        <v>R1DPRINCESS ROYAL HOSPITAL</v>
      </c>
      <c r="BE263" s="30" t="s">
        <v>775</v>
      </c>
      <c r="BF263" s="30" t="s">
        <v>776</v>
      </c>
      <c r="BG263" s="30" t="s">
        <v>775</v>
      </c>
      <c r="BH263" s="30" t="s">
        <v>776</v>
      </c>
      <c r="BI263" s="30" t="s">
        <v>696</v>
      </c>
    </row>
    <row r="264" spans="1:61" s="20" customFormat="1" ht="15" hidden="1" x14ac:dyDescent="0.25">
      <c r="A264" s="31" t="e">
        <v>#N/A</v>
      </c>
      <c r="B264" s="31" t="e">
        <v>#N/A</v>
      </c>
      <c r="C264" s="31"/>
      <c r="D264" s="31">
        <v>0</v>
      </c>
      <c r="E264" s="96">
        <v>0</v>
      </c>
      <c r="F264" s="31" t="s">
        <v>119</v>
      </c>
      <c r="G264" s="96" t="s">
        <v>119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0</v>
      </c>
      <c r="O264" s="96"/>
      <c r="P264" s="96"/>
      <c r="Q264" s="96"/>
      <c r="R264" s="96"/>
      <c r="S264" s="96"/>
      <c r="T264" s="96"/>
      <c r="U264" s="96">
        <v>0</v>
      </c>
      <c r="V264" s="96"/>
      <c r="W264" s="96"/>
      <c r="X264" s="96"/>
      <c r="Y264" s="96"/>
      <c r="Z264" s="96"/>
      <c r="AA264" s="96">
        <v>0</v>
      </c>
      <c r="AB264" s="96">
        <v>0</v>
      </c>
      <c r="AC264" s="96">
        <v>0</v>
      </c>
      <c r="AD264" s="96">
        <v>0</v>
      </c>
      <c r="AE264" s="96">
        <v>0</v>
      </c>
      <c r="AF264" s="96">
        <v>0</v>
      </c>
      <c r="AG264" s="31">
        <v>0</v>
      </c>
      <c r="AJ264" s="100"/>
      <c r="AK264" s="20">
        <f t="shared" si="22"/>
        <v>0</v>
      </c>
      <c r="AM264" s="20">
        <f t="shared" si="27"/>
        <v>0</v>
      </c>
      <c r="AN264" s="20">
        <f t="shared" si="27"/>
        <v>0</v>
      </c>
      <c r="AO264" s="20">
        <f t="shared" si="27"/>
        <v>0</v>
      </c>
      <c r="AP264" s="31"/>
      <c r="AS264" t="str">
        <f t="shared" si="26"/>
        <v/>
      </c>
      <c r="AT264" t="str">
        <f t="shared" si="23"/>
        <v/>
      </c>
      <c r="AU264" s="31">
        <v>0</v>
      </c>
      <c r="AV264" s="31" t="b">
        <v>0</v>
      </c>
      <c r="AW264" s="31">
        <v>0</v>
      </c>
      <c r="AX264" s="20">
        <f t="shared" si="25"/>
        <v>0</v>
      </c>
      <c r="BD264" t="str">
        <f t="shared" si="16"/>
        <v>R1DROBERT JONES &amp; AGNES HUNT ORTHOPAEDIC HOSPITAL</v>
      </c>
      <c r="BE264" s="30" t="s">
        <v>777</v>
      </c>
      <c r="BF264" s="30" t="s">
        <v>778</v>
      </c>
      <c r="BG264" s="30" t="s">
        <v>777</v>
      </c>
      <c r="BH264" s="30" t="s">
        <v>778</v>
      </c>
      <c r="BI264" s="30" t="s">
        <v>696</v>
      </c>
    </row>
    <row r="265" spans="1:61" s="20" customFormat="1" ht="15" hidden="1" x14ac:dyDescent="0.25">
      <c r="A265" s="31" t="e">
        <v>#N/A</v>
      </c>
      <c r="B265" s="31" t="e">
        <v>#N/A</v>
      </c>
      <c r="C265" s="31"/>
      <c r="D265" s="31">
        <v>0</v>
      </c>
      <c r="E265" s="96">
        <v>0</v>
      </c>
      <c r="F265" s="31" t="s">
        <v>119</v>
      </c>
      <c r="G265" s="96" t="s">
        <v>119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0</v>
      </c>
      <c r="O265" s="96"/>
      <c r="P265" s="96"/>
      <c r="Q265" s="96"/>
      <c r="R265" s="96"/>
      <c r="S265" s="96"/>
      <c r="T265" s="96"/>
      <c r="U265" s="96">
        <v>0</v>
      </c>
      <c r="V265" s="96"/>
      <c r="W265" s="96"/>
      <c r="X265" s="96"/>
      <c r="Y265" s="96"/>
      <c r="Z265" s="96"/>
      <c r="AA265" s="96">
        <v>0</v>
      </c>
      <c r="AB265" s="96">
        <v>0</v>
      </c>
      <c r="AC265" s="96">
        <v>0</v>
      </c>
      <c r="AD265" s="96">
        <v>0</v>
      </c>
      <c r="AE265" s="96">
        <v>0</v>
      </c>
      <c r="AF265" s="96">
        <v>0</v>
      </c>
      <c r="AG265" s="31">
        <v>0</v>
      </c>
      <c r="AJ265" s="100"/>
      <c r="AK265" s="20">
        <f t="shared" si="22"/>
        <v>0</v>
      </c>
      <c r="AM265" s="20">
        <f t="shared" si="27"/>
        <v>0</v>
      </c>
      <c r="AN265" s="20">
        <f t="shared" si="27"/>
        <v>0</v>
      </c>
      <c r="AO265" s="20">
        <f t="shared" si="27"/>
        <v>0</v>
      </c>
      <c r="AP265" s="31"/>
      <c r="AS265" t="str">
        <f t="shared" si="26"/>
        <v/>
      </c>
      <c r="AT265" t="str">
        <f t="shared" si="23"/>
        <v/>
      </c>
      <c r="AU265" s="31">
        <v>0</v>
      </c>
      <c r="AV265" s="31" t="b">
        <v>0</v>
      </c>
      <c r="AW265" s="31">
        <v>0</v>
      </c>
      <c r="AX265" s="20">
        <f t="shared" si="25"/>
        <v>0</v>
      </c>
      <c r="BD265" t="str">
        <f t="shared" si="16"/>
        <v>R1DROYAL SHREWSBURY HOSPITAL</v>
      </c>
      <c r="BE265" s="30" t="s">
        <v>779</v>
      </c>
      <c r="BF265" s="30" t="s">
        <v>780</v>
      </c>
      <c r="BG265" s="30" t="s">
        <v>779</v>
      </c>
      <c r="BH265" s="30" t="s">
        <v>780</v>
      </c>
      <c r="BI265" s="30" t="s">
        <v>696</v>
      </c>
    </row>
    <row r="266" spans="1:61" s="20" customFormat="1" ht="15" hidden="1" x14ac:dyDescent="0.25">
      <c r="A266" s="31" t="e">
        <v>#N/A</v>
      </c>
      <c r="B266" s="31" t="e">
        <v>#N/A</v>
      </c>
      <c r="C266" s="31"/>
      <c r="D266" s="31">
        <v>0</v>
      </c>
      <c r="E266" s="96">
        <v>0</v>
      </c>
      <c r="F266" s="31" t="s">
        <v>119</v>
      </c>
      <c r="G266" s="96" t="s">
        <v>119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0</v>
      </c>
      <c r="O266" s="96"/>
      <c r="P266" s="96"/>
      <c r="Q266" s="96"/>
      <c r="R266" s="96"/>
      <c r="S266" s="96"/>
      <c r="T266" s="96"/>
      <c r="U266" s="96">
        <v>0</v>
      </c>
      <c r="V266" s="96"/>
      <c r="W266" s="96"/>
      <c r="X266" s="96"/>
      <c r="Y266" s="96"/>
      <c r="Z266" s="96"/>
      <c r="AA266" s="96">
        <v>0</v>
      </c>
      <c r="AB266" s="96">
        <v>0</v>
      </c>
      <c r="AC266" s="96">
        <v>0</v>
      </c>
      <c r="AD266" s="96">
        <v>0</v>
      </c>
      <c r="AE266" s="96">
        <v>0</v>
      </c>
      <c r="AF266" s="96">
        <v>0</v>
      </c>
      <c r="AG266" s="31">
        <v>0</v>
      </c>
      <c r="AJ266" s="100"/>
      <c r="AK266" s="20">
        <f t="shared" si="22"/>
        <v>0</v>
      </c>
      <c r="AM266" s="20">
        <f t="shared" si="27"/>
        <v>0</v>
      </c>
      <c r="AN266" s="20">
        <f t="shared" si="27"/>
        <v>0</v>
      </c>
      <c r="AO266" s="20">
        <f t="shared" si="27"/>
        <v>0</v>
      </c>
      <c r="AP266" s="31"/>
      <c r="AS266" t="str">
        <f t="shared" si="26"/>
        <v/>
      </c>
      <c r="AT266" t="str">
        <f t="shared" si="23"/>
        <v/>
      </c>
      <c r="AU266" s="31">
        <v>0</v>
      </c>
      <c r="AV266" s="31" t="b">
        <v>0</v>
      </c>
      <c r="AW266" s="31">
        <v>0</v>
      </c>
      <c r="AX266" s="20">
        <f t="shared" si="25"/>
        <v>0</v>
      </c>
      <c r="BD266" t="str">
        <f t="shared" si="16"/>
        <v>R1DSEVERN FIELDS HEALTH VILLAGE</v>
      </c>
      <c r="BE266" s="30" t="s">
        <v>781</v>
      </c>
      <c r="BF266" s="30" t="s">
        <v>782</v>
      </c>
      <c r="BG266" s="30" t="s">
        <v>781</v>
      </c>
      <c r="BH266" s="30" t="s">
        <v>782</v>
      </c>
      <c r="BI266" s="30" t="s">
        <v>696</v>
      </c>
    </row>
    <row r="267" spans="1:61" s="20" customFormat="1" ht="15" hidden="1" x14ac:dyDescent="0.25">
      <c r="A267" s="31" t="e">
        <v>#N/A</v>
      </c>
      <c r="B267" s="31" t="e">
        <v>#N/A</v>
      </c>
      <c r="C267" s="31"/>
      <c r="D267" s="31">
        <v>0</v>
      </c>
      <c r="E267" s="96">
        <v>0</v>
      </c>
      <c r="F267" s="31" t="s">
        <v>119</v>
      </c>
      <c r="G267" s="96" t="s">
        <v>119</v>
      </c>
      <c r="H267" s="96">
        <v>0</v>
      </c>
      <c r="I267" s="96">
        <v>0</v>
      </c>
      <c r="J267" s="96">
        <v>0</v>
      </c>
      <c r="K267" s="96">
        <v>0</v>
      </c>
      <c r="L267" s="96">
        <v>0</v>
      </c>
      <c r="M267" s="96">
        <v>0</v>
      </c>
      <c r="N267" s="96">
        <v>0</v>
      </c>
      <c r="O267" s="96"/>
      <c r="P267" s="96"/>
      <c r="Q267" s="96"/>
      <c r="R267" s="96"/>
      <c r="S267" s="96"/>
      <c r="T267" s="96"/>
      <c r="U267" s="96">
        <v>0</v>
      </c>
      <c r="V267" s="96"/>
      <c r="W267" s="96"/>
      <c r="X267" s="96"/>
      <c r="Y267" s="96"/>
      <c r="Z267" s="96"/>
      <c r="AA267" s="96">
        <v>0</v>
      </c>
      <c r="AB267" s="96">
        <v>0</v>
      </c>
      <c r="AC267" s="96">
        <v>0</v>
      </c>
      <c r="AD267" s="96">
        <v>0</v>
      </c>
      <c r="AE267" s="96">
        <v>0</v>
      </c>
      <c r="AF267" s="96">
        <v>0</v>
      </c>
      <c r="AG267" s="31">
        <v>0</v>
      </c>
      <c r="AJ267" s="100"/>
      <c r="AK267" s="20">
        <f t="shared" si="22"/>
        <v>0</v>
      </c>
      <c r="AM267" s="20">
        <f t="shared" si="27"/>
        <v>0</v>
      </c>
      <c r="AN267" s="20">
        <f t="shared" si="27"/>
        <v>0</v>
      </c>
      <c r="AO267" s="20">
        <f t="shared" si="27"/>
        <v>0</v>
      </c>
      <c r="AP267" s="31"/>
      <c r="AS267" t="str">
        <f t="shared" si="26"/>
        <v/>
      </c>
      <c r="AT267" t="str">
        <f t="shared" si="23"/>
        <v/>
      </c>
      <c r="AU267" s="31">
        <v>0</v>
      </c>
      <c r="AV267" s="31" t="b">
        <v>0</v>
      </c>
      <c r="AW267" s="31">
        <v>0</v>
      </c>
      <c r="AX267" s="20">
        <f t="shared" si="25"/>
        <v>0</v>
      </c>
      <c r="BD267" t="str">
        <f t="shared" si="16"/>
        <v>R1DSHELTON HOSPITAL</v>
      </c>
      <c r="BE267" s="30" t="s">
        <v>783</v>
      </c>
      <c r="BF267" s="30" t="s">
        <v>784</v>
      </c>
      <c r="BG267" s="30" t="s">
        <v>783</v>
      </c>
      <c r="BH267" s="30" t="s">
        <v>784</v>
      </c>
      <c r="BI267" s="30" t="s">
        <v>696</v>
      </c>
    </row>
    <row r="268" spans="1:61" s="20" customFormat="1" ht="15" hidden="1" x14ac:dyDescent="0.25">
      <c r="A268" s="31" t="e">
        <v>#N/A</v>
      </c>
      <c r="B268" s="31" t="e">
        <v>#N/A</v>
      </c>
      <c r="C268" s="31"/>
      <c r="D268" s="31">
        <v>0</v>
      </c>
      <c r="E268" s="96">
        <v>0</v>
      </c>
      <c r="F268" s="31" t="s">
        <v>119</v>
      </c>
      <c r="G268" s="96" t="s">
        <v>119</v>
      </c>
      <c r="H268" s="96">
        <v>0</v>
      </c>
      <c r="I268" s="96">
        <v>0</v>
      </c>
      <c r="J268" s="96">
        <v>0</v>
      </c>
      <c r="K268" s="96">
        <v>0</v>
      </c>
      <c r="L268" s="96">
        <v>0</v>
      </c>
      <c r="M268" s="96">
        <v>0</v>
      </c>
      <c r="N268" s="96">
        <v>0</v>
      </c>
      <c r="O268" s="96"/>
      <c r="P268" s="96"/>
      <c r="Q268" s="96"/>
      <c r="R268" s="96"/>
      <c r="S268" s="96"/>
      <c r="T268" s="96"/>
      <c r="U268" s="96">
        <v>0</v>
      </c>
      <c r="V268" s="96"/>
      <c r="W268" s="96"/>
      <c r="X268" s="96"/>
      <c r="Y268" s="96"/>
      <c r="Z268" s="96"/>
      <c r="AA268" s="96">
        <v>0</v>
      </c>
      <c r="AB268" s="96">
        <v>0</v>
      </c>
      <c r="AC268" s="96">
        <v>0</v>
      </c>
      <c r="AD268" s="96">
        <v>0</v>
      </c>
      <c r="AE268" s="96">
        <v>0</v>
      </c>
      <c r="AF268" s="96">
        <v>0</v>
      </c>
      <c r="AG268" s="31">
        <v>0</v>
      </c>
      <c r="AJ268" s="100"/>
      <c r="AK268" s="20">
        <f t="shared" si="22"/>
        <v>0</v>
      </c>
      <c r="AM268" s="20">
        <f t="shared" si="27"/>
        <v>0</v>
      </c>
      <c r="AN268" s="20">
        <f t="shared" si="27"/>
        <v>0</v>
      </c>
      <c r="AO268" s="20">
        <f t="shared" si="27"/>
        <v>0</v>
      </c>
      <c r="AP268" s="31"/>
      <c r="AS268" t="str">
        <f t="shared" si="26"/>
        <v/>
      </c>
      <c r="AT268" t="str">
        <f t="shared" si="23"/>
        <v/>
      </c>
      <c r="AU268" s="31">
        <v>0</v>
      </c>
      <c r="AV268" s="31" t="b">
        <v>0</v>
      </c>
      <c r="AW268" s="31">
        <v>0</v>
      </c>
      <c r="AX268" s="20">
        <f t="shared" si="25"/>
        <v>0</v>
      </c>
      <c r="BD268" t="str">
        <f t="shared" ref="BD268:BD331" si="28">CONCATENATE(LEFT(BE268, 3),BF268)</f>
        <v>R1DSHERBOURNE</v>
      </c>
      <c r="BE268" s="30" t="s">
        <v>785</v>
      </c>
      <c r="BF268" s="30" t="s">
        <v>786</v>
      </c>
      <c r="BG268" s="30" t="s">
        <v>785</v>
      </c>
      <c r="BH268" s="30" t="s">
        <v>786</v>
      </c>
      <c r="BI268" s="30" t="s">
        <v>696</v>
      </c>
    </row>
    <row r="269" spans="1:61" s="20" customFormat="1" ht="15" hidden="1" x14ac:dyDescent="0.25">
      <c r="A269" s="31" t="e">
        <v>#N/A</v>
      </c>
      <c r="B269" s="31" t="e">
        <v>#N/A</v>
      </c>
      <c r="C269" s="31"/>
      <c r="D269" s="31">
        <v>0</v>
      </c>
      <c r="E269" s="96">
        <v>0</v>
      </c>
      <c r="F269" s="31" t="s">
        <v>119</v>
      </c>
      <c r="G269" s="96" t="s">
        <v>119</v>
      </c>
      <c r="H269" s="96">
        <v>0</v>
      </c>
      <c r="I269" s="96">
        <v>0</v>
      </c>
      <c r="J269" s="96">
        <v>0</v>
      </c>
      <c r="K269" s="96">
        <v>0</v>
      </c>
      <c r="L269" s="96">
        <v>0</v>
      </c>
      <c r="M269" s="96">
        <v>0</v>
      </c>
      <c r="N269" s="96">
        <v>0</v>
      </c>
      <c r="O269" s="96"/>
      <c r="P269" s="96"/>
      <c r="Q269" s="96"/>
      <c r="R269" s="96"/>
      <c r="S269" s="96"/>
      <c r="T269" s="96"/>
      <c r="U269" s="96">
        <v>0</v>
      </c>
      <c r="V269" s="96"/>
      <c r="W269" s="96"/>
      <c r="X269" s="96"/>
      <c r="Y269" s="96"/>
      <c r="Z269" s="96"/>
      <c r="AA269" s="96">
        <v>0</v>
      </c>
      <c r="AB269" s="96">
        <v>0</v>
      </c>
      <c r="AC269" s="96">
        <v>0</v>
      </c>
      <c r="AD269" s="96">
        <v>0</v>
      </c>
      <c r="AE269" s="96">
        <v>0</v>
      </c>
      <c r="AF269" s="96">
        <v>0</v>
      </c>
      <c r="AG269" s="31">
        <v>0</v>
      </c>
      <c r="AJ269" s="100"/>
      <c r="AK269" s="20">
        <f t="shared" si="22"/>
        <v>0</v>
      </c>
      <c r="AM269" s="20">
        <f t="shared" si="27"/>
        <v>0</v>
      </c>
      <c r="AN269" s="20">
        <f t="shared" si="27"/>
        <v>0</v>
      </c>
      <c r="AO269" s="20">
        <f t="shared" si="27"/>
        <v>0</v>
      </c>
      <c r="AP269" s="31"/>
      <c r="AS269" t="str">
        <f t="shared" si="26"/>
        <v/>
      </c>
      <c r="AT269" t="str">
        <f t="shared" si="23"/>
        <v/>
      </c>
      <c r="AU269" s="31">
        <v>0</v>
      </c>
      <c r="AV269" s="31" t="b">
        <v>0</v>
      </c>
      <c r="AW269" s="31">
        <v>0</v>
      </c>
      <c r="AX269" s="20">
        <f t="shared" si="25"/>
        <v>0</v>
      </c>
      <c r="BD269" t="str">
        <f t="shared" si="28"/>
        <v>R1DSINGLE POINT OF ACCESS</v>
      </c>
      <c r="BE269" s="30" t="s">
        <v>787</v>
      </c>
      <c r="BF269" s="30" t="s">
        <v>788</v>
      </c>
      <c r="BG269" s="30" t="s">
        <v>787</v>
      </c>
      <c r="BH269" s="30" t="s">
        <v>788</v>
      </c>
      <c r="BI269" s="30" t="s">
        <v>696</v>
      </c>
    </row>
    <row r="270" spans="1:61" s="20" customFormat="1" ht="15" hidden="1" x14ac:dyDescent="0.25">
      <c r="A270" s="31" t="e">
        <v>#N/A</v>
      </c>
      <c r="B270" s="31" t="e">
        <v>#N/A</v>
      </c>
      <c r="C270" s="31"/>
      <c r="D270" s="31">
        <v>0</v>
      </c>
      <c r="E270" s="96">
        <v>0</v>
      </c>
      <c r="F270" s="31" t="s">
        <v>119</v>
      </c>
      <c r="G270" s="96" t="s">
        <v>119</v>
      </c>
      <c r="H270" s="96">
        <v>0</v>
      </c>
      <c r="I270" s="96">
        <v>0</v>
      </c>
      <c r="J270" s="96">
        <v>0</v>
      </c>
      <c r="K270" s="96">
        <v>0</v>
      </c>
      <c r="L270" s="96">
        <v>0</v>
      </c>
      <c r="M270" s="96">
        <v>0</v>
      </c>
      <c r="N270" s="96">
        <v>0</v>
      </c>
      <c r="O270" s="96"/>
      <c r="P270" s="96"/>
      <c r="Q270" s="96"/>
      <c r="R270" s="96"/>
      <c r="S270" s="96"/>
      <c r="T270" s="96"/>
      <c r="U270" s="96">
        <v>0</v>
      </c>
      <c r="V270" s="96"/>
      <c r="W270" s="96"/>
      <c r="X270" s="96"/>
      <c r="Y270" s="96"/>
      <c r="Z270" s="96"/>
      <c r="AA270" s="96">
        <v>0</v>
      </c>
      <c r="AB270" s="96">
        <v>0</v>
      </c>
      <c r="AC270" s="96">
        <v>0</v>
      </c>
      <c r="AD270" s="96">
        <v>0</v>
      </c>
      <c r="AE270" s="96">
        <v>0</v>
      </c>
      <c r="AF270" s="96">
        <v>0</v>
      </c>
      <c r="AG270" s="31">
        <v>0</v>
      </c>
      <c r="AJ270" s="100"/>
      <c r="AK270" s="20">
        <f t="shared" si="22"/>
        <v>0</v>
      </c>
      <c r="AM270" s="20">
        <f t="shared" si="27"/>
        <v>0</v>
      </c>
      <c r="AN270" s="20">
        <f t="shared" si="27"/>
        <v>0</v>
      </c>
      <c r="AO270" s="20">
        <f t="shared" si="27"/>
        <v>0</v>
      </c>
      <c r="AP270" s="31"/>
      <c r="AS270" t="str">
        <f t="shared" si="26"/>
        <v/>
      </c>
      <c r="AT270" t="str">
        <f t="shared" si="23"/>
        <v/>
      </c>
      <c r="AU270" s="31">
        <v>0</v>
      </c>
      <c r="AV270" s="31" t="b">
        <v>0</v>
      </c>
      <c r="AW270" s="31">
        <v>0</v>
      </c>
      <c r="AX270" s="20">
        <f t="shared" si="25"/>
        <v>0</v>
      </c>
      <c r="BD270" t="str">
        <f t="shared" si="28"/>
        <v>R1DTELFORD AND WREKIN PCT COMMISSIONERS</v>
      </c>
      <c r="BE270" s="30" t="s">
        <v>789</v>
      </c>
      <c r="BF270" s="30" t="s">
        <v>790</v>
      </c>
      <c r="BG270" s="30" t="s">
        <v>789</v>
      </c>
      <c r="BH270" s="30" t="s">
        <v>790</v>
      </c>
      <c r="BI270" s="30" t="s">
        <v>696</v>
      </c>
    </row>
    <row r="271" spans="1:61" s="20" customFormat="1" ht="15" hidden="1" x14ac:dyDescent="0.25">
      <c r="A271" s="31" t="e">
        <v>#N/A</v>
      </c>
      <c r="B271" s="31" t="e">
        <v>#N/A</v>
      </c>
      <c r="C271" s="31"/>
      <c r="D271" s="31">
        <v>0</v>
      </c>
      <c r="E271" s="96">
        <v>0</v>
      </c>
      <c r="F271" s="31" t="s">
        <v>119</v>
      </c>
      <c r="G271" s="96" t="s">
        <v>119</v>
      </c>
      <c r="H271" s="96">
        <v>0</v>
      </c>
      <c r="I271" s="96">
        <v>0</v>
      </c>
      <c r="J271" s="96">
        <v>0</v>
      </c>
      <c r="K271" s="96">
        <v>0</v>
      </c>
      <c r="L271" s="96">
        <v>0</v>
      </c>
      <c r="M271" s="96">
        <v>0</v>
      </c>
      <c r="N271" s="96">
        <v>0</v>
      </c>
      <c r="O271" s="96"/>
      <c r="P271" s="96"/>
      <c r="Q271" s="96"/>
      <c r="R271" s="96"/>
      <c r="S271" s="96"/>
      <c r="T271" s="96"/>
      <c r="U271" s="96">
        <v>0</v>
      </c>
      <c r="V271" s="96"/>
      <c r="W271" s="96"/>
      <c r="X271" s="96"/>
      <c r="Y271" s="96"/>
      <c r="Z271" s="96"/>
      <c r="AA271" s="96">
        <v>0</v>
      </c>
      <c r="AB271" s="96">
        <v>0</v>
      </c>
      <c r="AC271" s="96">
        <v>0</v>
      </c>
      <c r="AD271" s="96">
        <v>0</v>
      </c>
      <c r="AE271" s="96">
        <v>0</v>
      </c>
      <c r="AF271" s="96">
        <v>0</v>
      </c>
      <c r="AG271" s="31">
        <v>0</v>
      </c>
      <c r="AJ271" s="100"/>
      <c r="AK271" s="20">
        <f t="shared" si="22"/>
        <v>0</v>
      </c>
      <c r="AM271" s="20">
        <f t="shared" si="27"/>
        <v>0</v>
      </c>
      <c r="AN271" s="20">
        <f t="shared" si="27"/>
        <v>0</v>
      </c>
      <c r="AO271" s="20">
        <f t="shared" si="27"/>
        <v>0</v>
      </c>
      <c r="AP271" s="31"/>
      <c r="AS271" t="str">
        <f t="shared" si="26"/>
        <v/>
      </c>
      <c r="AT271" t="str">
        <f t="shared" si="23"/>
        <v/>
      </c>
      <c r="AU271" s="31">
        <v>0</v>
      </c>
      <c r="AV271" s="31" t="b">
        <v>0</v>
      </c>
      <c r="AW271" s="31">
        <v>0</v>
      </c>
      <c r="AX271" s="20">
        <f t="shared" si="25"/>
        <v>0</v>
      </c>
      <c r="BD271" t="str">
        <f t="shared" si="28"/>
        <v>R1DTERRENCE HIGGINS TRUST WELLINGTON</v>
      </c>
      <c r="BE271" s="30" t="s">
        <v>791</v>
      </c>
      <c r="BF271" s="30" t="s">
        <v>792</v>
      </c>
      <c r="BG271" s="30" t="s">
        <v>791</v>
      </c>
      <c r="BH271" s="30" t="s">
        <v>792</v>
      </c>
      <c r="BI271" s="30" t="s">
        <v>696</v>
      </c>
    </row>
    <row r="272" spans="1:61" s="20" customFormat="1" ht="15" hidden="1" x14ac:dyDescent="0.25">
      <c r="A272" s="31" t="e">
        <v>#N/A</v>
      </c>
      <c r="B272" s="31" t="e">
        <v>#N/A</v>
      </c>
      <c r="C272" s="31"/>
      <c r="D272" s="31">
        <v>0</v>
      </c>
      <c r="E272" s="96">
        <v>0</v>
      </c>
      <c r="F272" s="31" t="s">
        <v>119</v>
      </c>
      <c r="G272" s="96" t="s">
        <v>119</v>
      </c>
      <c r="H272" s="96">
        <v>0</v>
      </c>
      <c r="I272" s="96">
        <v>0</v>
      </c>
      <c r="J272" s="96">
        <v>0</v>
      </c>
      <c r="K272" s="96">
        <v>0</v>
      </c>
      <c r="L272" s="96">
        <v>0</v>
      </c>
      <c r="M272" s="96">
        <v>0</v>
      </c>
      <c r="N272" s="96">
        <v>0</v>
      </c>
      <c r="O272" s="96"/>
      <c r="P272" s="96"/>
      <c r="Q272" s="96"/>
      <c r="R272" s="96"/>
      <c r="S272" s="96"/>
      <c r="T272" s="96"/>
      <c r="U272" s="96">
        <v>0</v>
      </c>
      <c r="V272" s="96"/>
      <c r="W272" s="96"/>
      <c r="X272" s="96"/>
      <c r="Y272" s="96"/>
      <c r="Z272" s="96"/>
      <c r="AA272" s="96">
        <v>0</v>
      </c>
      <c r="AB272" s="96">
        <v>0</v>
      </c>
      <c r="AC272" s="96">
        <v>0</v>
      </c>
      <c r="AD272" s="96">
        <v>0</v>
      </c>
      <c r="AE272" s="96">
        <v>0</v>
      </c>
      <c r="AF272" s="96">
        <v>0</v>
      </c>
      <c r="AG272" s="31">
        <v>0</v>
      </c>
      <c r="AJ272" s="100"/>
      <c r="AK272" s="20">
        <f t="shared" si="22"/>
        <v>0</v>
      </c>
      <c r="AM272" s="20">
        <f t="shared" si="27"/>
        <v>0</v>
      </c>
      <c r="AN272" s="20">
        <f t="shared" si="27"/>
        <v>0</v>
      </c>
      <c r="AO272" s="20">
        <f t="shared" si="27"/>
        <v>0</v>
      </c>
      <c r="AP272" s="31"/>
      <c r="AS272" t="str">
        <f t="shared" si="26"/>
        <v/>
      </c>
      <c r="AT272" t="str">
        <f t="shared" si="23"/>
        <v/>
      </c>
      <c r="AU272" s="31">
        <v>0</v>
      </c>
      <c r="AV272" s="31" t="b">
        <v>0</v>
      </c>
      <c r="AW272" s="31">
        <v>0</v>
      </c>
      <c r="AX272" s="20">
        <f t="shared" si="25"/>
        <v>0</v>
      </c>
      <c r="BD272" t="str">
        <f t="shared" si="28"/>
        <v>R1DTHE HEATHERS</v>
      </c>
      <c r="BE272" s="30" t="s">
        <v>793</v>
      </c>
      <c r="BF272" s="30" t="s">
        <v>794</v>
      </c>
      <c r="BG272" s="30" t="s">
        <v>793</v>
      </c>
      <c r="BH272" s="30" t="s">
        <v>794</v>
      </c>
      <c r="BI272" s="30" t="s">
        <v>696</v>
      </c>
    </row>
    <row r="273" spans="1:61" s="20" customFormat="1" ht="15" hidden="1" x14ac:dyDescent="0.25">
      <c r="A273" s="31" t="e">
        <v>#N/A</v>
      </c>
      <c r="B273" s="31" t="e">
        <v>#N/A</v>
      </c>
      <c r="C273" s="31"/>
      <c r="D273" s="31">
        <v>0</v>
      </c>
      <c r="E273" s="96">
        <v>0</v>
      </c>
      <c r="F273" s="31" t="s">
        <v>119</v>
      </c>
      <c r="G273" s="96" t="s">
        <v>119</v>
      </c>
      <c r="H273" s="96">
        <v>0</v>
      </c>
      <c r="I273" s="96">
        <v>0</v>
      </c>
      <c r="J273" s="96">
        <v>0</v>
      </c>
      <c r="K273" s="96">
        <v>0</v>
      </c>
      <c r="L273" s="96">
        <v>0</v>
      </c>
      <c r="M273" s="96">
        <v>0</v>
      </c>
      <c r="N273" s="96">
        <v>0</v>
      </c>
      <c r="O273" s="96"/>
      <c r="P273" s="96"/>
      <c r="Q273" s="96"/>
      <c r="R273" s="96"/>
      <c r="S273" s="96"/>
      <c r="T273" s="96"/>
      <c r="U273" s="96">
        <v>0</v>
      </c>
      <c r="V273" s="96"/>
      <c r="W273" s="96"/>
      <c r="X273" s="96"/>
      <c r="Y273" s="96"/>
      <c r="Z273" s="96"/>
      <c r="AA273" s="96">
        <v>0</v>
      </c>
      <c r="AB273" s="96">
        <v>0</v>
      </c>
      <c r="AC273" s="96">
        <v>0</v>
      </c>
      <c r="AD273" s="96">
        <v>0</v>
      </c>
      <c r="AE273" s="96">
        <v>0</v>
      </c>
      <c r="AF273" s="96">
        <v>0</v>
      </c>
      <c r="AG273" s="31">
        <v>0</v>
      </c>
      <c r="AJ273" s="100"/>
      <c r="AK273" s="20">
        <f t="shared" si="22"/>
        <v>0</v>
      </c>
      <c r="AM273" s="20">
        <f t="shared" si="27"/>
        <v>0</v>
      </c>
      <c r="AN273" s="20">
        <f t="shared" si="27"/>
        <v>0</v>
      </c>
      <c r="AO273" s="20">
        <f t="shared" si="27"/>
        <v>0</v>
      </c>
      <c r="AP273" s="31"/>
      <c r="AS273" t="str">
        <f t="shared" si="26"/>
        <v/>
      </c>
      <c r="AT273" t="str">
        <f t="shared" si="23"/>
        <v/>
      </c>
      <c r="AU273" s="31">
        <v>0</v>
      </c>
      <c r="AV273" s="31" t="b">
        <v>0</v>
      </c>
      <c r="AW273" s="31">
        <v>0</v>
      </c>
      <c r="AX273" s="20">
        <f t="shared" si="25"/>
        <v>0</v>
      </c>
      <c r="BD273" t="str">
        <f t="shared" si="28"/>
        <v>R1DTHE LAUREL'S</v>
      </c>
      <c r="BE273" s="30" t="s">
        <v>795</v>
      </c>
      <c r="BF273" s="30" t="s">
        <v>796</v>
      </c>
      <c r="BG273" s="30" t="s">
        <v>795</v>
      </c>
      <c r="BH273" s="30" t="s">
        <v>796</v>
      </c>
      <c r="BI273" s="30" t="s">
        <v>696</v>
      </c>
    </row>
    <row r="274" spans="1:61" s="20" customFormat="1" ht="15" hidden="1" x14ac:dyDescent="0.25">
      <c r="A274" s="31" t="e">
        <v>#N/A</v>
      </c>
      <c r="B274" s="31" t="e">
        <v>#N/A</v>
      </c>
      <c r="C274" s="31"/>
      <c r="D274" s="31">
        <v>0</v>
      </c>
      <c r="E274" s="96">
        <v>0</v>
      </c>
      <c r="F274" s="31" t="s">
        <v>119</v>
      </c>
      <c r="G274" s="96" t="s">
        <v>119</v>
      </c>
      <c r="H274" s="96">
        <v>0</v>
      </c>
      <c r="I274" s="96">
        <v>0</v>
      </c>
      <c r="J274" s="96">
        <v>0</v>
      </c>
      <c r="K274" s="96">
        <v>0</v>
      </c>
      <c r="L274" s="96">
        <v>0</v>
      </c>
      <c r="M274" s="96">
        <v>0</v>
      </c>
      <c r="N274" s="96">
        <v>0</v>
      </c>
      <c r="O274" s="96"/>
      <c r="P274" s="96"/>
      <c r="Q274" s="96"/>
      <c r="R274" s="96"/>
      <c r="S274" s="96"/>
      <c r="T274" s="96"/>
      <c r="U274" s="96">
        <v>0</v>
      </c>
      <c r="V274" s="96"/>
      <c r="W274" s="96"/>
      <c r="X274" s="96"/>
      <c r="Y274" s="96"/>
      <c r="Z274" s="96"/>
      <c r="AA274" s="96">
        <v>0</v>
      </c>
      <c r="AB274" s="96">
        <v>0</v>
      </c>
      <c r="AC274" s="96">
        <v>0</v>
      </c>
      <c r="AD274" s="96">
        <v>0</v>
      </c>
      <c r="AE274" s="96">
        <v>0</v>
      </c>
      <c r="AF274" s="96">
        <v>0</v>
      </c>
      <c r="AG274" s="31">
        <v>0</v>
      </c>
      <c r="AJ274" s="100"/>
      <c r="AK274" s="20">
        <f t="shared" si="22"/>
        <v>0</v>
      </c>
      <c r="AM274" s="20">
        <f t="shared" si="27"/>
        <v>0</v>
      </c>
      <c r="AN274" s="20">
        <f t="shared" si="27"/>
        <v>0</v>
      </c>
      <c r="AO274" s="20">
        <f t="shared" si="27"/>
        <v>0</v>
      </c>
      <c r="AP274" s="31"/>
      <c r="AS274" t="str">
        <f t="shared" si="26"/>
        <v/>
      </c>
      <c r="AT274" t="str">
        <f t="shared" si="23"/>
        <v/>
      </c>
      <c r="AU274" s="31">
        <v>0</v>
      </c>
      <c r="AV274" s="31" t="b">
        <v>0</v>
      </c>
      <c r="AW274" s="31">
        <v>0</v>
      </c>
      <c r="AX274" s="20">
        <f t="shared" si="25"/>
        <v>0</v>
      </c>
      <c r="BD274" t="str">
        <f t="shared" si="28"/>
        <v>R1DTHE MEWS</v>
      </c>
      <c r="BE274" s="30" t="s">
        <v>797</v>
      </c>
      <c r="BF274" s="30" t="s">
        <v>798</v>
      </c>
      <c r="BG274" s="30" t="s">
        <v>797</v>
      </c>
      <c r="BH274" s="30" t="s">
        <v>798</v>
      </c>
      <c r="BI274" s="30" t="s">
        <v>696</v>
      </c>
    </row>
    <row r="275" spans="1:61" s="20" customFormat="1" ht="15" hidden="1" x14ac:dyDescent="0.25">
      <c r="A275" s="31" t="e">
        <v>#N/A</v>
      </c>
      <c r="B275" s="31" t="e">
        <v>#N/A</v>
      </c>
      <c r="C275" s="31"/>
      <c r="D275" s="31">
        <v>0</v>
      </c>
      <c r="E275" s="96">
        <v>0</v>
      </c>
      <c r="F275" s="31" t="s">
        <v>119</v>
      </c>
      <c r="G275" s="96" t="s">
        <v>119</v>
      </c>
      <c r="H275" s="96">
        <v>0</v>
      </c>
      <c r="I275" s="96">
        <v>0</v>
      </c>
      <c r="J275" s="96">
        <v>0</v>
      </c>
      <c r="K275" s="96">
        <v>0</v>
      </c>
      <c r="L275" s="96">
        <v>0</v>
      </c>
      <c r="M275" s="96">
        <v>0</v>
      </c>
      <c r="N275" s="96">
        <v>0</v>
      </c>
      <c r="O275" s="96"/>
      <c r="P275" s="96"/>
      <c r="Q275" s="96"/>
      <c r="R275" s="96"/>
      <c r="S275" s="96"/>
      <c r="T275" s="96"/>
      <c r="U275" s="96">
        <v>0</v>
      </c>
      <c r="V275" s="96"/>
      <c r="W275" s="96"/>
      <c r="X275" s="96"/>
      <c r="Y275" s="96"/>
      <c r="Z275" s="96"/>
      <c r="AA275" s="96">
        <v>0</v>
      </c>
      <c r="AB275" s="96">
        <v>0</v>
      </c>
      <c r="AC275" s="96">
        <v>0</v>
      </c>
      <c r="AD275" s="96">
        <v>0</v>
      </c>
      <c r="AE275" s="96">
        <v>0</v>
      </c>
      <c r="AF275" s="96">
        <v>0</v>
      </c>
      <c r="AG275" s="31">
        <v>0</v>
      </c>
      <c r="AJ275" s="100"/>
      <c r="AK275" s="20">
        <f t="shared" si="22"/>
        <v>0</v>
      </c>
      <c r="AM275" s="20">
        <f t="shared" si="27"/>
        <v>0</v>
      </c>
      <c r="AN275" s="20">
        <f t="shared" si="27"/>
        <v>0</v>
      </c>
      <c r="AO275" s="20">
        <f t="shared" si="27"/>
        <v>0</v>
      </c>
      <c r="AP275" s="31"/>
      <c r="AS275" t="str">
        <f t="shared" si="26"/>
        <v/>
      </c>
      <c r="AT275" t="str">
        <f t="shared" si="23"/>
        <v/>
      </c>
      <c r="AU275" s="31">
        <v>0</v>
      </c>
      <c r="AV275" s="31" t="b">
        <v>0</v>
      </c>
      <c r="AW275" s="31">
        <v>0</v>
      </c>
      <c r="AX275" s="20">
        <f t="shared" si="25"/>
        <v>0</v>
      </c>
      <c r="BD275" t="str">
        <f t="shared" si="28"/>
        <v>R1DTHE MOUNT</v>
      </c>
      <c r="BE275" s="30" t="s">
        <v>799</v>
      </c>
      <c r="BF275" s="30" t="s">
        <v>800</v>
      </c>
      <c r="BG275" s="30" t="s">
        <v>799</v>
      </c>
      <c r="BH275" s="30" t="s">
        <v>800</v>
      </c>
      <c r="BI275" s="30" t="s">
        <v>696</v>
      </c>
    </row>
    <row r="276" spans="1:61" s="20" customFormat="1" ht="15" hidden="1" x14ac:dyDescent="0.25">
      <c r="A276" s="31" t="e">
        <v>#N/A</v>
      </c>
      <c r="B276" s="31" t="e">
        <v>#N/A</v>
      </c>
      <c r="C276" s="31"/>
      <c r="D276" s="31">
        <v>0</v>
      </c>
      <c r="E276" s="96">
        <v>0</v>
      </c>
      <c r="F276" s="31" t="s">
        <v>119</v>
      </c>
      <c r="G276" s="96" t="s">
        <v>119</v>
      </c>
      <c r="H276" s="96">
        <v>0</v>
      </c>
      <c r="I276" s="96">
        <v>0</v>
      </c>
      <c r="J276" s="96">
        <v>0</v>
      </c>
      <c r="K276" s="96">
        <v>0</v>
      </c>
      <c r="L276" s="96">
        <v>0</v>
      </c>
      <c r="M276" s="96">
        <v>0</v>
      </c>
      <c r="N276" s="96">
        <v>0</v>
      </c>
      <c r="O276" s="96"/>
      <c r="P276" s="96"/>
      <c r="Q276" s="96"/>
      <c r="R276" s="96"/>
      <c r="S276" s="96"/>
      <c r="T276" s="96"/>
      <c r="U276" s="96">
        <v>0</v>
      </c>
      <c r="V276" s="96"/>
      <c r="W276" s="96"/>
      <c r="X276" s="96"/>
      <c r="Y276" s="96"/>
      <c r="Z276" s="96"/>
      <c r="AA276" s="96">
        <v>0</v>
      </c>
      <c r="AB276" s="96">
        <v>0</v>
      </c>
      <c r="AC276" s="96">
        <v>0</v>
      </c>
      <c r="AD276" s="96">
        <v>0</v>
      </c>
      <c r="AE276" s="96">
        <v>0</v>
      </c>
      <c r="AF276" s="96">
        <v>0</v>
      </c>
      <c r="AG276" s="31">
        <v>0</v>
      </c>
      <c r="AJ276" s="100"/>
      <c r="AK276" s="20">
        <f t="shared" si="22"/>
        <v>0</v>
      </c>
      <c r="AM276" s="20">
        <f t="shared" si="27"/>
        <v>0</v>
      </c>
      <c r="AN276" s="20">
        <f t="shared" si="27"/>
        <v>0</v>
      </c>
      <c r="AO276" s="20">
        <f t="shared" si="27"/>
        <v>0</v>
      </c>
      <c r="AP276" s="31"/>
      <c r="AS276" t="str">
        <f t="shared" si="26"/>
        <v/>
      </c>
      <c r="AT276" t="str">
        <f t="shared" si="23"/>
        <v/>
      </c>
      <c r="AU276" s="31">
        <v>0</v>
      </c>
      <c r="AV276" s="31" t="b">
        <v>0</v>
      </c>
      <c r="AW276" s="31">
        <v>0</v>
      </c>
      <c r="AX276" s="20">
        <f t="shared" si="25"/>
        <v>0</v>
      </c>
      <c r="BD276" t="str">
        <f t="shared" si="28"/>
        <v>R1DTHE OLD BARN</v>
      </c>
      <c r="BE276" s="30" t="s">
        <v>801</v>
      </c>
      <c r="BF276" s="30" t="s">
        <v>802</v>
      </c>
      <c r="BG276" s="30" t="s">
        <v>801</v>
      </c>
      <c r="BH276" s="30" t="s">
        <v>802</v>
      </c>
      <c r="BI276" s="30" t="s">
        <v>696</v>
      </c>
    </row>
    <row r="277" spans="1:61" s="20" customFormat="1" ht="15" hidden="1" x14ac:dyDescent="0.25">
      <c r="A277" s="31" t="e">
        <v>#N/A</v>
      </c>
      <c r="B277" s="31" t="e">
        <v>#N/A</v>
      </c>
      <c r="C277" s="31"/>
      <c r="D277" s="31">
        <v>0</v>
      </c>
      <c r="E277" s="96">
        <v>0</v>
      </c>
      <c r="F277" s="31" t="s">
        <v>119</v>
      </c>
      <c r="G277" s="96" t="s">
        <v>119</v>
      </c>
      <c r="H277" s="96">
        <v>0</v>
      </c>
      <c r="I277" s="96">
        <v>0</v>
      </c>
      <c r="J277" s="96">
        <v>0</v>
      </c>
      <c r="K277" s="96">
        <v>0</v>
      </c>
      <c r="L277" s="96">
        <v>0</v>
      </c>
      <c r="M277" s="96">
        <v>0</v>
      </c>
      <c r="N277" s="96">
        <v>0</v>
      </c>
      <c r="O277" s="96"/>
      <c r="P277" s="96"/>
      <c r="Q277" s="96"/>
      <c r="R277" s="96"/>
      <c r="S277" s="96"/>
      <c r="T277" s="96"/>
      <c r="U277" s="96">
        <v>0</v>
      </c>
      <c r="V277" s="96"/>
      <c r="W277" s="96"/>
      <c r="X277" s="96"/>
      <c r="Y277" s="96"/>
      <c r="Z277" s="96"/>
      <c r="AA277" s="96">
        <v>0</v>
      </c>
      <c r="AB277" s="96">
        <v>0</v>
      </c>
      <c r="AC277" s="96">
        <v>0</v>
      </c>
      <c r="AD277" s="96">
        <v>0</v>
      </c>
      <c r="AE277" s="96">
        <v>0</v>
      </c>
      <c r="AF277" s="96">
        <v>0</v>
      </c>
      <c r="AG277" s="31">
        <v>0</v>
      </c>
      <c r="AJ277" s="100"/>
      <c r="AK277" s="20">
        <f t="shared" si="22"/>
        <v>0</v>
      </c>
      <c r="AM277" s="20">
        <f t="shared" si="27"/>
        <v>0</v>
      </c>
      <c r="AN277" s="20">
        <f t="shared" si="27"/>
        <v>0</v>
      </c>
      <c r="AO277" s="20">
        <f t="shared" si="27"/>
        <v>0</v>
      </c>
      <c r="AP277" s="31"/>
      <c r="AS277" t="str">
        <f t="shared" si="26"/>
        <v/>
      </c>
      <c r="AT277" t="str">
        <f t="shared" si="23"/>
        <v/>
      </c>
      <c r="AU277" s="31">
        <v>0</v>
      </c>
      <c r="AV277" s="31" t="b">
        <v>0</v>
      </c>
      <c r="AW277" s="31">
        <v>0</v>
      </c>
      <c r="AX277" s="20">
        <f t="shared" si="25"/>
        <v>0</v>
      </c>
      <c r="BD277" t="str">
        <f t="shared" si="28"/>
        <v>R1DVISION HOMES (1A)</v>
      </c>
      <c r="BE277" s="30" t="s">
        <v>803</v>
      </c>
      <c r="BF277" s="30" t="s">
        <v>804</v>
      </c>
      <c r="BG277" s="30" t="s">
        <v>803</v>
      </c>
      <c r="BH277" s="30" t="s">
        <v>804</v>
      </c>
      <c r="BI277" s="30" t="s">
        <v>696</v>
      </c>
    </row>
    <row r="278" spans="1:61" s="20" customFormat="1" ht="15" hidden="1" x14ac:dyDescent="0.25">
      <c r="A278" s="31" t="e">
        <v>#N/A</v>
      </c>
      <c r="B278" s="31" t="e">
        <v>#N/A</v>
      </c>
      <c r="C278" s="31"/>
      <c r="D278" s="31">
        <v>0</v>
      </c>
      <c r="E278" s="96">
        <v>0</v>
      </c>
      <c r="F278" s="31" t="s">
        <v>119</v>
      </c>
      <c r="G278" s="96" t="s">
        <v>119</v>
      </c>
      <c r="H278" s="96">
        <v>0</v>
      </c>
      <c r="I278" s="96">
        <v>0</v>
      </c>
      <c r="J278" s="96">
        <v>0</v>
      </c>
      <c r="K278" s="96">
        <v>0</v>
      </c>
      <c r="L278" s="96">
        <v>0</v>
      </c>
      <c r="M278" s="96">
        <v>0</v>
      </c>
      <c r="N278" s="96">
        <v>0</v>
      </c>
      <c r="O278" s="96"/>
      <c r="P278" s="96"/>
      <c r="Q278" s="96"/>
      <c r="R278" s="96"/>
      <c r="S278" s="96"/>
      <c r="T278" s="96"/>
      <c r="U278" s="96">
        <v>0</v>
      </c>
      <c r="V278" s="96"/>
      <c r="W278" s="96"/>
      <c r="X278" s="96"/>
      <c r="Y278" s="96"/>
      <c r="Z278" s="96"/>
      <c r="AA278" s="96">
        <v>0</v>
      </c>
      <c r="AB278" s="96">
        <v>0</v>
      </c>
      <c r="AC278" s="96">
        <v>0</v>
      </c>
      <c r="AD278" s="96">
        <v>0</v>
      </c>
      <c r="AE278" s="96">
        <v>0</v>
      </c>
      <c r="AF278" s="96">
        <v>0</v>
      </c>
      <c r="AG278" s="31">
        <v>0</v>
      </c>
      <c r="AJ278" s="100"/>
      <c r="AK278" s="20">
        <f t="shared" si="22"/>
        <v>0</v>
      </c>
      <c r="AM278" s="20">
        <f t="shared" si="27"/>
        <v>0</v>
      </c>
      <c r="AN278" s="20">
        <f t="shared" si="27"/>
        <v>0</v>
      </c>
      <c r="AO278" s="20">
        <f t="shared" si="27"/>
        <v>0</v>
      </c>
      <c r="AP278" s="31"/>
      <c r="AS278" t="str">
        <f t="shared" si="26"/>
        <v/>
      </c>
      <c r="AT278" t="str">
        <f t="shared" si="23"/>
        <v/>
      </c>
      <c r="AU278" s="31">
        <v>0</v>
      </c>
      <c r="AV278" s="31" t="b">
        <v>0</v>
      </c>
      <c r="AW278" s="31">
        <v>0</v>
      </c>
      <c r="AX278" s="20">
        <f t="shared" si="25"/>
        <v>0</v>
      </c>
      <c r="BD278" t="str">
        <f t="shared" si="28"/>
        <v>R1DWEST BANK</v>
      </c>
      <c r="BE278" s="30" t="s">
        <v>805</v>
      </c>
      <c r="BF278" s="30" t="s">
        <v>806</v>
      </c>
      <c r="BG278" s="30" t="s">
        <v>805</v>
      </c>
      <c r="BH278" s="30" t="s">
        <v>806</v>
      </c>
      <c r="BI278" s="30" t="s">
        <v>696</v>
      </c>
    </row>
    <row r="279" spans="1:61" s="20" customFormat="1" ht="15" hidden="1" x14ac:dyDescent="0.25">
      <c r="A279" s="31" t="e">
        <v>#N/A</v>
      </c>
      <c r="B279" s="31" t="e">
        <v>#N/A</v>
      </c>
      <c r="C279" s="31"/>
      <c r="D279" s="31">
        <v>0</v>
      </c>
      <c r="E279" s="96">
        <v>0</v>
      </c>
      <c r="F279" s="31" t="s">
        <v>119</v>
      </c>
      <c r="G279" s="96" t="s">
        <v>119</v>
      </c>
      <c r="H279" s="96">
        <v>0</v>
      </c>
      <c r="I279" s="96">
        <v>0</v>
      </c>
      <c r="J279" s="96">
        <v>0</v>
      </c>
      <c r="K279" s="96">
        <v>0</v>
      </c>
      <c r="L279" s="96">
        <v>0</v>
      </c>
      <c r="M279" s="96">
        <v>0</v>
      </c>
      <c r="N279" s="96">
        <v>0</v>
      </c>
      <c r="O279" s="96"/>
      <c r="P279" s="96"/>
      <c r="Q279" s="96"/>
      <c r="R279" s="96"/>
      <c r="S279" s="96"/>
      <c r="T279" s="96"/>
      <c r="U279" s="96">
        <v>0</v>
      </c>
      <c r="V279" s="96"/>
      <c r="W279" s="96"/>
      <c r="X279" s="96"/>
      <c r="Y279" s="96"/>
      <c r="Z279" s="96"/>
      <c r="AA279" s="96">
        <v>0</v>
      </c>
      <c r="AB279" s="96">
        <v>0</v>
      </c>
      <c r="AC279" s="96">
        <v>0</v>
      </c>
      <c r="AD279" s="96">
        <v>0</v>
      </c>
      <c r="AE279" s="96">
        <v>0</v>
      </c>
      <c r="AF279" s="96">
        <v>0</v>
      </c>
      <c r="AG279" s="31">
        <v>0</v>
      </c>
      <c r="AJ279" s="100"/>
      <c r="AK279" s="20">
        <f t="shared" si="22"/>
        <v>0</v>
      </c>
      <c r="AM279" s="20">
        <f t="shared" si="27"/>
        <v>0</v>
      </c>
      <c r="AN279" s="20">
        <f t="shared" si="27"/>
        <v>0</v>
      </c>
      <c r="AO279" s="20">
        <f t="shared" si="27"/>
        <v>0</v>
      </c>
      <c r="AP279" s="31"/>
      <c r="AS279" t="str">
        <f t="shared" si="26"/>
        <v/>
      </c>
      <c r="AT279" t="str">
        <f t="shared" si="23"/>
        <v/>
      </c>
      <c r="AU279" s="31">
        <v>0</v>
      </c>
      <c r="AV279" s="31" t="b">
        <v>0</v>
      </c>
      <c r="AW279" s="31">
        <v>0</v>
      </c>
      <c r="AX279" s="20">
        <f t="shared" si="25"/>
        <v>0</v>
      </c>
      <c r="BD279" t="str">
        <f t="shared" si="28"/>
        <v>R1DWHITCHURCH COMMUNITY HOSPITAL</v>
      </c>
      <c r="BE279" s="30" t="s">
        <v>807</v>
      </c>
      <c r="BF279" s="30" t="s">
        <v>808</v>
      </c>
      <c r="BG279" s="30" t="s">
        <v>807</v>
      </c>
      <c r="BH279" s="30" t="s">
        <v>808</v>
      </c>
      <c r="BI279" s="30" t="s">
        <v>696</v>
      </c>
    </row>
    <row r="280" spans="1:61" s="20" customFormat="1" ht="15" hidden="1" x14ac:dyDescent="0.25">
      <c r="A280" s="31" t="e">
        <v>#N/A</v>
      </c>
      <c r="B280" s="31" t="e">
        <v>#N/A</v>
      </c>
      <c r="C280" s="31"/>
      <c r="D280" s="31">
        <v>0</v>
      </c>
      <c r="E280" s="96">
        <v>0</v>
      </c>
      <c r="F280" s="31" t="s">
        <v>119</v>
      </c>
      <c r="G280" s="96" t="s">
        <v>119</v>
      </c>
      <c r="H280" s="96">
        <v>0</v>
      </c>
      <c r="I280" s="96">
        <v>0</v>
      </c>
      <c r="J280" s="96">
        <v>0</v>
      </c>
      <c r="K280" s="96">
        <v>0</v>
      </c>
      <c r="L280" s="96">
        <v>0</v>
      </c>
      <c r="M280" s="96">
        <v>0</v>
      </c>
      <c r="N280" s="96">
        <v>0</v>
      </c>
      <c r="O280" s="96"/>
      <c r="P280" s="96"/>
      <c r="Q280" s="96"/>
      <c r="R280" s="96"/>
      <c r="S280" s="96"/>
      <c r="T280" s="96"/>
      <c r="U280" s="96">
        <v>0</v>
      </c>
      <c r="V280" s="96"/>
      <c r="W280" s="96"/>
      <c r="X280" s="96"/>
      <c r="Y280" s="96"/>
      <c r="Z280" s="96"/>
      <c r="AA280" s="96">
        <v>0</v>
      </c>
      <c r="AB280" s="96">
        <v>0</v>
      </c>
      <c r="AC280" s="96">
        <v>0</v>
      </c>
      <c r="AD280" s="96">
        <v>0</v>
      </c>
      <c r="AE280" s="96">
        <v>0</v>
      </c>
      <c r="AF280" s="96">
        <v>0</v>
      </c>
      <c r="AG280" s="31">
        <v>0</v>
      </c>
      <c r="AJ280" s="100"/>
      <c r="AK280" s="20">
        <f t="shared" ref="AK280:AK343" si="29">IF(AA78="",0, IF(AA78="-",0,IF(AA78&gt;100%,1,0)))</f>
        <v>0</v>
      </c>
      <c r="AM280" s="20">
        <f t="shared" si="27"/>
        <v>0</v>
      </c>
      <c r="AN280" s="20">
        <f t="shared" si="27"/>
        <v>0</v>
      </c>
      <c r="AO280" s="20">
        <f t="shared" si="27"/>
        <v>0</v>
      </c>
      <c r="AP280" s="31"/>
      <c r="AS280" t="str">
        <f t="shared" si="26"/>
        <v/>
      </c>
      <c r="AT280" t="str">
        <f t="shared" ref="AT280:AT343" si="30">IF(AS280="","",(IF(COUNTIF($AS$216:$AS$414,AS280)&gt;1,1,0))=1)</f>
        <v/>
      </c>
      <c r="AU280" s="31">
        <v>0</v>
      </c>
      <c r="AV280" s="31" t="b">
        <v>0</v>
      </c>
      <c r="AW280" s="31">
        <v>0</v>
      </c>
      <c r="AX280" s="20">
        <f t="shared" si="25"/>
        <v>0</v>
      </c>
      <c r="BD280" t="str">
        <f t="shared" si="28"/>
        <v>R1DWHITCHURCH HOSP OPD1</v>
      </c>
      <c r="BE280" s="30" t="s">
        <v>809</v>
      </c>
      <c r="BF280" s="30" t="s">
        <v>810</v>
      </c>
      <c r="BG280" s="30" t="s">
        <v>809</v>
      </c>
      <c r="BH280" s="30" t="s">
        <v>810</v>
      </c>
      <c r="BI280" s="30" t="s">
        <v>696</v>
      </c>
    </row>
    <row r="281" spans="1:61" s="20" customFormat="1" ht="15" hidden="1" x14ac:dyDescent="0.25">
      <c r="A281" s="31" t="e">
        <v>#N/A</v>
      </c>
      <c r="B281" s="31" t="e">
        <v>#N/A</v>
      </c>
      <c r="C281" s="31"/>
      <c r="D281" s="31">
        <v>0</v>
      </c>
      <c r="E281" s="96">
        <v>0</v>
      </c>
      <c r="F281" s="31" t="s">
        <v>119</v>
      </c>
      <c r="G281" s="96" t="s">
        <v>119</v>
      </c>
      <c r="H281" s="96">
        <v>0</v>
      </c>
      <c r="I281" s="96">
        <v>0</v>
      </c>
      <c r="J281" s="96">
        <v>0</v>
      </c>
      <c r="K281" s="96">
        <v>0</v>
      </c>
      <c r="L281" s="96">
        <v>0</v>
      </c>
      <c r="M281" s="96">
        <v>0</v>
      </c>
      <c r="N281" s="96">
        <v>0</v>
      </c>
      <c r="O281" s="96"/>
      <c r="P281" s="96"/>
      <c r="Q281" s="96"/>
      <c r="R281" s="96"/>
      <c r="S281" s="96"/>
      <c r="T281" s="96"/>
      <c r="U281" s="96">
        <v>0</v>
      </c>
      <c r="V281" s="96"/>
      <c r="W281" s="96"/>
      <c r="X281" s="96"/>
      <c r="Y281" s="96"/>
      <c r="Z281" s="96"/>
      <c r="AA281" s="96">
        <v>0</v>
      </c>
      <c r="AB281" s="96">
        <v>0</v>
      </c>
      <c r="AC281" s="96">
        <v>0</v>
      </c>
      <c r="AD281" s="96">
        <v>0</v>
      </c>
      <c r="AE281" s="96">
        <v>0</v>
      </c>
      <c r="AF281" s="96">
        <v>0</v>
      </c>
      <c r="AG281" s="31">
        <v>0</v>
      </c>
      <c r="AJ281" s="100"/>
      <c r="AK281" s="20">
        <f t="shared" si="29"/>
        <v>0</v>
      </c>
      <c r="AM281" s="20">
        <f t="shared" si="27"/>
        <v>0</v>
      </c>
      <c r="AN281" s="20">
        <f t="shared" si="27"/>
        <v>0</v>
      </c>
      <c r="AO281" s="20">
        <f t="shared" si="27"/>
        <v>0</v>
      </c>
      <c r="AP281" s="31"/>
      <c r="AS281" t="str">
        <f t="shared" si="26"/>
        <v/>
      </c>
      <c r="AT281" t="str">
        <f t="shared" si="30"/>
        <v/>
      </c>
      <c r="AU281" s="31">
        <v>0</v>
      </c>
      <c r="AV281" s="31" t="b">
        <v>0</v>
      </c>
      <c r="AW281" s="31">
        <v>0</v>
      </c>
      <c r="AX281" s="20">
        <f t="shared" ref="AX281:AX344" si="31">IF(G79="",0,IF(G79=H79,1,0))</f>
        <v>0</v>
      </c>
      <c r="BD281" t="str">
        <f t="shared" si="28"/>
        <v xml:space="preserve">R1DWHITCHURCH HOSPITAL </v>
      </c>
      <c r="BE281" s="30" t="s">
        <v>811</v>
      </c>
      <c r="BF281" s="30" t="s">
        <v>812</v>
      </c>
      <c r="BG281" s="30" t="s">
        <v>811</v>
      </c>
      <c r="BH281" s="30" t="s">
        <v>812</v>
      </c>
      <c r="BI281" s="30" t="s">
        <v>696</v>
      </c>
    </row>
    <row r="282" spans="1:61" s="20" customFormat="1" ht="15" hidden="1" x14ac:dyDescent="0.25">
      <c r="A282" s="31" t="e">
        <v>#N/A</v>
      </c>
      <c r="B282" s="31" t="e">
        <v>#N/A</v>
      </c>
      <c r="C282" s="31"/>
      <c r="D282" s="31">
        <v>0</v>
      </c>
      <c r="E282" s="96">
        <v>0</v>
      </c>
      <c r="F282" s="31" t="s">
        <v>119</v>
      </c>
      <c r="G282" s="96" t="s">
        <v>119</v>
      </c>
      <c r="H282" s="96">
        <v>0</v>
      </c>
      <c r="I282" s="96">
        <v>0</v>
      </c>
      <c r="J282" s="96">
        <v>0</v>
      </c>
      <c r="K282" s="96">
        <v>0</v>
      </c>
      <c r="L282" s="96">
        <v>0</v>
      </c>
      <c r="M282" s="96">
        <v>0</v>
      </c>
      <c r="N282" s="96">
        <v>0</v>
      </c>
      <c r="O282" s="96"/>
      <c r="P282" s="96"/>
      <c r="Q282" s="96"/>
      <c r="R282" s="96"/>
      <c r="S282" s="96"/>
      <c r="T282" s="96"/>
      <c r="U282" s="96">
        <v>0</v>
      </c>
      <c r="V282" s="96"/>
      <c r="W282" s="96"/>
      <c r="X282" s="96"/>
      <c r="Y282" s="96"/>
      <c r="Z282" s="96"/>
      <c r="AA282" s="96">
        <v>0</v>
      </c>
      <c r="AB282" s="96">
        <v>0</v>
      </c>
      <c r="AC282" s="96">
        <v>0</v>
      </c>
      <c r="AD282" s="96">
        <v>0</v>
      </c>
      <c r="AE282" s="96">
        <v>0</v>
      </c>
      <c r="AF282" s="96">
        <v>0</v>
      </c>
      <c r="AG282" s="31">
        <v>0</v>
      </c>
      <c r="AJ282" s="100"/>
      <c r="AK282" s="20">
        <f t="shared" si="29"/>
        <v>0</v>
      </c>
      <c r="AM282" s="20">
        <f t="shared" si="27"/>
        <v>0</v>
      </c>
      <c r="AN282" s="20">
        <f t="shared" si="27"/>
        <v>0</v>
      </c>
      <c r="AO282" s="20">
        <f t="shared" si="27"/>
        <v>0</v>
      </c>
      <c r="AP282" s="31"/>
      <c r="AS282" t="str">
        <f t="shared" si="26"/>
        <v/>
      </c>
      <c r="AT282" t="str">
        <f t="shared" si="30"/>
        <v/>
      </c>
      <c r="AU282" s="31">
        <v>0</v>
      </c>
      <c r="AV282" s="31" t="b">
        <v>0</v>
      </c>
      <c r="AW282" s="31">
        <v>0</v>
      </c>
      <c r="AX282" s="20">
        <f t="shared" si="31"/>
        <v>0</v>
      </c>
      <c r="BD282" t="str">
        <f t="shared" si="28"/>
        <v>R1DWREXHAM MAELOR HOSPITAL</v>
      </c>
      <c r="BE282" s="30" t="s">
        <v>813</v>
      </c>
      <c r="BF282" s="30" t="s">
        <v>814</v>
      </c>
      <c r="BG282" s="30" t="s">
        <v>813</v>
      </c>
      <c r="BH282" s="30" t="s">
        <v>814</v>
      </c>
      <c r="BI282" s="30" t="s">
        <v>696</v>
      </c>
    </row>
    <row r="283" spans="1:61" s="20" customFormat="1" ht="15" hidden="1" x14ac:dyDescent="0.25">
      <c r="A283" s="31" t="e">
        <v>#N/A</v>
      </c>
      <c r="B283" s="31" t="e">
        <v>#N/A</v>
      </c>
      <c r="C283" s="31"/>
      <c r="D283" s="31">
        <v>0</v>
      </c>
      <c r="E283" s="96">
        <v>0</v>
      </c>
      <c r="F283" s="31" t="s">
        <v>119</v>
      </c>
      <c r="G283" s="96" t="s">
        <v>119</v>
      </c>
      <c r="H283" s="96">
        <v>0</v>
      </c>
      <c r="I283" s="96">
        <v>0</v>
      </c>
      <c r="J283" s="96">
        <v>0</v>
      </c>
      <c r="K283" s="96">
        <v>0</v>
      </c>
      <c r="L283" s="96">
        <v>0</v>
      </c>
      <c r="M283" s="96">
        <v>0</v>
      </c>
      <c r="N283" s="96">
        <v>0</v>
      </c>
      <c r="O283" s="96"/>
      <c r="P283" s="96"/>
      <c r="Q283" s="96"/>
      <c r="R283" s="96"/>
      <c r="S283" s="96"/>
      <c r="T283" s="96"/>
      <c r="U283" s="96">
        <v>0</v>
      </c>
      <c r="V283" s="96"/>
      <c r="W283" s="96"/>
      <c r="X283" s="96"/>
      <c r="Y283" s="96"/>
      <c r="Z283" s="96"/>
      <c r="AA283" s="96">
        <v>0</v>
      </c>
      <c r="AB283" s="96">
        <v>0</v>
      </c>
      <c r="AC283" s="96">
        <v>0</v>
      </c>
      <c r="AD283" s="96">
        <v>0</v>
      </c>
      <c r="AE283" s="96">
        <v>0</v>
      </c>
      <c r="AF283" s="96">
        <v>0</v>
      </c>
      <c r="AG283" s="31">
        <v>0</v>
      </c>
      <c r="AJ283" s="100"/>
      <c r="AK283" s="20">
        <f t="shared" si="29"/>
        <v>0</v>
      </c>
      <c r="AM283" s="20">
        <f t="shared" si="27"/>
        <v>0</v>
      </c>
      <c r="AN283" s="20">
        <f t="shared" si="27"/>
        <v>0</v>
      </c>
      <c r="AO283" s="20">
        <f t="shared" si="27"/>
        <v>0</v>
      </c>
      <c r="AP283" s="31"/>
      <c r="AS283" t="str">
        <f t="shared" si="26"/>
        <v/>
      </c>
      <c r="AT283" t="str">
        <f t="shared" si="30"/>
        <v/>
      </c>
      <c r="AU283" s="31">
        <v>0</v>
      </c>
      <c r="AV283" s="31" t="b">
        <v>0</v>
      </c>
      <c r="AW283" s="31">
        <v>0</v>
      </c>
      <c r="AX283" s="20">
        <f t="shared" si="31"/>
        <v>0</v>
      </c>
      <c r="BD283" t="str">
        <f t="shared" si="28"/>
        <v>R1EAIRS - CHEADLE HOSPITAL</v>
      </c>
      <c r="BE283" s="30" t="s">
        <v>815</v>
      </c>
      <c r="BF283" s="30" t="s">
        <v>816</v>
      </c>
      <c r="BG283" s="30" t="s">
        <v>815</v>
      </c>
      <c r="BH283" s="30" t="s">
        <v>816</v>
      </c>
      <c r="BI283" s="30" t="s">
        <v>817</v>
      </c>
    </row>
    <row r="284" spans="1:61" s="20" customFormat="1" ht="15" hidden="1" x14ac:dyDescent="0.25">
      <c r="A284" s="31" t="e">
        <v>#N/A</v>
      </c>
      <c r="B284" s="31" t="e">
        <v>#N/A</v>
      </c>
      <c r="C284" s="31"/>
      <c r="D284" s="31">
        <v>0</v>
      </c>
      <c r="E284" s="96">
        <v>0</v>
      </c>
      <c r="F284" s="31" t="s">
        <v>119</v>
      </c>
      <c r="G284" s="96" t="s">
        <v>119</v>
      </c>
      <c r="H284" s="96">
        <v>0</v>
      </c>
      <c r="I284" s="96">
        <v>0</v>
      </c>
      <c r="J284" s="96">
        <v>0</v>
      </c>
      <c r="K284" s="96">
        <v>0</v>
      </c>
      <c r="L284" s="96">
        <v>0</v>
      </c>
      <c r="M284" s="96">
        <v>0</v>
      </c>
      <c r="N284" s="96">
        <v>0</v>
      </c>
      <c r="O284" s="96"/>
      <c r="P284" s="96"/>
      <c r="Q284" s="96"/>
      <c r="R284" s="96"/>
      <c r="S284" s="96"/>
      <c r="T284" s="96"/>
      <c r="U284" s="96">
        <v>0</v>
      </c>
      <c r="V284" s="96"/>
      <c r="W284" s="96"/>
      <c r="X284" s="96"/>
      <c r="Y284" s="96"/>
      <c r="Z284" s="96"/>
      <c r="AA284" s="96">
        <v>0</v>
      </c>
      <c r="AB284" s="96">
        <v>0</v>
      </c>
      <c r="AC284" s="96">
        <v>0</v>
      </c>
      <c r="AD284" s="96">
        <v>0</v>
      </c>
      <c r="AE284" s="96">
        <v>0</v>
      </c>
      <c r="AF284" s="96">
        <v>0</v>
      </c>
      <c r="AG284" s="31">
        <v>0</v>
      </c>
      <c r="AJ284" s="100"/>
      <c r="AK284" s="20">
        <f t="shared" si="29"/>
        <v>0</v>
      </c>
      <c r="AM284" s="20">
        <f t="shared" si="27"/>
        <v>0</v>
      </c>
      <c r="AN284" s="20">
        <f t="shared" si="27"/>
        <v>0</v>
      </c>
      <c r="AO284" s="20">
        <f t="shared" si="27"/>
        <v>0</v>
      </c>
      <c r="AP284" s="31"/>
      <c r="AS284" t="str">
        <f t="shared" ref="AS284:AS347" si="32">CONCATENATE(D82,E82,F82)</f>
        <v/>
      </c>
      <c r="AT284" t="str">
        <f t="shared" si="30"/>
        <v/>
      </c>
      <c r="AU284" s="31">
        <v>0</v>
      </c>
      <c r="AV284" s="31" t="b">
        <v>0</v>
      </c>
      <c r="AW284" s="31">
        <v>0</v>
      </c>
      <c r="AX284" s="20">
        <f t="shared" si="31"/>
        <v>0</v>
      </c>
      <c r="BD284" t="str">
        <f t="shared" si="28"/>
        <v>R1EAIRS - HAYWOOD HOSPTIAL</v>
      </c>
      <c r="BE284" s="30" t="s">
        <v>818</v>
      </c>
      <c r="BF284" s="30" t="s">
        <v>819</v>
      </c>
      <c r="BG284" s="30" t="s">
        <v>818</v>
      </c>
      <c r="BH284" s="30" t="s">
        <v>819</v>
      </c>
      <c r="BI284" s="30" t="s">
        <v>817</v>
      </c>
    </row>
    <row r="285" spans="1:61" s="20" customFormat="1" ht="15" hidden="1" x14ac:dyDescent="0.25">
      <c r="A285" s="31" t="e">
        <v>#N/A</v>
      </c>
      <c r="B285" s="31" t="e">
        <v>#N/A</v>
      </c>
      <c r="C285" s="31"/>
      <c r="D285" s="31">
        <v>0</v>
      </c>
      <c r="E285" s="96">
        <v>0</v>
      </c>
      <c r="F285" s="31" t="s">
        <v>119</v>
      </c>
      <c r="G285" s="96" t="s">
        <v>119</v>
      </c>
      <c r="H285" s="96">
        <v>0</v>
      </c>
      <c r="I285" s="96">
        <v>0</v>
      </c>
      <c r="J285" s="96">
        <v>0</v>
      </c>
      <c r="K285" s="96">
        <v>0</v>
      </c>
      <c r="L285" s="96">
        <v>0</v>
      </c>
      <c r="M285" s="96">
        <v>0</v>
      </c>
      <c r="N285" s="96">
        <v>0</v>
      </c>
      <c r="O285" s="96"/>
      <c r="P285" s="96"/>
      <c r="Q285" s="96"/>
      <c r="R285" s="96"/>
      <c r="S285" s="96"/>
      <c r="T285" s="96"/>
      <c r="U285" s="96">
        <v>0</v>
      </c>
      <c r="V285" s="96"/>
      <c r="W285" s="96"/>
      <c r="X285" s="96"/>
      <c r="Y285" s="96"/>
      <c r="Z285" s="96"/>
      <c r="AA285" s="96">
        <v>0</v>
      </c>
      <c r="AB285" s="96">
        <v>0</v>
      </c>
      <c r="AC285" s="96">
        <v>0</v>
      </c>
      <c r="AD285" s="96">
        <v>0</v>
      </c>
      <c r="AE285" s="96">
        <v>0</v>
      </c>
      <c r="AF285" s="96">
        <v>0</v>
      </c>
      <c r="AG285" s="31">
        <v>0</v>
      </c>
      <c r="AJ285" s="100"/>
      <c r="AK285" s="20">
        <f t="shared" si="29"/>
        <v>0</v>
      </c>
      <c r="AM285" s="20">
        <f t="shared" si="27"/>
        <v>0</v>
      </c>
      <c r="AN285" s="20">
        <f t="shared" si="27"/>
        <v>0</v>
      </c>
      <c r="AO285" s="20">
        <f t="shared" si="27"/>
        <v>0</v>
      </c>
      <c r="AP285" s="31"/>
      <c r="AS285" t="str">
        <f t="shared" si="32"/>
        <v/>
      </c>
      <c r="AT285" t="str">
        <f t="shared" si="30"/>
        <v/>
      </c>
      <c r="AU285" s="31">
        <v>0</v>
      </c>
      <c r="AV285" s="31" t="b">
        <v>0</v>
      </c>
      <c r="AW285" s="31">
        <v>0</v>
      </c>
      <c r="AX285" s="20">
        <f t="shared" si="31"/>
        <v>0</v>
      </c>
      <c r="BD285" t="str">
        <f t="shared" si="28"/>
        <v>R1EAIRS - LEEK MOORLANDS HOSPITAL</v>
      </c>
      <c r="BE285" s="30" t="s">
        <v>820</v>
      </c>
      <c r="BF285" s="30" t="s">
        <v>821</v>
      </c>
      <c r="BG285" s="30" t="s">
        <v>820</v>
      </c>
      <c r="BH285" s="30" t="s">
        <v>821</v>
      </c>
      <c r="BI285" s="30" t="s">
        <v>817</v>
      </c>
    </row>
    <row r="286" spans="1:61" s="20" customFormat="1" ht="15" hidden="1" x14ac:dyDescent="0.25">
      <c r="A286" s="31" t="e">
        <v>#N/A</v>
      </c>
      <c r="B286" s="31" t="e">
        <v>#N/A</v>
      </c>
      <c r="C286" s="31"/>
      <c r="D286" s="31">
        <v>0</v>
      </c>
      <c r="E286" s="96">
        <v>0</v>
      </c>
      <c r="F286" s="31" t="s">
        <v>119</v>
      </c>
      <c r="G286" s="96" t="s">
        <v>119</v>
      </c>
      <c r="H286" s="96">
        <v>0</v>
      </c>
      <c r="I286" s="96">
        <v>0</v>
      </c>
      <c r="J286" s="96">
        <v>0</v>
      </c>
      <c r="K286" s="96">
        <v>0</v>
      </c>
      <c r="L286" s="96">
        <v>0</v>
      </c>
      <c r="M286" s="96">
        <v>0</v>
      </c>
      <c r="N286" s="96">
        <v>0</v>
      </c>
      <c r="O286" s="96"/>
      <c r="P286" s="96"/>
      <c r="Q286" s="96"/>
      <c r="R286" s="96"/>
      <c r="S286" s="96"/>
      <c r="T286" s="96"/>
      <c r="U286" s="96">
        <v>0</v>
      </c>
      <c r="V286" s="96"/>
      <c r="W286" s="96"/>
      <c r="X286" s="96"/>
      <c r="Y286" s="96"/>
      <c r="Z286" s="96"/>
      <c r="AA286" s="96">
        <v>0</v>
      </c>
      <c r="AB286" s="96">
        <v>0</v>
      </c>
      <c r="AC286" s="96">
        <v>0</v>
      </c>
      <c r="AD286" s="96">
        <v>0</v>
      </c>
      <c r="AE286" s="96">
        <v>0</v>
      </c>
      <c r="AF286" s="96">
        <v>0</v>
      </c>
      <c r="AG286" s="31">
        <v>0</v>
      </c>
      <c r="AJ286" s="100"/>
      <c r="AK286" s="20">
        <f t="shared" si="29"/>
        <v>0</v>
      </c>
      <c r="AM286" s="20">
        <f t="shared" si="27"/>
        <v>0</v>
      </c>
      <c r="AN286" s="20">
        <f t="shared" si="27"/>
        <v>0</v>
      </c>
      <c r="AO286" s="20">
        <f t="shared" si="27"/>
        <v>0</v>
      </c>
      <c r="AP286" s="31"/>
      <c r="AS286" t="str">
        <f t="shared" si="32"/>
        <v/>
      </c>
      <c r="AT286" t="str">
        <f t="shared" si="30"/>
        <v/>
      </c>
      <c r="AU286" s="31">
        <v>0</v>
      </c>
      <c r="AV286" s="31" t="b">
        <v>0</v>
      </c>
      <c r="AW286" s="31">
        <v>0</v>
      </c>
      <c r="AX286" s="20">
        <f t="shared" si="31"/>
        <v>0</v>
      </c>
      <c r="BD286" t="str">
        <f t="shared" si="28"/>
        <v>R1EAIRS - LONGTON COTTAGE HOSPTIAL</v>
      </c>
      <c r="BE286" s="30" t="s">
        <v>822</v>
      </c>
      <c r="BF286" s="30" t="s">
        <v>823</v>
      </c>
      <c r="BG286" s="30" t="s">
        <v>822</v>
      </c>
      <c r="BH286" s="30" t="s">
        <v>823</v>
      </c>
      <c r="BI286" s="30" t="s">
        <v>817</v>
      </c>
    </row>
    <row r="287" spans="1:61" s="20" customFormat="1" ht="15" hidden="1" x14ac:dyDescent="0.25">
      <c r="A287" s="31" t="e">
        <v>#N/A</v>
      </c>
      <c r="B287" s="31" t="e">
        <v>#N/A</v>
      </c>
      <c r="C287" s="31"/>
      <c r="D287" s="31">
        <v>0</v>
      </c>
      <c r="E287" s="96">
        <v>0</v>
      </c>
      <c r="F287" s="31" t="s">
        <v>119</v>
      </c>
      <c r="G287" s="96" t="s">
        <v>119</v>
      </c>
      <c r="H287" s="96">
        <v>0</v>
      </c>
      <c r="I287" s="96">
        <v>0</v>
      </c>
      <c r="J287" s="96">
        <v>0</v>
      </c>
      <c r="K287" s="96">
        <v>0</v>
      </c>
      <c r="L287" s="96">
        <v>0</v>
      </c>
      <c r="M287" s="96">
        <v>0</v>
      </c>
      <c r="N287" s="96">
        <v>0</v>
      </c>
      <c r="O287" s="96"/>
      <c r="P287" s="96"/>
      <c r="Q287" s="96"/>
      <c r="R287" s="96"/>
      <c r="S287" s="96"/>
      <c r="T287" s="96"/>
      <c r="U287" s="96">
        <v>0</v>
      </c>
      <c r="V287" s="96"/>
      <c r="W287" s="96"/>
      <c r="X287" s="96"/>
      <c r="Y287" s="96"/>
      <c r="Z287" s="96"/>
      <c r="AA287" s="96">
        <v>0</v>
      </c>
      <c r="AB287" s="96">
        <v>0</v>
      </c>
      <c r="AC287" s="96">
        <v>0</v>
      </c>
      <c r="AD287" s="96">
        <v>0</v>
      </c>
      <c r="AE287" s="96">
        <v>0</v>
      </c>
      <c r="AF287" s="96">
        <v>0</v>
      </c>
      <c r="AG287" s="31">
        <v>0</v>
      </c>
      <c r="AJ287" s="100"/>
      <c r="AK287" s="20">
        <f t="shared" si="29"/>
        <v>0</v>
      </c>
      <c r="AM287" s="20">
        <f t="shared" si="27"/>
        <v>0</v>
      </c>
      <c r="AN287" s="20">
        <f t="shared" si="27"/>
        <v>0</v>
      </c>
      <c r="AO287" s="20">
        <f t="shared" si="27"/>
        <v>0</v>
      </c>
      <c r="AP287" s="31"/>
      <c r="AS287" t="str">
        <f t="shared" si="32"/>
        <v/>
      </c>
      <c r="AT287" t="str">
        <f t="shared" si="30"/>
        <v/>
      </c>
      <c r="AU287" s="31">
        <v>0</v>
      </c>
      <c r="AV287" s="31" t="b">
        <v>0</v>
      </c>
      <c r="AW287" s="31">
        <v>0</v>
      </c>
      <c r="AX287" s="20">
        <f t="shared" si="31"/>
        <v>0</v>
      </c>
      <c r="BD287" t="str">
        <f t="shared" si="28"/>
        <v>R1EAIRS -BRADWELL HOSPITAL</v>
      </c>
      <c r="BE287" s="30" t="s">
        <v>824</v>
      </c>
      <c r="BF287" s="30" t="s">
        <v>825</v>
      </c>
      <c r="BG287" s="30" t="s">
        <v>824</v>
      </c>
      <c r="BH287" s="30" t="s">
        <v>825</v>
      </c>
      <c r="BI287" s="30" t="s">
        <v>817</v>
      </c>
    </row>
    <row r="288" spans="1:61" s="20" customFormat="1" ht="15" hidden="1" x14ac:dyDescent="0.25">
      <c r="A288" s="31" t="e">
        <v>#N/A</v>
      </c>
      <c r="B288" s="31" t="e">
        <v>#N/A</v>
      </c>
      <c r="C288" s="31"/>
      <c r="D288" s="31">
        <v>0</v>
      </c>
      <c r="E288" s="96">
        <v>0</v>
      </c>
      <c r="F288" s="31" t="s">
        <v>119</v>
      </c>
      <c r="G288" s="96" t="s">
        <v>119</v>
      </c>
      <c r="H288" s="96">
        <v>0</v>
      </c>
      <c r="I288" s="96">
        <v>0</v>
      </c>
      <c r="J288" s="96">
        <v>0</v>
      </c>
      <c r="K288" s="96">
        <v>0</v>
      </c>
      <c r="L288" s="96">
        <v>0</v>
      </c>
      <c r="M288" s="96">
        <v>0</v>
      </c>
      <c r="N288" s="96">
        <v>0</v>
      </c>
      <c r="O288" s="96"/>
      <c r="P288" s="96"/>
      <c r="Q288" s="96"/>
      <c r="R288" s="96"/>
      <c r="S288" s="96"/>
      <c r="T288" s="96"/>
      <c r="U288" s="96">
        <v>0</v>
      </c>
      <c r="V288" s="96"/>
      <c r="W288" s="96"/>
      <c r="X288" s="96"/>
      <c r="Y288" s="96"/>
      <c r="Z288" s="96"/>
      <c r="AA288" s="96">
        <v>0</v>
      </c>
      <c r="AB288" s="96">
        <v>0</v>
      </c>
      <c r="AC288" s="96">
        <v>0</v>
      </c>
      <c r="AD288" s="96">
        <v>0</v>
      </c>
      <c r="AE288" s="96">
        <v>0</v>
      </c>
      <c r="AF288" s="96">
        <v>0</v>
      </c>
      <c r="AG288" s="31">
        <v>0</v>
      </c>
      <c r="AJ288" s="100"/>
      <c r="AK288" s="20">
        <f t="shared" si="29"/>
        <v>0</v>
      </c>
      <c r="AM288" s="20">
        <f t="shared" si="27"/>
        <v>0</v>
      </c>
      <c r="AN288" s="20">
        <f t="shared" si="27"/>
        <v>0</v>
      </c>
      <c r="AO288" s="20">
        <f t="shared" si="27"/>
        <v>0</v>
      </c>
      <c r="AP288" s="31"/>
      <c r="AS288" t="str">
        <f t="shared" si="32"/>
        <v/>
      </c>
      <c r="AT288" t="str">
        <f t="shared" si="30"/>
        <v/>
      </c>
      <c r="AU288" s="31">
        <v>0</v>
      </c>
      <c r="AV288" s="31" t="b">
        <v>0</v>
      </c>
      <c r="AW288" s="31">
        <v>0</v>
      </c>
      <c r="AX288" s="20">
        <f t="shared" si="31"/>
        <v>0</v>
      </c>
      <c r="BD288" t="str">
        <f t="shared" si="28"/>
        <v>R1EAQUEDUCT</v>
      </c>
      <c r="BE288" s="30" t="s">
        <v>826</v>
      </c>
      <c r="BF288" s="30" t="s">
        <v>827</v>
      </c>
      <c r="BG288" s="30" t="s">
        <v>826</v>
      </c>
      <c r="BH288" s="30" t="s">
        <v>827</v>
      </c>
      <c r="BI288" s="30" t="s">
        <v>817</v>
      </c>
    </row>
    <row r="289" spans="1:61" s="20" customFormat="1" ht="15" hidden="1" x14ac:dyDescent="0.25">
      <c r="A289" s="31" t="e">
        <v>#N/A</v>
      </c>
      <c r="B289" s="31" t="e">
        <v>#N/A</v>
      </c>
      <c r="C289" s="31"/>
      <c r="D289" s="31">
        <v>0</v>
      </c>
      <c r="E289" s="96">
        <v>0</v>
      </c>
      <c r="F289" s="31" t="s">
        <v>119</v>
      </c>
      <c r="G289" s="96" t="s">
        <v>119</v>
      </c>
      <c r="H289" s="96">
        <v>0</v>
      </c>
      <c r="I289" s="96">
        <v>0</v>
      </c>
      <c r="J289" s="96">
        <v>0</v>
      </c>
      <c r="K289" s="96">
        <v>0</v>
      </c>
      <c r="L289" s="96">
        <v>0</v>
      </c>
      <c r="M289" s="96">
        <v>0</v>
      </c>
      <c r="N289" s="96">
        <v>0</v>
      </c>
      <c r="O289" s="96"/>
      <c r="P289" s="96"/>
      <c r="Q289" s="96"/>
      <c r="R289" s="96"/>
      <c r="S289" s="96"/>
      <c r="T289" s="96"/>
      <c r="U289" s="96">
        <v>0</v>
      </c>
      <c r="V289" s="96"/>
      <c r="W289" s="96"/>
      <c r="X289" s="96"/>
      <c r="Y289" s="96"/>
      <c r="Z289" s="96"/>
      <c r="AA289" s="96">
        <v>0</v>
      </c>
      <c r="AB289" s="96">
        <v>0</v>
      </c>
      <c r="AC289" s="96">
        <v>0</v>
      </c>
      <c r="AD289" s="96">
        <v>0</v>
      </c>
      <c r="AE289" s="96">
        <v>0</v>
      </c>
      <c r="AF289" s="96">
        <v>0</v>
      </c>
      <c r="AG289" s="31">
        <v>0</v>
      </c>
      <c r="AJ289" s="100"/>
      <c r="AK289" s="20">
        <f t="shared" si="29"/>
        <v>0</v>
      </c>
      <c r="AM289" s="20">
        <f t="shared" si="27"/>
        <v>0</v>
      </c>
      <c r="AN289" s="20">
        <f t="shared" si="27"/>
        <v>0</v>
      </c>
      <c r="AO289" s="20">
        <f t="shared" si="27"/>
        <v>0</v>
      </c>
      <c r="AP289" s="31"/>
      <c r="AS289" t="str">
        <f t="shared" si="32"/>
        <v/>
      </c>
      <c r="AT289" t="str">
        <f t="shared" si="30"/>
        <v/>
      </c>
      <c r="AU289" s="31">
        <v>0</v>
      </c>
      <c r="AV289" s="31" t="b">
        <v>0</v>
      </c>
      <c r="AW289" s="31">
        <v>0</v>
      </c>
      <c r="AX289" s="20">
        <f t="shared" si="31"/>
        <v>0</v>
      </c>
      <c r="BD289" t="str">
        <f t="shared" si="28"/>
        <v>R1EBARTON UNDER NEEDWOOD COTTAGE HOSPITAL</v>
      </c>
      <c r="BE289" s="30" t="s">
        <v>828</v>
      </c>
      <c r="BF289" s="30" t="s">
        <v>829</v>
      </c>
      <c r="BG289" s="30" t="s">
        <v>828</v>
      </c>
      <c r="BH289" s="30" t="s">
        <v>829</v>
      </c>
      <c r="BI289" s="30" t="s">
        <v>817</v>
      </c>
    </row>
    <row r="290" spans="1:61" s="20" customFormat="1" ht="15" hidden="1" x14ac:dyDescent="0.25">
      <c r="A290" s="31" t="e">
        <v>#N/A</v>
      </c>
      <c r="B290" s="31" t="e">
        <v>#N/A</v>
      </c>
      <c r="C290" s="31"/>
      <c r="D290" s="31">
        <v>0</v>
      </c>
      <c r="E290" s="96">
        <v>0</v>
      </c>
      <c r="F290" s="31" t="s">
        <v>119</v>
      </c>
      <c r="G290" s="96" t="s">
        <v>119</v>
      </c>
      <c r="H290" s="96">
        <v>0</v>
      </c>
      <c r="I290" s="96">
        <v>0</v>
      </c>
      <c r="J290" s="96">
        <v>0</v>
      </c>
      <c r="K290" s="96">
        <v>0</v>
      </c>
      <c r="L290" s="96">
        <v>0</v>
      </c>
      <c r="M290" s="96">
        <v>0</v>
      </c>
      <c r="N290" s="96">
        <v>0</v>
      </c>
      <c r="O290" s="96"/>
      <c r="P290" s="96"/>
      <c r="Q290" s="96"/>
      <c r="R290" s="96"/>
      <c r="S290" s="96"/>
      <c r="T290" s="96"/>
      <c r="U290" s="96">
        <v>0</v>
      </c>
      <c r="V290" s="96"/>
      <c r="W290" s="96"/>
      <c r="X290" s="96"/>
      <c r="Y290" s="96"/>
      <c r="Z290" s="96"/>
      <c r="AA290" s="96">
        <v>0</v>
      </c>
      <c r="AB290" s="96">
        <v>0</v>
      </c>
      <c r="AC290" s="96">
        <v>0</v>
      </c>
      <c r="AD290" s="96">
        <v>0</v>
      </c>
      <c r="AE290" s="96">
        <v>0</v>
      </c>
      <c r="AF290" s="96">
        <v>0</v>
      </c>
      <c r="AG290" s="31">
        <v>0</v>
      </c>
      <c r="AJ290" s="100"/>
      <c r="AK290" s="20">
        <f t="shared" si="29"/>
        <v>0</v>
      </c>
      <c r="AM290" s="20">
        <f t="shared" si="27"/>
        <v>0</v>
      </c>
      <c r="AN290" s="20">
        <f t="shared" si="27"/>
        <v>0</v>
      </c>
      <c r="AO290" s="20">
        <f t="shared" si="27"/>
        <v>0</v>
      </c>
      <c r="AP290" s="31"/>
      <c r="AS290" t="str">
        <f t="shared" si="32"/>
        <v/>
      </c>
      <c r="AT290" t="str">
        <f t="shared" si="30"/>
        <v/>
      </c>
      <c r="AU290" s="31">
        <v>0</v>
      </c>
      <c r="AV290" s="31" t="b">
        <v>0</v>
      </c>
      <c r="AW290" s="31">
        <v>0</v>
      </c>
      <c r="AX290" s="20">
        <f t="shared" si="31"/>
        <v>0</v>
      </c>
      <c r="BD290" t="str">
        <f t="shared" si="28"/>
        <v>R1EBRADWELL HOSPITAL</v>
      </c>
      <c r="BE290" s="30" t="s">
        <v>830</v>
      </c>
      <c r="BF290" s="30" t="s">
        <v>831</v>
      </c>
      <c r="BG290" s="30" t="s">
        <v>830</v>
      </c>
      <c r="BH290" s="30" t="s">
        <v>831</v>
      </c>
      <c r="BI290" s="30" t="s">
        <v>817</v>
      </c>
    </row>
    <row r="291" spans="1:61" s="20" customFormat="1" ht="15" hidden="1" x14ac:dyDescent="0.25">
      <c r="A291" s="31" t="e">
        <v>#N/A</v>
      </c>
      <c r="B291" s="31" t="e">
        <v>#N/A</v>
      </c>
      <c r="C291" s="31"/>
      <c r="D291" s="31">
        <v>0</v>
      </c>
      <c r="E291" s="96">
        <v>0</v>
      </c>
      <c r="F291" s="31" t="s">
        <v>119</v>
      </c>
      <c r="G291" s="96" t="s">
        <v>119</v>
      </c>
      <c r="H291" s="96">
        <v>0</v>
      </c>
      <c r="I291" s="96">
        <v>0</v>
      </c>
      <c r="J291" s="96">
        <v>0</v>
      </c>
      <c r="K291" s="96">
        <v>0</v>
      </c>
      <c r="L291" s="96">
        <v>0</v>
      </c>
      <c r="M291" s="96">
        <v>0</v>
      </c>
      <c r="N291" s="96">
        <v>0</v>
      </c>
      <c r="O291" s="96"/>
      <c r="P291" s="96"/>
      <c r="Q291" s="96"/>
      <c r="R291" s="96"/>
      <c r="S291" s="96"/>
      <c r="T291" s="96"/>
      <c r="U291" s="96">
        <v>0</v>
      </c>
      <c r="V291" s="96"/>
      <c r="W291" s="96"/>
      <c r="X291" s="96"/>
      <c r="Y291" s="96"/>
      <c r="Z291" s="96"/>
      <c r="AA291" s="96">
        <v>0</v>
      </c>
      <c r="AB291" s="96">
        <v>0</v>
      </c>
      <c r="AC291" s="96">
        <v>0</v>
      </c>
      <c r="AD291" s="96">
        <v>0</v>
      </c>
      <c r="AE291" s="96">
        <v>0</v>
      </c>
      <c r="AF291" s="96">
        <v>0</v>
      </c>
      <c r="AG291" s="31">
        <v>0</v>
      </c>
      <c r="AJ291" s="100"/>
      <c r="AK291" s="20">
        <f t="shared" si="29"/>
        <v>0</v>
      </c>
      <c r="AM291" s="20">
        <f t="shared" si="27"/>
        <v>0</v>
      </c>
      <c r="AN291" s="20">
        <f t="shared" si="27"/>
        <v>0</v>
      </c>
      <c r="AO291" s="20">
        <f t="shared" si="27"/>
        <v>0</v>
      </c>
      <c r="AP291" s="31"/>
      <c r="AS291" t="str">
        <f t="shared" si="32"/>
        <v/>
      </c>
      <c r="AT291" t="str">
        <f t="shared" si="30"/>
        <v/>
      </c>
      <c r="AU291" s="31">
        <v>0</v>
      </c>
      <c r="AV291" s="31" t="b">
        <v>0</v>
      </c>
      <c r="AW291" s="31">
        <v>0</v>
      </c>
      <c r="AX291" s="20">
        <f t="shared" si="31"/>
        <v>0</v>
      </c>
      <c r="BD291" t="str">
        <f t="shared" si="28"/>
        <v>R1EBUCKNALL HOSPITAL</v>
      </c>
      <c r="BE291" s="30" t="s">
        <v>832</v>
      </c>
      <c r="BF291" s="30" t="s">
        <v>833</v>
      </c>
      <c r="BG291" s="30" t="s">
        <v>832</v>
      </c>
      <c r="BH291" s="30" t="s">
        <v>833</v>
      </c>
      <c r="BI291" s="30" t="s">
        <v>817</v>
      </c>
    </row>
    <row r="292" spans="1:61" s="20" customFormat="1" ht="15" hidden="1" x14ac:dyDescent="0.25">
      <c r="A292" s="31" t="e">
        <v>#N/A</v>
      </c>
      <c r="B292" s="31" t="e">
        <v>#N/A</v>
      </c>
      <c r="C292" s="31"/>
      <c r="D292" s="31">
        <v>0</v>
      </c>
      <c r="E292" s="96">
        <v>0</v>
      </c>
      <c r="F292" s="31" t="s">
        <v>119</v>
      </c>
      <c r="G292" s="96" t="s">
        <v>119</v>
      </c>
      <c r="H292" s="96">
        <v>0</v>
      </c>
      <c r="I292" s="96">
        <v>0</v>
      </c>
      <c r="J292" s="96">
        <v>0</v>
      </c>
      <c r="K292" s="96">
        <v>0</v>
      </c>
      <c r="L292" s="96">
        <v>0</v>
      </c>
      <c r="M292" s="96">
        <v>0</v>
      </c>
      <c r="N292" s="96">
        <v>0</v>
      </c>
      <c r="O292" s="96"/>
      <c r="P292" s="96"/>
      <c r="Q292" s="96"/>
      <c r="R292" s="96"/>
      <c r="S292" s="96"/>
      <c r="T292" s="96"/>
      <c r="U292" s="96">
        <v>0</v>
      </c>
      <c r="V292" s="96"/>
      <c r="W292" s="96"/>
      <c r="X292" s="96"/>
      <c r="Y292" s="96"/>
      <c r="Z292" s="96"/>
      <c r="AA292" s="96">
        <v>0</v>
      </c>
      <c r="AB292" s="96">
        <v>0</v>
      </c>
      <c r="AC292" s="96">
        <v>0</v>
      </c>
      <c r="AD292" s="96">
        <v>0</v>
      </c>
      <c r="AE292" s="96">
        <v>0</v>
      </c>
      <c r="AF292" s="96">
        <v>0</v>
      </c>
      <c r="AG292" s="31">
        <v>0</v>
      </c>
      <c r="AJ292" s="100"/>
      <c r="AK292" s="20">
        <f t="shared" si="29"/>
        <v>0</v>
      </c>
      <c r="AM292" s="20">
        <f t="shared" si="27"/>
        <v>0</v>
      </c>
      <c r="AN292" s="20">
        <f t="shared" si="27"/>
        <v>0</v>
      </c>
      <c r="AO292" s="20">
        <f t="shared" si="27"/>
        <v>0</v>
      </c>
      <c r="AP292" s="31"/>
      <c r="AS292" t="str">
        <f t="shared" si="32"/>
        <v/>
      </c>
      <c r="AT292" t="str">
        <f t="shared" si="30"/>
        <v/>
      </c>
      <c r="AU292" s="31">
        <v>0</v>
      </c>
      <c r="AV292" s="31" t="b">
        <v>0</v>
      </c>
      <c r="AW292" s="31">
        <v>0</v>
      </c>
      <c r="AX292" s="20">
        <f t="shared" si="31"/>
        <v>0</v>
      </c>
      <c r="BD292" t="str">
        <f t="shared" si="28"/>
        <v>R1ECANNOCK CHASE HOSPITAL</v>
      </c>
      <c r="BE292" s="30" t="s">
        <v>834</v>
      </c>
      <c r="BF292" s="30" t="s">
        <v>835</v>
      </c>
      <c r="BG292" s="30" t="s">
        <v>834</v>
      </c>
      <c r="BH292" s="30" t="s">
        <v>835</v>
      </c>
      <c r="BI292" s="30" t="s">
        <v>817</v>
      </c>
    </row>
    <row r="293" spans="1:61" s="20" customFormat="1" ht="15" hidden="1" x14ac:dyDescent="0.25">
      <c r="A293" s="31" t="e">
        <v>#N/A</v>
      </c>
      <c r="B293" s="31" t="e">
        <v>#N/A</v>
      </c>
      <c r="C293" s="31"/>
      <c r="D293" s="31">
        <v>0</v>
      </c>
      <c r="E293" s="96">
        <v>0</v>
      </c>
      <c r="F293" s="31" t="s">
        <v>119</v>
      </c>
      <c r="G293" s="96" t="s">
        <v>119</v>
      </c>
      <c r="H293" s="96">
        <v>0</v>
      </c>
      <c r="I293" s="96">
        <v>0</v>
      </c>
      <c r="J293" s="96">
        <v>0</v>
      </c>
      <c r="K293" s="96">
        <v>0</v>
      </c>
      <c r="L293" s="96">
        <v>0</v>
      </c>
      <c r="M293" s="96">
        <v>0</v>
      </c>
      <c r="N293" s="96">
        <v>0</v>
      </c>
      <c r="O293" s="96"/>
      <c r="P293" s="96"/>
      <c r="Q293" s="96"/>
      <c r="R293" s="96"/>
      <c r="S293" s="96"/>
      <c r="T293" s="96"/>
      <c r="U293" s="96">
        <v>0</v>
      </c>
      <c r="V293" s="96"/>
      <c r="W293" s="96"/>
      <c r="X293" s="96"/>
      <c r="Y293" s="96"/>
      <c r="Z293" s="96"/>
      <c r="AA293" s="96">
        <v>0</v>
      </c>
      <c r="AB293" s="96">
        <v>0</v>
      </c>
      <c r="AC293" s="96">
        <v>0</v>
      </c>
      <c r="AD293" s="96">
        <v>0</v>
      </c>
      <c r="AE293" s="96">
        <v>0</v>
      </c>
      <c r="AF293" s="96">
        <v>0</v>
      </c>
      <c r="AG293" s="31">
        <v>0</v>
      </c>
      <c r="AJ293" s="100"/>
      <c r="AK293" s="20">
        <f t="shared" si="29"/>
        <v>0</v>
      </c>
      <c r="AM293" s="20">
        <f t="shared" si="27"/>
        <v>0</v>
      </c>
      <c r="AN293" s="20">
        <f t="shared" si="27"/>
        <v>0</v>
      </c>
      <c r="AO293" s="20">
        <f t="shared" si="27"/>
        <v>0</v>
      </c>
      <c r="AP293" s="31"/>
      <c r="AS293" t="str">
        <f t="shared" si="32"/>
        <v/>
      </c>
      <c r="AT293" t="str">
        <f t="shared" si="30"/>
        <v/>
      </c>
      <c r="AU293" s="31">
        <v>0</v>
      </c>
      <c r="AV293" s="31" t="b">
        <v>0</v>
      </c>
      <c r="AW293" s="31">
        <v>0</v>
      </c>
      <c r="AX293" s="20">
        <f t="shared" si="31"/>
        <v>0</v>
      </c>
      <c r="BD293" t="str">
        <f t="shared" si="28"/>
        <v>R1ECHEADLE HOSPITAL</v>
      </c>
      <c r="BE293" s="30" t="s">
        <v>836</v>
      </c>
      <c r="BF293" s="30" t="s">
        <v>837</v>
      </c>
      <c r="BG293" s="30" t="s">
        <v>836</v>
      </c>
      <c r="BH293" s="30" t="s">
        <v>837</v>
      </c>
      <c r="BI293" s="30" t="s">
        <v>817</v>
      </c>
    </row>
    <row r="294" spans="1:61" s="20" customFormat="1" ht="15" hidden="1" x14ac:dyDescent="0.25">
      <c r="A294" s="31" t="e">
        <v>#N/A</v>
      </c>
      <c r="B294" s="31" t="e">
        <v>#N/A</v>
      </c>
      <c r="C294" s="31"/>
      <c r="D294" s="31">
        <v>0</v>
      </c>
      <c r="E294" s="96">
        <v>0</v>
      </c>
      <c r="F294" s="31" t="s">
        <v>119</v>
      </c>
      <c r="G294" s="96" t="s">
        <v>119</v>
      </c>
      <c r="H294" s="96">
        <v>0</v>
      </c>
      <c r="I294" s="96">
        <v>0</v>
      </c>
      <c r="J294" s="96">
        <v>0</v>
      </c>
      <c r="K294" s="96">
        <v>0</v>
      </c>
      <c r="L294" s="96">
        <v>0</v>
      </c>
      <c r="M294" s="96">
        <v>0</v>
      </c>
      <c r="N294" s="96">
        <v>0</v>
      </c>
      <c r="O294" s="96"/>
      <c r="P294" s="96"/>
      <c r="Q294" s="96"/>
      <c r="R294" s="96"/>
      <c r="S294" s="96"/>
      <c r="T294" s="96"/>
      <c r="U294" s="96">
        <v>0</v>
      </c>
      <c r="V294" s="96"/>
      <c r="W294" s="96"/>
      <c r="X294" s="96"/>
      <c r="Y294" s="96"/>
      <c r="Z294" s="96"/>
      <c r="AA294" s="96">
        <v>0</v>
      </c>
      <c r="AB294" s="96">
        <v>0</v>
      </c>
      <c r="AC294" s="96">
        <v>0</v>
      </c>
      <c r="AD294" s="96">
        <v>0</v>
      </c>
      <c r="AE294" s="96">
        <v>0</v>
      </c>
      <c r="AF294" s="96">
        <v>0</v>
      </c>
      <c r="AG294" s="31">
        <v>0</v>
      </c>
      <c r="AJ294" s="100"/>
      <c r="AK294" s="20">
        <f t="shared" si="29"/>
        <v>0</v>
      </c>
      <c r="AM294" s="20">
        <f t="shared" si="27"/>
        <v>0</v>
      </c>
      <c r="AN294" s="20">
        <f t="shared" si="27"/>
        <v>0</v>
      </c>
      <c r="AO294" s="20">
        <f t="shared" si="27"/>
        <v>0</v>
      </c>
      <c r="AP294" s="31"/>
      <c r="AS294" t="str">
        <f t="shared" si="32"/>
        <v/>
      </c>
      <c r="AT294" t="str">
        <f t="shared" si="30"/>
        <v/>
      </c>
      <c r="AU294" s="31">
        <v>0</v>
      </c>
      <c r="AV294" s="31" t="b">
        <v>0</v>
      </c>
      <c r="AW294" s="31">
        <v>0</v>
      </c>
      <c r="AX294" s="20">
        <f t="shared" si="31"/>
        <v>0</v>
      </c>
      <c r="BD294" t="str">
        <f t="shared" si="28"/>
        <v>R1EDR PARIKH AND PARTNER</v>
      </c>
      <c r="BE294" s="30" t="s">
        <v>838</v>
      </c>
      <c r="BF294" s="30" t="s">
        <v>839</v>
      </c>
      <c r="BG294" s="30" t="s">
        <v>838</v>
      </c>
      <c r="BH294" s="30" t="s">
        <v>839</v>
      </c>
      <c r="BI294" s="30" t="s">
        <v>817</v>
      </c>
    </row>
    <row r="295" spans="1:61" s="20" customFormat="1" ht="15" hidden="1" x14ac:dyDescent="0.25">
      <c r="A295" s="31" t="e">
        <v>#N/A</v>
      </c>
      <c r="B295" s="31" t="e">
        <v>#N/A</v>
      </c>
      <c r="C295" s="31"/>
      <c r="D295" s="31">
        <v>0</v>
      </c>
      <c r="E295" s="96">
        <v>0</v>
      </c>
      <c r="F295" s="31" t="s">
        <v>119</v>
      </c>
      <c r="G295" s="96" t="s">
        <v>119</v>
      </c>
      <c r="H295" s="96">
        <v>0</v>
      </c>
      <c r="I295" s="96">
        <v>0</v>
      </c>
      <c r="J295" s="96">
        <v>0</v>
      </c>
      <c r="K295" s="96">
        <v>0</v>
      </c>
      <c r="L295" s="96">
        <v>0</v>
      </c>
      <c r="M295" s="96">
        <v>0</v>
      </c>
      <c r="N295" s="96">
        <v>0</v>
      </c>
      <c r="O295" s="96"/>
      <c r="P295" s="96"/>
      <c r="Q295" s="96"/>
      <c r="R295" s="96"/>
      <c r="S295" s="96"/>
      <c r="T295" s="96"/>
      <c r="U295" s="96">
        <v>0</v>
      </c>
      <c r="V295" s="96"/>
      <c r="W295" s="96"/>
      <c r="X295" s="96"/>
      <c r="Y295" s="96"/>
      <c r="Z295" s="96"/>
      <c r="AA295" s="96">
        <v>0</v>
      </c>
      <c r="AB295" s="96">
        <v>0</v>
      </c>
      <c r="AC295" s="96">
        <v>0</v>
      </c>
      <c r="AD295" s="96">
        <v>0</v>
      </c>
      <c r="AE295" s="96">
        <v>0</v>
      </c>
      <c r="AF295" s="96">
        <v>0</v>
      </c>
      <c r="AG295" s="31">
        <v>0</v>
      </c>
      <c r="AJ295" s="100"/>
      <c r="AK295" s="20">
        <f t="shared" si="29"/>
        <v>0</v>
      </c>
      <c r="AM295" s="20">
        <f t="shared" si="27"/>
        <v>0</v>
      </c>
      <c r="AN295" s="20">
        <f t="shared" si="27"/>
        <v>0</v>
      </c>
      <c r="AO295" s="20">
        <f t="shared" si="27"/>
        <v>0</v>
      </c>
      <c r="AP295" s="31"/>
      <c r="AS295" t="str">
        <f t="shared" si="32"/>
        <v/>
      </c>
      <c r="AT295" t="str">
        <f t="shared" si="30"/>
        <v/>
      </c>
      <c r="AU295" s="31">
        <v>0</v>
      </c>
      <c r="AV295" s="31" t="b">
        <v>0</v>
      </c>
      <c r="AW295" s="31">
        <v>0</v>
      </c>
      <c r="AX295" s="20">
        <f t="shared" si="31"/>
        <v>0</v>
      </c>
      <c r="BD295" t="str">
        <f t="shared" si="28"/>
        <v>R1EDRUG LINK</v>
      </c>
      <c r="BE295" s="30" t="s">
        <v>840</v>
      </c>
      <c r="BF295" s="30" t="s">
        <v>841</v>
      </c>
      <c r="BG295" s="30" t="s">
        <v>840</v>
      </c>
      <c r="BH295" s="30" t="s">
        <v>841</v>
      </c>
      <c r="BI295" s="30" t="s">
        <v>817</v>
      </c>
    </row>
    <row r="296" spans="1:61" s="20" customFormat="1" ht="15" hidden="1" x14ac:dyDescent="0.25">
      <c r="A296" s="31" t="e">
        <v>#N/A</v>
      </c>
      <c r="B296" s="31" t="e">
        <v>#N/A</v>
      </c>
      <c r="C296" s="31"/>
      <c r="D296" s="31">
        <v>0</v>
      </c>
      <c r="E296" s="96">
        <v>0</v>
      </c>
      <c r="F296" s="31" t="s">
        <v>119</v>
      </c>
      <c r="G296" s="96" t="s">
        <v>119</v>
      </c>
      <c r="H296" s="96">
        <v>0</v>
      </c>
      <c r="I296" s="96">
        <v>0</v>
      </c>
      <c r="J296" s="96">
        <v>0</v>
      </c>
      <c r="K296" s="96">
        <v>0</v>
      </c>
      <c r="L296" s="96">
        <v>0</v>
      </c>
      <c r="M296" s="96">
        <v>0</v>
      </c>
      <c r="N296" s="96">
        <v>0</v>
      </c>
      <c r="O296" s="96"/>
      <c r="P296" s="96"/>
      <c r="Q296" s="96"/>
      <c r="R296" s="96"/>
      <c r="S296" s="96"/>
      <c r="T296" s="96"/>
      <c r="U296" s="96">
        <v>0</v>
      </c>
      <c r="V296" s="96"/>
      <c r="W296" s="96"/>
      <c r="X296" s="96"/>
      <c r="Y296" s="96"/>
      <c r="Z296" s="96"/>
      <c r="AA296" s="96">
        <v>0</v>
      </c>
      <c r="AB296" s="96">
        <v>0</v>
      </c>
      <c r="AC296" s="96">
        <v>0</v>
      </c>
      <c r="AD296" s="96">
        <v>0</v>
      </c>
      <c r="AE296" s="96">
        <v>0</v>
      </c>
      <c r="AF296" s="96">
        <v>0</v>
      </c>
      <c r="AG296" s="31">
        <v>0</v>
      </c>
      <c r="AJ296" s="100"/>
      <c r="AK296" s="20">
        <f t="shared" si="29"/>
        <v>0</v>
      </c>
      <c r="AM296" s="20">
        <f t="shared" si="27"/>
        <v>0</v>
      </c>
      <c r="AN296" s="20">
        <f t="shared" si="27"/>
        <v>0</v>
      </c>
      <c r="AO296" s="20">
        <f t="shared" si="27"/>
        <v>0</v>
      </c>
      <c r="AP296" s="31"/>
      <c r="AS296" t="str">
        <f t="shared" si="32"/>
        <v/>
      </c>
      <c r="AT296" t="str">
        <f t="shared" si="30"/>
        <v/>
      </c>
      <c r="AU296" s="31">
        <v>0</v>
      </c>
      <c r="AV296" s="31" t="b">
        <v>0</v>
      </c>
      <c r="AW296" s="31">
        <v>0</v>
      </c>
      <c r="AX296" s="20">
        <f t="shared" si="31"/>
        <v>0</v>
      </c>
      <c r="BD296" t="str">
        <f t="shared" si="28"/>
        <v>R1EHAYWOOD HOSPITAL</v>
      </c>
      <c r="BE296" s="30" t="s">
        <v>842</v>
      </c>
      <c r="BF296" s="30" t="s">
        <v>843</v>
      </c>
      <c r="BG296" s="30" t="s">
        <v>842</v>
      </c>
      <c r="BH296" s="30" t="s">
        <v>843</v>
      </c>
      <c r="BI296" s="30" t="s">
        <v>817</v>
      </c>
    </row>
    <row r="297" spans="1:61" s="20" customFormat="1" ht="15" hidden="1" x14ac:dyDescent="0.25">
      <c r="A297" s="31" t="e">
        <v>#N/A</v>
      </c>
      <c r="B297" s="31" t="e">
        <v>#N/A</v>
      </c>
      <c r="C297" s="31"/>
      <c r="D297" s="31">
        <v>0</v>
      </c>
      <c r="E297" s="96">
        <v>0</v>
      </c>
      <c r="F297" s="31" t="s">
        <v>119</v>
      </c>
      <c r="G297" s="96" t="s">
        <v>119</v>
      </c>
      <c r="H297" s="96">
        <v>0</v>
      </c>
      <c r="I297" s="96">
        <v>0</v>
      </c>
      <c r="J297" s="96">
        <v>0</v>
      </c>
      <c r="K297" s="96">
        <v>0</v>
      </c>
      <c r="L297" s="96">
        <v>0</v>
      </c>
      <c r="M297" s="96">
        <v>0</v>
      </c>
      <c r="N297" s="96">
        <v>0</v>
      </c>
      <c r="O297" s="96"/>
      <c r="P297" s="96"/>
      <c r="Q297" s="96"/>
      <c r="R297" s="96"/>
      <c r="S297" s="96"/>
      <c r="T297" s="96"/>
      <c r="U297" s="96">
        <v>0</v>
      </c>
      <c r="V297" s="96"/>
      <c r="W297" s="96"/>
      <c r="X297" s="96"/>
      <c r="Y297" s="96"/>
      <c r="Z297" s="96"/>
      <c r="AA297" s="96">
        <v>0</v>
      </c>
      <c r="AB297" s="96">
        <v>0</v>
      </c>
      <c r="AC297" s="96">
        <v>0</v>
      </c>
      <c r="AD297" s="96">
        <v>0</v>
      </c>
      <c r="AE297" s="96">
        <v>0</v>
      </c>
      <c r="AF297" s="96">
        <v>0</v>
      </c>
      <c r="AG297" s="31">
        <v>0</v>
      </c>
      <c r="AJ297" s="100"/>
      <c r="AK297" s="20">
        <f t="shared" si="29"/>
        <v>0</v>
      </c>
      <c r="AM297" s="20">
        <f t="shared" ref="AM297:AO360" si="33">IF(AB95="",0, IF(AB95="-",0,IF(AB95&gt;100%,1,0)))</f>
        <v>0</v>
      </c>
      <c r="AN297" s="20">
        <f t="shared" si="33"/>
        <v>0</v>
      </c>
      <c r="AO297" s="20">
        <f t="shared" si="33"/>
        <v>0</v>
      </c>
      <c r="AP297" s="31"/>
      <c r="AS297" t="str">
        <f t="shared" si="32"/>
        <v/>
      </c>
      <c r="AT297" t="str">
        <f t="shared" si="30"/>
        <v/>
      </c>
      <c r="AU297" s="31">
        <v>0</v>
      </c>
      <c r="AV297" s="31" t="b">
        <v>0</v>
      </c>
      <c r="AW297" s="31">
        <v>0</v>
      </c>
      <c r="AX297" s="20">
        <f t="shared" si="31"/>
        <v>0</v>
      </c>
      <c r="BD297" t="str">
        <f t="shared" si="28"/>
        <v>R1EHILLTOP / ST MICHAELS</v>
      </c>
      <c r="BE297" s="30" t="s">
        <v>844</v>
      </c>
      <c r="BF297" s="30" t="s">
        <v>845</v>
      </c>
      <c r="BG297" s="30" t="s">
        <v>844</v>
      </c>
      <c r="BH297" s="30" t="s">
        <v>845</v>
      </c>
      <c r="BI297" s="30" t="s">
        <v>817</v>
      </c>
    </row>
    <row r="298" spans="1:61" s="20" customFormat="1" ht="15" hidden="1" x14ac:dyDescent="0.25">
      <c r="A298" s="31" t="e">
        <v>#N/A</v>
      </c>
      <c r="B298" s="31" t="e">
        <v>#N/A</v>
      </c>
      <c r="C298" s="31"/>
      <c r="D298" s="31">
        <v>0</v>
      </c>
      <c r="E298" s="96">
        <v>0</v>
      </c>
      <c r="F298" s="31" t="s">
        <v>119</v>
      </c>
      <c r="G298" s="96" t="s">
        <v>119</v>
      </c>
      <c r="H298" s="96">
        <v>0</v>
      </c>
      <c r="I298" s="96">
        <v>0</v>
      </c>
      <c r="J298" s="96">
        <v>0</v>
      </c>
      <c r="K298" s="96">
        <v>0</v>
      </c>
      <c r="L298" s="96">
        <v>0</v>
      </c>
      <c r="M298" s="96">
        <v>0</v>
      </c>
      <c r="N298" s="96">
        <v>0</v>
      </c>
      <c r="O298" s="96"/>
      <c r="P298" s="96"/>
      <c r="Q298" s="96"/>
      <c r="R298" s="96"/>
      <c r="S298" s="96"/>
      <c r="T298" s="96"/>
      <c r="U298" s="96">
        <v>0</v>
      </c>
      <c r="V298" s="96"/>
      <c r="W298" s="96"/>
      <c r="X298" s="96"/>
      <c r="Y298" s="96"/>
      <c r="Z298" s="96"/>
      <c r="AA298" s="96">
        <v>0</v>
      </c>
      <c r="AB298" s="96">
        <v>0</v>
      </c>
      <c r="AC298" s="96">
        <v>0</v>
      </c>
      <c r="AD298" s="96">
        <v>0</v>
      </c>
      <c r="AE298" s="96">
        <v>0</v>
      </c>
      <c r="AF298" s="96">
        <v>0</v>
      </c>
      <c r="AG298" s="31">
        <v>0</v>
      </c>
      <c r="AJ298" s="100"/>
      <c r="AK298" s="20">
        <f t="shared" si="29"/>
        <v>0</v>
      </c>
      <c r="AM298" s="20">
        <f t="shared" si="33"/>
        <v>0</v>
      </c>
      <c r="AN298" s="20">
        <f t="shared" si="33"/>
        <v>0</v>
      </c>
      <c r="AO298" s="20">
        <f t="shared" si="33"/>
        <v>0</v>
      </c>
      <c r="AP298" s="31"/>
      <c r="AS298" t="str">
        <f t="shared" si="32"/>
        <v/>
      </c>
      <c r="AT298" t="str">
        <f t="shared" si="30"/>
        <v/>
      </c>
      <c r="AU298" s="31">
        <v>0</v>
      </c>
      <c r="AV298" s="31" t="b">
        <v>0</v>
      </c>
      <c r="AW298" s="31">
        <v>0</v>
      </c>
      <c r="AX298" s="20">
        <f t="shared" si="31"/>
        <v>0</v>
      </c>
      <c r="BD298" t="str">
        <f t="shared" si="28"/>
        <v>R1EKEELE UNIVERSITY</v>
      </c>
      <c r="BE298" s="30" t="s">
        <v>846</v>
      </c>
      <c r="BF298" s="30" t="s">
        <v>847</v>
      </c>
      <c r="BG298" s="30" t="s">
        <v>846</v>
      </c>
      <c r="BH298" s="30" t="s">
        <v>847</v>
      </c>
      <c r="BI298" s="30" t="s">
        <v>817</v>
      </c>
    </row>
    <row r="299" spans="1:61" s="20" customFormat="1" ht="15" hidden="1" x14ac:dyDescent="0.25">
      <c r="A299" s="31" t="e">
        <v>#N/A</v>
      </c>
      <c r="B299" s="31" t="e">
        <v>#N/A</v>
      </c>
      <c r="C299" s="31"/>
      <c r="D299" s="31">
        <v>0</v>
      </c>
      <c r="E299" s="96">
        <v>0</v>
      </c>
      <c r="F299" s="31" t="s">
        <v>119</v>
      </c>
      <c r="G299" s="96" t="s">
        <v>119</v>
      </c>
      <c r="H299" s="96">
        <v>0</v>
      </c>
      <c r="I299" s="96">
        <v>0</v>
      </c>
      <c r="J299" s="96">
        <v>0</v>
      </c>
      <c r="K299" s="96">
        <v>0</v>
      </c>
      <c r="L299" s="96">
        <v>0</v>
      </c>
      <c r="M299" s="96">
        <v>0</v>
      </c>
      <c r="N299" s="96">
        <v>0</v>
      </c>
      <c r="O299" s="96"/>
      <c r="P299" s="96"/>
      <c r="Q299" s="96"/>
      <c r="R299" s="96"/>
      <c r="S299" s="96"/>
      <c r="T299" s="96"/>
      <c r="U299" s="96">
        <v>0</v>
      </c>
      <c r="V299" s="96"/>
      <c r="W299" s="96"/>
      <c r="X299" s="96"/>
      <c r="Y299" s="96"/>
      <c r="Z299" s="96"/>
      <c r="AA299" s="96">
        <v>0</v>
      </c>
      <c r="AB299" s="96">
        <v>0</v>
      </c>
      <c r="AC299" s="96">
        <v>0</v>
      </c>
      <c r="AD299" s="96">
        <v>0</v>
      </c>
      <c r="AE299" s="96">
        <v>0</v>
      </c>
      <c r="AF299" s="96">
        <v>0</v>
      </c>
      <c r="AG299" s="31">
        <v>0</v>
      </c>
      <c r="AJ299" s="100"/>
      <c r="AK299" s="20">
        <f t="shared" si="29"/>
        <v>0</v>
      </c>
      <c r="AM299" s="20">
        <f t="shared" si="33"/>
        <v>0</v>
      </c>
      <c r="AN299" s="20">
        <f t="shared" si="33"/>
        <v>0</v>
      </c>
      <c r="AO299" s="20">
        <f t="shared" si="33"/>
        <v>0</v>
      </c>
      <c r="AP299" s="31"/>
      <c r="AS299" t="str">
        <f t="shared" si="32"/>
        <v/>
      </c>
      <c r="AT299" t="str">
        <f t="shared" si="30"/>
        <v/>
      </c>
      <c r="AU299" s="31">
        <v>0</v>
      </c>
      <c r="AV299" s="31" t="b">
        <v>0</v>
      </c>
      <c r="AW299" s="31">
        <v>0</v>
      </c>
      <c r="AX299" s="20">
        <f t="shared" si="31"/>
        <v>0</v>
      </c>
      <c r="BD299" t="str">
        <f t="shared" si="28"/>
        <v>R1ELEEK MOORLANDS HOSPITAL</v>
      </c>
      <c r="BE299" s="30" t="s">
        <v>848</v>
      </c>
      <c r="BF299" s="30" t="s">
        <v>849</v>
      </c>
      <c r="BG299" s="30" t="s">
        <v>848</v>
      </c>
      <c r="BH299" s="30" t="s">
        <v>849</v>
      </c>
      <c r="BI299" s="30" t="s">
        <v>817</v>
      </c>
    </row>
    <row r="300" spans="1:61" s="20" customFormat="1" ht="15" hidden="1" x14ac:dyDescent="0.25">
      <c r="A300" s="31" t="e">
        <v>#N/A</v>
      </c>
      <c r="B300" s="31" t="e">
        <v>#N/A</v>
      </c>
      <c r="C300" s="31"/>
      <c r="D300" s="31">
        <v>0</v>
      </c>
      <c r="E300" s="96">
        <v>0</v>
      </c>
      <c r="F300" s="31" t="s">
        <v>119</v>
      </c>
      <c r="G300" s="96" t="s">
        <v>119</v>
      </c>
      <c r="H300" s="96">
        <v>0</v>
      </c>
      <c r="I300" s="96">
        <v>0</v>
      </c>
      <c r="J300" s="96">
        <v>0</v>
      </c>
      <c r="K300" s="96">
        <v>0</v>
      </c>
      <c r="L300" s="96">
        <v>0</v>
      </c>
      <c r="M300" s="96">
        <v>0</v>
      </c>
      <c r="N300" s="96">
        <v>0</v>
      </c>
      <c r="O300" s="96"/>
      <c r="P300" s="96"/>
      <c r="Q300" s="96"/>
      <c r="R300" s="96"/>
      <c r="S300" s="96"/>
      <c r="T300" s="96"/>
      <c r="U300" s="96">
        <v>0</v>
      </c>
      <c r="V300" s="96"/>
      <c r="W300" s="96"/>
      <c r="X300" s="96"/>
      <c r="Y300" s="96"/>
      <c r="Z300" s="96"/>
      <c r="AA300" s="96">
        <v>0</v>
      </c>
      <c r="AB300" s="96">
        <v>0</v>
      </c>
      <c r="AC300" s="96">
        <v>0</v>
      </c>
      <c r="AD300" s="96">
        <v>0</v>
      </c>
      <c r="AE300" s="96">
        <v>0</v>
      </c>
      <c r="AF300" s="96">
        <v>0</v>
      </c>
      <c r="AG300" s="31">
        <v>0</v>
      </c>
      <c r="AJ300" s="100"/>
      <c r="AK300" s="20">
        <f t="shared" si="29"/>
        <v>0</v>
      </c>
      <c r="AM300" s="20">
        <f t="shared" si="33"/>
        <v>0</v>
      </c>
      <c r="AN300" s="20">
        <f t="shared" si="33"/>
        <v>0</v>
      </c>
      <c r="AO300" s="20">
        <f t="shared" si="33"/>
        <v>0</v>
      </c>
      <c r="AP300" s="31"/>
      <c r="AS300" t="str">
        <f t="shared" si="32"/>
        <v/>
      </c>
      <c r="AT300" t="str">
        <f t="shared" si="30"/>
        <v/>
      </c>
      <c r="AU300" s="31">
        <v>0</v>
      </c>
      <c r="AV300" s="31" t="b">
        <v>0</v>
      </c>
      <c r="AW300" s="31">
        <v>0</v>
      </c>
      <c r="AX300" s="20">
        <f t="shared" si="31"/>
        <v>0</v>
      </c>
      <c r="BD300" t="str">
        <f t="shared" si="28"/>
        <v>R1ELONGTON HOSPITAL</v>
      </c>
      <c r="BE300" s="30" t="s">
        <v>850</v>
      </c>
      <c r="BF300" s="30" t="s">
        <v>851</v>
      </c>
      <c r="BG300" s="30" t="s">
        <v>850</v>
      </c>
      <c r="BH300" s="30" t="s">
        <v>851</v>
      </c>
      <c r="BI300" s="30" t="s">
        <v>817</v>
      </c>
    </row>
    <row r="301" spans="1:61" s="20" customFormat="1" ht="15" hidden="1" x14ac:dyDescent="0.25">
      <c r="A301" s="31" t="e">
        <v>#N/A</v>
      </c>
      <c r="B301" s="31" t="e">
        <v>#N/A</v>
      </c>
      <c r="C301" s="31"/>
      <c r="D301" s="31">
        <v>0</v>
      </c>
      <c r="E301" s="96">
        <v>0</v>
      </c>
      <c r="F301" s="31" t="s">
        <v>119</v>
      </c>
      <c r="G301" s="96" t="s">
        <v>119</v>
      </c>
      <c r="H301" s="96">
        <v>0</v>
      </c>
      <c r="I301" s="96">
        <v>0</v>
      </c>
      <c r="J301" s="96">
        <v>0</v>
      </c>
      <c r="K301" s="96">
        <v>0</v>
      </c>
      <c r="L301" s="96">
        <v>0</v>
      </c>
      <c r="M301" s="96">
        <v>0</v>
      </c>
      <c r="N301" s="96">
        <v>0</v>
      </c>
      <c r="O301" s="96"/>
      <c r="P301" s="96"/>
      <c r="Q301" s="96"/>
      <c r="R301" s="96"/>
      <c r="S301" s="96"/>
      <c r="T301" s="96"/>
      <c r="U301" s="96">
        <v>0</v>
      </c>
      <c r="V301" s="96"/>
      <c r="W301" s="96"/>
      <c r="X301" s="96"/>
      <c r="Y301" s="96"/>
      <c r="Z301" s="96"/>
      <c r="AA301" s="96">
        <v>0</v>
      </c>
      <c r="AB301" s="96">
        <v>0</v>
      </c>
      <c r="AC301" s="96">
        <v>0</v>
      </c>
      <c r="AD301" s="96">
        <v>0</v>
      </c>
      <c r="AE301" s="96">
        <v>0</v>
      </c>
      <c r="AF301" s="96">
        <v>0</v>
      </c>
      <c r="AG301" s="31">
        <v>0</v>
      </c>
      <c r="AJ301" s="100"/>
      <c r="AK301" s="20">
        <f t="shared" si="29"/>
        <v>0</v>
      </c>
      <c r="AM301" s="20">
        <f t="shared" si="33"/>
        <v>0</v>
      </c>
      <c r="AN301" s="20">
        <f t="shared" si="33"/>
        <v>0</v>
      </c>
      <c r="AO301" s="20">
        <f t="shared" si="33"/>
        <v>0</v>
      </c>
      <c r="AP301" s="31"/>
      <c r="AS301" t="str">
        <f t="shared" si="32"/>
        <v/>
      </c>
      <c r="AT301" t="str">
        <f t="shared" si="30"/>
        <v/>
      </c>
      <c r="AU301" s="31">
        <v>0</v>
      </c>
      <c r="AV301" s="31" t="b">
        <v>0</v>
      </c>
      <c r="AW301" s="31">
        <v>0</v>
      </c>
      <c r="AX301" s="20">
        <f t="shared" si="31"/>
        <v>0</v>
      </c>
      <c r="BD301" t="str">
        <f t="shared" si="28"/>
        <v>R1EMAIN BUILDING CITY GENERAL HOSPITAL</v>
      </c>
      <c r="BE301" s="30" t="s">
        <v>852</v>
      </c>
      <c r="BF301" s="30" t="s">
        <v>853</v>
      </c>
      <c r="BG301" s="30" t="s">
        <v>852</v>
      </c>
      <c r="BH301" s="30" t="s">
        <v>853</v>
      </c>
      <c r="BI301" s="30" t="s">
        <v>817</v>
      </c>
    </row>
    <row r="302" spans="1:61" s="20" customFormat="1" ht="15" hidden="1" x14ac:dyDescent="0.25">
      <c r="A302" s="31" t="e">
        <v>#N/A</v>
      </c>
      <c r="B302" s="31" t="e">
        <v>#N/A</v>
      </c>
      <c r="C302" s="31"/>
      <c r="D302" s="31">
        <v>0</v>
      </c>
      <c r="E302" s="96">
        <v>0</v>
      </c>
      <c r="F302" s="31" t="s">
        <v>119</v>
      </c>
      <c r="G302" s="96" t="s">
        <v>119</v>
      </c>
      <c r="H302" s="96">
        <v>0</v>
      </c>
      <c r="I302" s="96">
        <v>0</v>
      </c>
      <c r="J302" s="96">
        <v>0</v>
      </c>
      <c r="K302" s="96">
        <v>0</v>
      </c>
      <c r="L302" s="96">
        <v>0</v>
      </c>
      <c r="M302" s="96">
        <v>0</v>
      </c>
      <c r="N302" s="96">
        <v>0</v>
      </c>
      <c r="O302" s="96"/>
      <c r="P302" s="96"/>
      <c r="Q302" s="96"/>
      <c r="R302" s="96"/>
      <c r="S302" s="96"/>
      <c r="T302" s="96"/>
      <c r="U302" s="96">
        <v>0</v>
      </c>
      <c r="V302" s="96"/>
      <c r="W302" s="96"/>
      <c r="X302" s="96"/>
      <c r="Y302" s="96"/>
      <c r="Z302" s="96"/>
      <c r="AA302" s="96">
        <v>0</v>
      </c>
      <c r="AB302" s="96">
        <v>0</v>
      </c>
      <c r="AC302" s="96">
        <v>0</v>
      </c>
      <c r="AD302" s="96">
        <v>0</v>
      </c>
      <c r="AE302" s="96">
        <v>0</v>
      </c>
      <c r="AF302" s="96">
        <v>0</v>
      </c>
      <c r="AG302" s="31">
        <v>0</v>
      </c>
      <c r="AJ302" s="100"/>
      <c r="AK302" s="20">
        <f t="shared" si="29"/>
        <v>0</v>
      </c>
      <c r="AM302" s="20">
        <f t="shared" si="33"/>
        <v>0</v>
      </c>
      <c r="AN302" s="20">
        <f t="shared" si="33"/>
        <v>0</v>
      </c>
      <c r="AO302" s="20">
        <f t="shared" si="33"/>
        <v>0</v>
      </c>
      <c r="AP302" s="31"/>
      <c r="AS302" t="str">
        <f t="shared" si="32"/>
        <v/>
      </c>
      <c r="AT302" t="str">
        <f t="shared" si="30"/>
        <v/>
      </c>
      <c r="AU302" s="31">
        <v>0</v>
      </c>
      <c r="AV302" s="31" t="b">
        <v>0</v>
      </c>
      <c r="AW302" s="31">
        <v>0</v>
      </c>
      <c r="AX302" s="20">
        <f t="shared" si="31"/>
        <v>0</v>
      </c>
      <c r="BD302" t="str">
        <f t="shared" si="28"/>
        <v>R1ENORTH STAFFS URGENT CARE</v>
      </c>
      <c r="BE302" s="30" t="s">
        <v>854</v>
      </c>
      <c r="BF302" s="30" t="s">
        <v>855</v>
      </c>
      <c r="BG302" s="30" t="s">
        <v>854</v>
      </c>
      <c r="BH302" s="30" t="s">
        <v>855</v>
      </c>
      <c r="BI302" s="30" t="s">
        <v>817</v>
      </c>
    </row>
    <row r="303" spans="1:61" s="20" customFormat="1" ht="15" hidden="1" x14ac:dyDescent="0.25">
      <c r="A303" s="31" t="e">
        <v>#N/A</v>
      </c>
      <c r="B303" s="31" t="e">
        <v>#N/A</v>
      </c>
      <c r="C303" s="31"/>
      <c r="D303" s="31">
        <v>0</v>
      </c>
      <c r="E303" s="96">
        <v>0</v>
      </c>
      <c r="F303" s="31" t="s">
        <v>119</v>
      </c>
      <c r="G303" s="96" t="s">
        <v>119</v>
      </c>
      <c r="H303" s="96">
        <v>0</v>
      </c>
      <c r="I303" s="96">
        <v>0</v>
      </c>
      <c r="J303" s="96">
        <v>0</v>
      </c>
      <c r="K303" s="96">
        <v>0</v>
      </c>
      <c r="L303" s="96">
        <v>0</v>
      </c>
      <c r="M303" s="96">
        <v>0</v>
      </c>
      <c r="N303" s="96">
        <v>0</v>
      </c>
      <c r="O303" s="96"/>
      <c r="P303" s="96"/>
      <c r="Q303" s="96"/>
      <c r="R303" s="96"/>
      <c r="S303" s="96"/>
      <c r="T303" s="96"/>
      <c r="U303" s="96">
        <v>0</v>
      </c>
      <c r="V303" s="96"/>
      <c r="W303" s="96"/>
      <c r="X303" s="96"/>
      <c r="Y303" s="96"/>
      <c r="Z303" s="96"/>
      <c r="AA303" s="96">
        <v>0</v>
      </c>
      <c r="AB303" s="96">
        <v>0</v>
      </c>
      <c r="AC303" s="96">
        <v>0</v>
      </c>
      <c r="AD303" s="96">
        <v>0</v>
      </c>
      <c r="AE303" s="96">
        <v>0</v>
      </c>
      <c r="AF303" s="96">
        <v>0</v>
      </c>
      <c r="AG303" s="31">
        <v>0</v>
      </c>
      <c r="AJ303" s="100"/>
      <c r="AK303" s="20">
        <f t="shared" si="29"/>
        <v>0</v>
      </c>
      <c r="AM303" s="20">
        <f t="shared" si="33"/>
        <v>0</v>
      </c>
      <c r="AN303" s="20">
        <f t="shared" si="33"/>
        <v>0</v>
      </c>
      <c r="AO303" s="20">
        <f t="shared" si="33"/>
        <v>0</v>
      </c>
      <c r="AP303" s="31"/>
      <c r="AS303" t="str">
        <f t="shared" si="32"/>
        <v/>
      </c>
      <c r="AT303" t="str">
        <f t="shared" si="30"/>
        <v/>
      </c>
      <c r="AU303" s="31">
        <v>0</v>
      </c>
      <c r="AV303" s="31" t="b">
        <v>0</v>
      </c>
      <c r="AW303" s="31">
        <v>0</v>
      </c>
      <c r="AX303" s="20">
        <f t="shared" si="31"/>
        <v>0</v>
      </c>
      <c r="BD303" t="str">
        <f t="shared" si="28"/>
        <v>R1EOAKWOOD</v>
      </c>
      <c r="BE303" s="30" t="s">
        <v>856</v>
      </c>
      <c r="BF303" s="30" t="s">
        <v>857</v>
      </c>
      <c r="BG303" s="30" t="s">
        <v>856</v>
      </c>
      <c r="BH303" s="30" t="s">
        <v>857</v>
      </c>
      <c r="BI303" s="30" t="s">
        <v>817</v>
      </c>
    </row>
    <row r="304" spans="1:61" s="20" customFormat="1" ht="15" hidden="1" x14ac:dyDescent="0.25">
      <c r="A304" s="31" t="e">
        <v>#N/A</v>
      </c>
      <c r="B304" s="31" t="e">
        <v>#N/A</v>
      </c>
      <c r="C304" s="31"/>
      <c r="D304" s="31">
        <v>0</v>
      </c>
      <c r="E304" s="96">
        <v>0</v>
      </c>
      <c r="F304" s="31" t="s">
        <v>119</v>
      </c>
      <c r="G304" s="96" t="s">
        <v>119</v>
      </c>
      <c r="H304" s="96">
        <v>0</v>
      </c>
      <c r="I304" s="96">
        <v>0</v>
      </c>
      <c r="J304" s="96">
        <v>0</v>
      </c>
      <c r="K304" s="96">
        <v>0</v>
      </c>
      <c r="L304" s="96">
        <v>0</v>
      </c>
      <c r="M304" s="96">
        <v>0</v>
      </c>
      <c r="N304" s="96">
        <v>0</v>
      </c>
      <c r="O304" s="96"/>
      <c r="P304" s="96"/>
      <c r="Q304" s="96"/>
      <c r="R304" s="96"/>
      <c r="S304" s="96"/>
      <c r="T304" s="96"/>
      <c r="U304" s="96">
        <v>0</v>
      </c>
      <c r="V304" s="96"/>
      <c r="W304" s="96"/>
      <c r="X304" s="96"/>
      <c r="Y304" s="96"/>
      <c r="Z304" s="96"/>
      <c r="AA304" s="96">
        <v>0</v>
      </c>
      <c r="AB304" s="96">
        <v>0</v>
      </c>
      <c r="AC304" s="96">
        <v>0</v>
      </c>
      <c r="AD304" s="96">
        <v>0</v>
      </c>
      <c r="AE304" s="96">
        <v>0</v>
      </c>
      <c r="AF304" s="96">
        <v>0</v>
      </c>
      <c r="AG304" s="31">
        <v>0</v>
      </c>
      <c r="AJ304" s="100"/>
      <c r="AK304" s="20">
        <f t="shared" si="29"/>
        <v>0</v>
      </c>
      <c r="AM304" s="20">
        <f t="shared" si="33"/>
        <v>0</v>
      </c>
      <c r="AN304" s="20">
        <f t="shared" si="33"/>
        <v>0</v>
      </c>
      <c r="AO304" s="20">
        <f t="shared" si="33"/>
        <v>0</v>
      </c>
      <c r="AP304" s="31"/>
      <c r="AS304" t="str">
        <f t="shared" si="32"/>
        <v/>
      </c>
      <c r="AT304" t="str">
        <f t="shared" si="30"/>
        <v/>
      </c>
      <c r="AU304" s="31">
        <v>0</v>
      </c>
      <c r="AV304" s="31" t="b">
        <v>0</v>
      </c>
      <c r="AW304" s="31">
        <v>0</v>
      </c>
      <c r="AX304" s="20">
        <f t="shared" si="31"/>
        <v>0</v>
      </c>
      <c r="BD304" t="str">
        <f t="shared" si="28"/>
        <v>R1EREHABILITATION MEDICINE</v>
      </c>
      <c r="BE304" s="30" t="s">
        <v>858</v>
      </c>
      <c r="BF304" s="30" t="s">
        <v>859</v>
      </c>
      <c r="BG304" s="30" t="s">
        <v>858</v>
      </c>
      <c r="BH304" s="30" t="s">
        <v>859</v>
      </c>
      <c r="BI304" s="30" t="s">
        <v>817</v>
      </c>
    </row>
    <row r="305" spans="1:61" s="20" customFormat="1" ht="15" hidden="1" x14ac:dyDescent="0.25">
      <c r="A305" s="31" t="e">
        <v>#N/A</v>
      </c>
      <c r="B305" s="31" t="e">
        <v>#N/A</v>
      </c>
      <c r="C305" s="31"/>
      <c r="D305" s="31">
        <v>0</v>
      </c>
      <c r="E305" s="96">
        <v>0</v>
      </c>
      <c r="F305" s="31" t="s">
        <v>119</v>
      </c>
      <c r="G305" s="96" t="s">
        <v>119</v>
      </c>
      <c r="H305" s="96">
        <v>0</v>
      </c>
      <c r="I305" s="96">
        <v>0</v>
      </c>
      <c r="J305" s="96">
        <v>0</v>
      </c>
      <c r="K305" s="96">
        <v>0</v>
      </c>
      <c r="L305" s="96">
        <v>0</v>
      </c>
      <c r="M305" s="96">
        <v>0</v>
      </c>
      <c r="N305" s="96">
        <v>0</v>
      </c>
      <c r="O305" s="96"/>
      <c r="P305" s="96"/>
      <c r="Q305" s="96"/>
      <c r="R305" s="96"/>
      <c r="S305" s="96"/>
      <c r="T305" s="96"/>
      <c r="U305" s="96">
        <v>0</v>
      </c>
      <c r="V305" s="96"/>
      <c r="W305" s="96"/>
      <c r="X305" s="96"/>
      <c r="Y305" s="96"/>
      <c r="Z305" s="96"/>
      <c r="AA305" s="96">
        <v>0</v>
      </c>
      <c r="AB305" s="96">
        <v>0</v>
      </c>
      <c r="AC305" s="96">
        <v>0</v>
      </c>
      <c r="AD305" s="96">
        <v>0</v>
      </c>
      <c r="AE305" s="96">
        <v>0</v>
      </c>
      <c r="AF305" s="96">
        <v>0</v>
      </c>
      <c r="AG305" s="31">
        <v>0</v>
      </c>
      <c r="AJ305" s="100"/>
      <c r="AK305" s="20">
        <f t="shared" si="29"/>
        <v>0</v>
      </c>
      <c r="AM305" s="20">
        <f t="shared" si="33"/>
        <v>0</v>
      </c>
      <c r="AN305" s="20">
        <f t="shared" si="33"/>
        <v>0</v>
      </c>
      <c r="AO305" s="20">
        <f t="shared" si="33"/>
        <v>0</v>
      </c>
      <c r="AP305" s="31"/>
      <c r="AS305" t="str">
        <f t="shared" si="32"/>
        <v/>
      </c>
      <c r="AT305" t="str">
        <f t="shared" si="30"/>
        <v/>
      </c>
      <c r="AU305" s="31">
        <v>0</v>
      </c>
      <c r="AV305" s="31" t="b">
        <v>0</v>
      </c>
      <c r="AW305" s="31">
        <v>0</v>
      </c>
      <c r="AX305" s="20">
        <f t="shared" si="31"/>
        <v>0</v>
      </c>
      <c r="BD305" t="str">
        <f t="shared" si="28"/>
        <v>R1ESAMUEL JOHNSON COMMUNITY HOSPITAL</v>
      </c>
      <c r="BE305" s="30" t="s">
        <v>860</v>
      </c>
      <c r="BF305" s="30" t="s">
        <v>861</v>
      </c>
      <c r="BG305" s="30" t="s">
        <v>860</v>
      </c>
      <c r="BH305" s="30" t="s">
        <v>861</v>
      </c>
      <c r="BI305" s="30" t="s">
        <v>817</v>
      </c>
    </row>
    <row r="306" spans="1:61" s="20" customFormat="1" ht="15" hidden="1" x14ac:dyDescent="0.25">
      <c r="A306" s="31" t="e">
        <v>#N/A</v>
      </c>
      <c r="B306" s="31" t="e">
        <v>#N/A</v>
      </c>
      <c r="C306" s="31"/>
      <c r="D306" s="31">
        <v>0</v>
      </c>
      <c r="E306" s="96">
        <v>0</v>
      </c>
      <c r="F306" s="31" t="s">
        <v>119</v>
      </c>
      <c r="G306" s="96" t="s">
        <v>119</v>
      </c>
      <c r="H306" s="96">
        <v>0</v>
      </c>
      <c r="I306" s="96">
        <v>0</v>
      </c>
      <c r="J306" s="96">
        <v>0</v>
      </c>
      <c r="K306" s="96">
        <v>0</v>
      </c>
      <c r="L306" s="96">
        <v>0</v>
      </c>
      <c r="M306" s="96">
        <v>0</v>
      </c>
      <c r="N306" s="96">
        <v>0</v>
      </c>
      <c r="O306" s="96"/>
      <c r="P306" s="96"/>
      <c r="Q306" s="96"/>
      <c r="R306" s="96"/>
      <c r="S306" s="96"/>
      <c r="T306" s="96"/>
      <c r="U306" s="96">
        <v>0</v>
      </c>
      <c r="V306" s="96"/>
      <c r="W306" s="96"/>
      <c r="X306" s="96"/>
      <c r="Y306" s="96"/>
      <c r="Z306" s="96"/>
      <c r="AA306" s="96">
        <v>0</v>
      </c>
      <c r="AB306" s="96">
        <v>0</v>
      </c>
      <c r="AC306" s="96">
        <v>0</v>
      </c>
      <c r="AD306" s="96">
        <v>0</v>
      </c>
      <c r="AE306" s="96">
        <v>0</v>
      </c>
      <c r="AF306" s="96">
        <v>0</v>
      </c>
      <c r="AG306" s="31">
        <v>0</v>
      </c>
      <c r="AJ306" s="100"/>
      <c r="AK306" s="20">
        <f t="shared" si="29"/>
        <v>0</v>
      </c>
      <c r="AM306" s="20">
        <f t="shared" si="33"/>
        <v>0</v>
      </c>
      <c r="AN306" s="20">
        <f t="shared" si="33"/>
        <v>0</v>
      </c>
      <c r="AO306" s="20">
        <f t="shared" si="33"/>
        <v>0</v>
      </c>
      <c r="AP306" s="31"/>
      <c r="AS306" t="str">
        <f t="shared" si="32"/>
        <v/>
      </c>
      <c r="AT306" t="str">
        <f t="shared" si="30"/>
        <v/>
      </c>
      <c r="AU306" s="31">
        <v>0</v>
      </c>
      <c r="AV306" s="31" t="b">
        <v>0</v>
      </c>
      <c r="AW306" s="31">
        <v>0</v>
      </c>
      <c r="AX306" s="20">
        <f t="shared" si="31"/>
        <v>0</v>
      </c>
      <c r="BD306" t="str">
        <f t="shared" si="28"/>
        <v>R1ESIR ROBERT PEEL HOSPITAL</v>
      </c>
      <c r="BE306" s="30" t="s">
        <v>862</v>
      </c>
      <c r="BF306" s="30" t="s">
        <v>863</v>
      </c>
      <c r="BG306" s="30" t="s">
        <v>862</v>
      </c>
      <c r="BH306" s="30" t="s">
        <v>863</v>
      </c>
      <c r="BI306" s="30" t="s">
        <v>817</v>
      </c>
    </row>
    <row r="307" spans="1:61" s="20" customFormat="1" ht="15" hidden="1" x14ac:dyDescent="0.25">
      <c r="A307" s="31" t="e">
        <v>#N/A</v>
      </c>
      <c r="B307" s="31" t="e">
        <v>#N/A</v>
      </c>
      <c r="C307" s="31"/>
      <c r="D307" s="31">
        <v>0</v>
      </c>
      <c r="E307" s="96">
        <v>0</v>
      </c>
      <c r="F307" s="31" t="s">
        <v>119</v>
      </c>
      <c r="G307" s="96" t="s">
        <v>119</v>
      </c>
      <c r="H307" s="96">
        <v>0</v>
      </c>
      <c r="I307" s="96">
        <v>0</v>
      </c>
      <c r="J307" s="96">
        <v>0</v>
      </c>
      <c r="K307" s="96">
        <v>0</v>
      </c>
      <c r="L307" s="96">
        <v>0</v>
      </c>
      <c r="M307" s="96">
        <v>0</v>
      </c>
      <c r="N307" s="96">
        <v>0</v>
      </c>
      <c r="O307" s="96"/>
      <c r="P307" s="96"/>
      <c r="Q307" s="96"/>
      <c r="R307" s="96"/>
      <c r="S307" s="96"/>
      <c r="T307" s="96"/>
      <c r="U307" s="96">
        <v>0</v>
      </c>
      <c r="V307" s="96"/>
      <c r="W307" s="96"/>
      <c r="X307" s="96"/>
      <c r="Y307" s="96"/>
      <c r="Z307" s="96"/>
      <c r="AA307" s="96">
        <v>0</v>
      </c>
      <c r="AB307" s="96">
        <v>0</v>
      </c>
      <c r="AC307" s="96">
        <v>0</v>
      </c>
      <c r="AD307" s="96">
        <v>0</v>
      </c>
      <c r="AE307" s="96">
        <v>0</v>
      </c>
      <c r="AF307" s="96">
        <v>0</v>
      </c>
      <c r="AG307" s="31">
        <v>0</v>
      </c>
      <c r="AJ307" s="100"/>
      <c r="AK307" s="20">
        <f t="shared" si="29"/>
        <v>0</v>
      </c>
      <c r="AM307" s="20">
        <f t="shared" si="33"/>
        <v>0</v>
      </c>
      <c r="AN307" s="20">
        <f t="shared" si="33"/>
        <v>0</v>
      </c>
      <c r="AO307" s="20">
        <f t="shared" si="33"/>
        <v>0</v>
      </c>
      <c r="AP307" s="31"/>
      <c r="AS307" t="str">
        <f t="shared" si="32"/>
        <v/>
      </c>
      <c r="AT307" t="str">
        <f t="shared" si="30"/>
        <v/>
      </c>
      <c r="AU307" s="31">
        <v>0</v>
      </c>
      <c r="AV307" s="31" t="b">
        <v>0</v>
      </c>
      <c r="AW307" s="31">
        <v>0</v>
      </c>
      <c r="AX307" s="20">
        <f t="shared" si="31"/>
        <v>0</v>
      </c>
      <c r="BD307" t="str">
        <f t="shared" si="28"/>
        <v>R1EST MICHAEL'S HOSPITAL</v>
      </c>
      <c r="BE307" s="30" t="s">
        <v>864</v>
      </c>
      <c r="BF307" s="30" t="s">
        <v>96</v>
      </c>
      <c r="BG307" s="30" t="s">
        <v>864</v>
      </c>
      <c r="BH307" s="30" t="s">
        <v>96</v>
      </c>
      <c r="BI307" s="30" t="s">
        <v>817</v>
      </c>
    </row>
    <row r="308" spans="1:61" s="20" customFormat="1" ht="15" hidden="1" x14ac:dyDescent="0.25">
      <c r="A308" s="31" t="e">
        <v>#N/A</v>
      </c>
      <c r="B308" s="31" t="e">
        <v>#N/A</v>
      </c>
      <c r="C308" s="31"/>
      <c r="D308" s="31">
        <v>0</v>
      </c>
      <c r="E308" s="96">
        <v>0</v>
      </c>
      <c r="F308" s="31" t="s">
        <v>119</v>
      </c>
      <c r="G308" s="96" t="s">
        <v>119</v>
      </c>
      <c r="H308" s="96">
        <v>0</v>
      </c>
      <c r="I308" s="96">
        <v>0</v>
      </c>
      <c r="J308" s="96">
        <v>0</v>
      </c>
      <c r="K308" s="96">
        <v>0</v>
      </c>
      <c r="L308" s="96">
        <v>0</v>
      </c>
      <c r="M308" s="96">
        <v>0</v>
      </c>
      <c r="N308" s="96">
        <v>0</v>
      </c>
      <c r="O308" s="96"/>
      <c r="P308" s="96"/>
      <c r="Q308" s="96"/>
      <c r="R308" s="96"/>
      <c r="S308" s="96"/>
      <c r="T308" s="96"/>
      <c r="U308" s="96">
        <v>0</v>
      </c>
      <c r="V308" s="96"/>
      <c r="W308" s="96"/>
      <c r="X308" s="96"/>
      <c r="Y308" s="96"/>
      <c r="Z308" s="96"/>
      <c r="AA308" s="96">
        <v>0</v>
      </c>
      <c r="AB308" s="96">
        <v>0</v>
      </c>
      <c r="AC308" s="96">
        <v>0</v>
      </c>
      <c r="AD308" s="96">
        <v>0</v>
      </c>
      <c r="AE308" s="96">
        <v>0</v>
      </c>
      <c r="AF308" s="96">
        <v>0</v>
      </c>
      <c r="AG308" s="31">
        <v>0</v>
      </c>
      <c r="AJ308" s="100"/>
      <c r="AK308" s="20">
        <f t="shared" si="29"/>
        <v>0</v>
      </c>
      <c r="AM308" s="20">
        <f t="shared" si="33"/>
        <v>0</v>
      </c>
      <c r="AN308" s="20">
        <f t="shared" si="33"/>
        <v>0</v>
      </c>
      <c r="AO308" s="20">
        <f t="shared" si="33"/>
        <v>0</v>
      </c>
      <c r="AP308" s="31"/>
      <c r="AS308" t="str">
        <f t="shared" si="32"/>
        <v/>
      </c>
      <c r="AT308" t="str">
        <f t="shared" si="30"/>
        <v/>
      </c>
      <c r="AU308" s="31">
        <v>0</v>
      </c>
      <c r="AV308" s="31" t="b">
        <v>0</v>
      </c>
      <c r="AW308" s="31">
        <v>0</v>
      </c>
      <c r="AX308" s="20">
        <f t="shared" si="31"/>
        <v>0</v>
      </c>
      <c r="BD308" t="str">
        <f t="shared" si="28"/>
        <v>R1ESTOKE SPEAKS OUT</v>
      </c>
      <c r="BE308" s="30" t="s">
        <v>865</v>
      </c>
      <c r="BF308" s="30" t="s">
        <v>866</v>
      </c>
      <c r="BG308" s="30" t="s">
        <v>865</v>
      </c>
      <c r="BH308" s="30" t="s">
        <v>866</v>
      </c>
      <c r="BI308" s="30" t="s">
        <v>817</v>
      </c>
    </row>
    <row r="309" spans="1:61" s="20" customFormat="1" ht="15" hidden="1" x14ac:dyDescent="0.25">
      <c r="A309" s="31" t="e">
        <v>#N/A</v>
      </c>
      <c r="B309" s="31" t="e">
        <v>#N/A</v>
      </c>
      <c r="C309" s="31"/>
      <c r="D309" s="31">
        <v>0</v>
      </c>
      <c r="E309" s="96">
        <v>0</v>
      </c>
      <c r="F309" s="31" t="s">
        <v>119</v>
      </c>
      <c r="G309" s="96" t="s">
        <v>119</v>
      </c>
      <c r="H309" s="96">
        <v>0</v>
      </c>
      <c r="I309" s="96">
        <v>0</v>
      </c>
      <c r="J309" s="96">
        <v>0</v>
      </c>
      <c r="K309" s="96">
        <v>0</v>
      </c>
      <c r="L309" s="96">
        <v>0</v>
      </c>
      <c r="M309" s="96">
        <v>0</v>
      </c>
      <c r="N309" s="96">
        <v>0</v>
      </c>
      <c r="O309" s="96"/>
      <c r="P309" s="96"/>
      <c r="Q309" s="96"/>
      <c r="R309" s="96"/>
      <c r="S309" s="96"/>
      <c r="T309" s="96"/>
      <c r="U309" s="96">
        <v>0</v>
      </c>
      <c r="V309" s="96"/>
      <c r="W309" s="96"/>
      <c r="X309" s="96"/>
      <c r="Y309" s="96"/>
      <c r="Z309" s="96"/>
      <c r="AA309" s="96">
        <v>0</v>
      </c>
      <c r="AB309" s="96">
        <v>0</v>
      </c>
      <c r="AC309" s="96">
        <v>0</v>
      </c>
      <c r="AD309" s="96">
        <v>0</v>
      </c>
      <c r="AE309" s="96">
        <v>0</v>
      </c>
      <c r="AF309" s="96">
        <v>0</v>
      </c>
      <c r="AG309" s="31">
        <v>0</v>
      </c>
      <c r="AJ309" s="100"/>
      <c r="AK309" s="20">
        <f t="shared" si="29"/>
        <v>0</v>
      </c>
      <c r="AM309" s="20">
        <f t="shared" si="33"/>
        <v>0</v>
      </c>
      <c r="AN309" s="20">
        <f t="shared" si="33"/>
        <v>0</v>
      </c>
      <c r="AO309" s="20">
        <f t="shared" si="33"/>
        <v>0</v>
      </c>
      <c r="AP309" s="31"/>
      <c r="AS309" t="str">
        <f t="shared" si="32"/>
        <v/>
      </c>
      <c r="AT309" t="str">
        <f t="shared" si="30"/>
        <v/>
      </c>
      <c r="AU309" s="31">
        <v>0</v>
      </c>
      <c r="AV309" s="31" t="b">
        <v>0</v>
      </c>
      <c r="AW309" s="31">
        <v>0</v>
      </c>
      <c r="AX309" s="20">
        <f t="shared" si="31"/>
        <v>0</v>
      </c>
      <c r="BD309" t="str">
        <f t="shared" si="28"/>
        <v>R1ETHE MEADOWS RETIREMENT HOME</v>
      </c>
      <c r="BE309" s="30" t="s">
        <v>867</v>
      </c>
      <c r="BF309" s="30" t="s">
        <v>868</v>
      </c>
      <c r="BG309" s="30" t="s">
        <v>867</v>
      </c>
      <c r="BH309" s="30" t="s">
        <v>868</v>
      </c>
      <c r="BI309" s="30" t="s">
        <v>817</v>
      </c>
    </row>
    <row r="310" spans="1:61" s="20" customFormat="1" ht="15" hidden="1" x14ac:dyDescent="0.25">
      <c r="A310" s="31" t="e">
        <v>#N/A</v>
      </c>
      <c r="B310" s="31" t="e">
        <v>#N/A</v>
      </c>
      <c r="C310" s="31"/>
      <c r="D310" s="31">
        <v>0</v>
      </c>
      <c r="E310" s="96">
        <v>0</v>
      </c>
      <c r="F310" s="31" t="s">
        <v>119</v>
      </c>
      <c r="G310" s="96" t="s">
        <v>119</v>
      </c>
      <c r="H310" s="96">
        <v>0</v>
      </c>
      <c r="I310" s="96">
        <v>0</v>
      </c>
      <c r="J310" s="96">
        <v>0</v>
      </c>
      <c r="K310" s="96">
        <v>0</v>
      </c>
      <c r="L310" s="96">
        <v>0</v>
      </c>
      <c r="M310" s="96">
        <v>0</v>
      </c>
      <c r="N310" s="96">
        <v>0</v>
      </c>
      <c r="O310" s="96"/>
      <c r="P310" s="96"/>
      <c r="Q310" s="96"/>
      <c r="R310" s="96"/>
      <c r="S310" s="96"/>
      <c r="T310" s="96"/>
      <c r="U310" s="96">
        <v>0</v>
      </c>
      <c r="V310" s="96"/>
      <c r="W310" s="96"/>
      <c r="X310" s="96"/>
      <c r="Y310" s="96"/>
      <c r="Z310" s="96"/>
      <c r="AA310" s="96">
        <v>0</v>
      </c>
      <c r="AB310" s="96">
        <v>0</v>
      </c>
      <c r="AC310" s="96">
        <v>0</v>
      </c>
      <c r="AD310" s="96">
        <v>0</v>
      </c>
      <c r="AE310" s="96">
        <v>0</v>
      </c>
      <c r="AF310" s="96">
        <v>0</v>
      </c>
      <c r="AG310" s="31">
        <v>0</v>
      </c>
      <c r="AJ310" s="100"/>
      <c r="AK310" s="20">
        <f t="shared" si="29"/>
        <v>0</v>
      </c>
      <c r="AM310" s="20">
        <f t="shared" si="33"/>
        <v>0</v>
      </c>
      <c r="AN310" s="20">
        <f t="shared" si="33"/>
        <v>0</v>
      </c>
      <c r="AO310" s="20">
        <f t="shared" si="33"/>
        <v>0</v>
      </c>
      <c r="AP310" s="31"/>
      <c r="AS310" t="str">
        <f t="shared" si="32"/>
        <v/>
      </c>
      <c r="AT310" t="str">
        <f t="shared" si="30"/>
        <v/>
      </c>
      <c r="AU310" s="31">
        <v>0</v>
      </c>
      <c r="AV310" s="31" t="b">
        <v>0</v>
      </c>
      <c r="AW310" s="31">
        <v>0</v>
      </c>
      <c r="AX310" s="20">
        <f t="shared" si="31"/>
        <v>0</v>
      </c>
      <c r="BD310" t="str">
        <f t="shared" si="28"/>
        <v>R1EUNIVERSITY HOSPITAL OF NORTH STAFFS</v>
      </c>
      <c r="BE310" s="30" t="s">
        <v>869</v>
      </c>
      <c r="BF310" s="30" t="s">
        <v>870</v>
      </c>
      <c r="BG310" s="30" t="s">
        <v>869</v>
      </c>
      <c r="BH310" s="30" t="s">
        <v>870</v>
      </c>
      <c r="BI310" s="30" t="s">
        <v>817</v>
      </c>
    </row>
    <row r="311" spans="1:61" s="20" customFormat="1" ht="15" hidden="1" x14ac:dyDescent="0.25">
      <c r="A311" s="31" t="e">
        <v>#N/A</v>
      </c>
      <c r="B311" s="31" t="e">
        <v>#N/A</v>
      </c>
      <c r="C311" s="31"/>
      <c r="D311" s="31">
        <v>0</v>
      </c>
      <c r="E311" s="96">
        <v>0</v>
      </c>
      <c r="F311" s="31" t="s">
        <v>119</v>
      </c>
      <c r="G311" s="96" t="s">
        <v>119</v>
      </c>
      <c r="H311" s="96">
        <v>0</v>
      </c>
      <c r="I311" s="96">
        <v>0</v>
      </c>
      <c r="J311" s="96">
        <v>0</v>
      </c>
      <c r="K311" s="96">
        <v>0</v>
      </c>
      <c r="L311" s="96">
        <v>0</v>
      </c>
      <c r="M311" s="96">
        <v>0</v>
      </c>
      <c r="N311" s="96">
        <v>0</v>
      </c>
      <c r="O311" s="96"/>
      <c r="P311" s="96"/>
      <c r="Q311" s="96"/>
      <c r="R311" s="96"/>
      <c r="S311" s="96"/>
      <c r="T311" s="96"/>
      <c r="U311" s="96">
        <v>0</v>
      </c>
      <c r="V311" s="96"/>
      <c r="W311" s="96"/>
      <c r="X311" s="96"/>
      <c r="Y311" s="96"/>
      <c r="Z311" s="96"/>
      <c r="AA311" s="96">
        <v>0</v>
      </c>
      <c r="AB311" s="96">
        <v>0</v>
      </c>
      <c r="AC311" s="96">
        <v>0</v>
      </c>
      <c r="AD311" s="96">
        <v>0</v>
      </c>
      <c r="AE311" s="96">
        <v>0</v>
      </c>
      <c r="AF311" s="96">
        <v>0</v>
      </c>
      <c r="AG311" s="31">
        <v>0</v>
      </c>
      <c r="AJ311" s="100"/>
      <c r="AK311" s="20">
        <f t="shared" si="29"/>
        <v>0</v>
      </c>
      <c r="AM311" s="20">
        <f t="shared" si="33"/>
        <v>0</v>
      </c>
      <c r="AN311" s="20">
        <f t="shared" si="33"/>
        <v>0</v>
      </c>
      <c r="AO311" s="20">
        <f t="shared" si="33"/>
        <v>0</v>
      </c>
      <c r="AP311" s="31"/>
      <c r="AS311" t="str">
        <f t="shared" si="32"/>
        <v/>
      </c>
      <c r="AT311" t="str">
        <f t="shared" si="30"/>
        <v/>
      </c>
      <c r="AU311" s="31">
        <v>0</v>
      </c>
      <c r="AV311" s="31" t="b">
        <v>0</v>
      </c>
      <c r="AW311" s="31">
        <v>0</v>
      </c>
      <c r="AX311" s="20">
        <f t="shared" si="31"/>
        <v>0</v>
      </c>
      <c r="BD311" t="str">
        <f t="shared" si="28"/>
        <v>R1EWHITFIELD UNIT</v>
      </c>
      <c r="BE311" s="30" t="s">
        <v>871</v>
      </c>
      <c r="BF311" s="30" t="s">
        <v>872</v>
      </c>
      <c r="BG311" s="30" t="s">
        <v>871</v>
      </c>
      <c r="BH311" s="30" t="s">
        <v>872</v>
      </c>
      <c r="BI311" s="30" t="s">
        <v>817</v>
      </c>
    </row>
    <row r="312" spans="1:61" s="20" customFormat="1" ht="15" hidden="1" x14ac:dyDescent="0.25">
      <c r="A312" s="31" t="e">
        <v>#N/A</v>
      </c>
      <c r="B312" s="31" t="e">
        <v>#N/A</v>
      </c>
      <c r="C312" s="31"/>
      <c r="D312" s="31">
        <v>0</v>
      </c>
      <c r="E312" s="96">
        <v>0</v>
      </c>
      <c r="F312" s="31" t="s">
        <v>119</v>
      </c>
      <c r="G312" s="96" t="s">
        <v>119</v>
      </c>
      <c r="H312" s="96">
        <v>0</v>
      </c>
      <c r="I312" s="96">
        <v>0</v>
      </c>
      <c r="J312" s="96">
        <v>0</v>
      </c>
      <c r="K312" s="96">
        <v>0</v>
      </c>
      <c r="L312" s="96">
        <v>0</v>
      </c>
      <c r="M312" s="96">
        <v>0</v>
      </c>
      <c r="N312" s="96">
        <v>0</v>
      </c>
      <c r="O312" s="96"/>
      <c r="P312" s="96"/>
      <c r="Q312" s="96"/>
      <c r="R312" s="96"/>
      <c r="S312" s="96"/>
      <c r="T312" s="96"/>
      <c r="U312" s="96">
        <v>0</v>
      </c>
      <c r="V312" s="96"/>
      <c r="W312" s="96"/>
      <c r="X312" s="96"/>
      <c r="Y312" s="96"/>
      <c r="Z312" s="96"/>
      <c r="AA312" s="96">
        <v>0</v>
      </c>
      <c r="AB312" s="96">
        <v>0</v>
      </c>
      <c r="AC312" s="96">
        <v>0</v>
      </c>
      <c r="AD312" s="96">
        <v>0</v>
      </c>
      <c r="AE312" s="96">
        <v>0</v>
      </c>
      <c r="AF312" s="96">
        <v>0</v>
      </c>
      <c r="AG312" s="31">
        <v>0</v>
      </c>
      <c r="AJ312" s="100"/>
      <c r="AK312" s="20">
        <f t="shared" si="29"/>
        <v>0</v>
      </c>
      <c r="AM312" s="20">
        <f t="shared" si="33"/>
        <v>0</v>
      </c>
      <c r="AN312" s="20">
        <f t="shared" si="33"/>
        <v>0</v>
      </c>
      <c r="AO312" s="20">
        <f t="shared" si="33"/>
        <v>0</v>
      </c>
      <c r="AP312" s="31"/>
      <c r="AS312" t="str">
        <f t="shared" si="32"/>
        <v/>
      </c>
      <c r="AT312" t="str">
        <f t="shared" si="30"/>
        <v/>
      </c>
      <c r="AU312" s="31">
        <v>0</v>
      </c>
      <c r="AV312" s="31" t="b">
        <v>0</v>
      </c>
      <c r="AW312" s="31">
        <v>0</v>
      </c>
      <c r="AX312" s="20">
        <f t="shared" si="31"/>
        <v>0</v>
      </c>
      <c r="BD312" t="str">
        <f t="shared" si="28"/>
        <v>R1FST MARY'S HOSPITAL</v>
      </c>
      <c r="BE312" t="s">
        <v>873</v>
      </c>
      <c r="BF312" t="s">
        <v>337</v>
      </c>
      <c r="BG312" t="s">
        <v>873</v>
      </c>
      <c r="BH312" t="s">
        <v>337</v>
      </c>
      <c r="BI312" s="30" t="s">
        <v>874</v>
      </c>
    </row>
    <row r="313" spans="1:61" s="20" customFormat="1" ht="15" hidden="1" x14ac:dyDescent="0.25">
      <c r="A313" s="31" t="e">
        <v>#N/A</v>
      </c>
      <c r="B313" s="31" t="e">
        <v>#N/A</v>
      </c>
      <c r="C313" s="31"/>
      <c r="D313" s="31">
        <v>0</v>
      </c>
      <c r="E313" s="96">
        <v>0</v>
      </c>
      <c r="F313" s="31" t="s">
        <v>119</v>
      </c>
      <c r="G313" s="96" t="s">
        <v>119</v>
      </c>
      <c r="H313" s="96">
        <v>0</v>
      </c>
      <c r="I313" s="96">
        <v>0</v>
      </c>
      <c r="J313" s="96">
        <v>0</v>
      </c>
      <c r="K313" s="96">
        <v>0</v>
      </c>
      <c r="L313" s="96">
        <v>0</v>
      </c>
      <c r="M313" s="96">
        <v>0</v>
      </c>
      <c r="N313" s="96">
        <v>0</v>
      </c>
      <c r="O313" s="96"/>
      <c r="P313" s="96"/>
      <c r="Q313" s="96"/>
      <c r="R313" s="96"/>
      <c r="S313" s="96"/>
      <c r="T313" s="96"/>
      <c r="U313" s="96">
        <v>0</v>
      </c>
      <c r="V313" s="96"/>
      <c r="W313" s="96"/>
      <c r="X313" s="96"/>
      <c r="Y313" s="96"/>
      <c r="Z313" s="96"/>
      <c r="AA313" s="96">
        <v>0</v>
      </c>
      <c r="AB313" s="96">
        <v>0</v>
      </c>
      <c r="AC313" s="96">
        <v>0</v>
      </c>
      <c r="AD313" s="96">
        <v>0</v>
      </c>
      <c r="AE313" s="96">
        <v>0</v>
      </c>
      <c r="AF313" s="96">
        <v>0</v>
      </c>
      <c r="AG313" s="31">
        <v>0</v>
      </c>
      <c r="AJ313" s="100"/>
      <c r="AK313" s="20">
        <f t="shared" si="29"/>
        <v>0</v>
      </c>
      <c r="AM313" s="20">
        <f t="shared" si="33"/>
        <v>0</v>
      </c>
      <c r="AN313" s="20">
        <f t="shared" si="33"/>
        <v>0</v>
      </c>
      <c r="AO313" s="20">
        <f t="shared" si="33"/>
        <v>0</v>
      </c>
      <c r="AP313" s="31"/>
      <c r="AS313" t="str">
        <f t="shared" si="32"/>
        <v/>
      </c>
      <c r="AT313" t="str">
        <f t="shared" si="30"/>
        <v/>
      </c>
      <c r="AU313" s="31">
        <v>0</v>
      </c>
      <c r="AV313" s="31" t="b">
        <v>0</v>
      </c>
      <c r="AW313" s="31">
        <v>0</v>
      </c>
      <c r="AX313" s="20">
        <f t="shared" si="31"/>
        <v>0</v>
      </c>
      <c r="BD313" t="str">
        <f t="shared" si="28"/>
        <v>R1GASHBURTON AND BUCKFASTLEIGH HOSPITAL</v>
      </c>
      <c r="BE313" s="30" t="s">
        <v>875</v>
      </c>
      <c r="BF313" s="30" t="s">
        <v>876</v>
      </c>
      <c r="BG313" s="30" t="s">
        <v>875</v>
      </c>
      <c r="BH313" s="30" t="s">
        <v>876</v>
      </c>
      <c r="BI313" s="30" t="s">
        <v>877</v>
      </c>
    </row>
    <row r="314" spans="1:61" s="20" customFormat="1" ht="15" hidden="1" x14ac:dyDescent="0.25">
      <c r="A314" s="31" t="e">
        <v>#N/A</v>
      </c>
      <c r="B314" s="31" t="e">
        <v>#N/A</v>
      </c>
      <c r="C314" s="31"/>
      <c r="D314" s="31">
        <v>0</v>
      </c>
      <c r="E314" s="96">
        <v>0</v>
      </c>
      <c r="F314" s="31" t="s">
        <v>119</v>
      </c>
      <c r="G314" s="96" t="s">
        <v>119</v>
      </c>
      <c r="H314" s="96">
        <v>0</v>
      </c>
      <c r="I314" s="96">
        <v>0</v>
      </c>
      <c r="J314" s="96">
        <v>0</v>
      </c>
      <c r="K314" s="96">
        <v>0</v>
      </c>
      <c r="L314" s="96">
        <v>0</v>
      </c>
      <c r="M314" s="96">
        <v>0</v>
      </c>
      <c r="N314" s="96">
        <v>0</v>
      </c>
      <c r="O314" s="96"/>
      <c r="P314" s="96"/>
      <c r="Q314" s="96"/>
      <c r="R314" s="96"/>
      <c r="S314" s="96"/>
      <c r="T314" s="96"/>
      <c r="U314" s="96">
        <v>0</v>
      </c>
      <c r="V314" s="96"/>
      <c r="W314" s="96"/>
      <c r="X314" s="96"/>
      <c r="Y314" s="96"/>
      <c r="Z314" s="96"/>
      <c r="AA314" s="96">
        <v>0</v>
      </c>
      <c r="AB314" s="96">
        <v>0</v>
      </c>
      <c r="AC314" s="96">
        <v>0</v>
      </c>
      <c r="AD314" s="96">
        <v>0</v>
      </c>
      <c r="AE314" s="96">
        <v>0</v>
      </c>
      <c r="AF314" s="96">
        <v>0</v>
      </c>
      <c r="AG314" s="31">
        <v>0</v>
      </c>
      <c r="AJ314" s="100"/>
      <c r="AK314" s="20">
        <f t="shared" si="29"/>
        <v>0</v>
      </c>
      <c r="AM314" s="20">
        <f t="shared" si="33"/>
        <v>0</v>
      </c>
      <c r="AN314" s="20">
        <f t="shared" si="33"/>
        <v>0</v>
      </c>
      <c r="AO314" s="20">
        <f t="shared" si="33"/>
        <v>0</v>
      </c>
      <c r="AP314" s="31"/>
      <c r="AS314" t="str">
        <f t="shared" si="32"/>
        <v/>
      </c>
      <c r="AT314" t="str">
        <f t="shared" si="30"/>
        <v/>
      </c>
      <c r="AU314" s="31">
        <v>0</v>
      </c>
      <c r="AV314" s="31" t="b">
        <v>0</v>
      </c>
      <c r="AW314" s="31">
        <v>0</v>
      </c>
      <c r="AX314" s="20">
        <f t="shared" si="31"/>
        <v>0</v>
      </c>
      <c r="BD314" t="str">
        <f t="shared" si="28"/>
        <v>R1GBOVEY TRACEY HOSPITAL</v>
      </c>
      <c r="BE314" s="30" t="s">
        <v>878</v>
      </c>
      <c r="BF314" s="30" t="s">
        <v>879</v>
      </c>
      <c r="BG314" s="30" t="s">
        <v>878</v>
      </c>
      <c r="BH314" s="30" t="s">
        <v>879</v>
      </c>
      <c r="BI314" s="30" t="s">
        <v>877</v>
      </c>
    </row>
    <row r="315" spans="1:61" s="20" customFormat="1" ht="15" hidden="1" x14ac:dyDescent="0.25">
      <c r="A315" s="31" t="e">
        <v>#N/A</v>
      </c>
      <c r="B315" s="31" t="e">
        <v>#N/A</v>
      </c>
      <c r="C315" s="31"/>
      <c r="D315" s="31">
        <v>0</v>
      </c>
      <c r="E315" s="96">
        <v>0</v>
      </c>
      <c r="F315" s="31" t="s">
        <v>119</v>
      </c>
      <c r="G315" s="96" t="s">
        <v>119</v>
      </c>
      <c r="H315" s="96">
        <v>0</v>
      </c>
      <c r="I315" s="96">
        <v>0</v>
      </c>
      <c r="J315" s="96">
        <v>0</v>
      </c>
      <c r="K315" s="96">
        <v>0</v>
      </c>
      <c r="L315" s="96">
        <v>0</v>
      </c>
      <c r="M315" s="96">
        <v>0</v>
      </c>
      <c r="N315" s="96">
        <v>0</v>
      </c>
      <c r="O315" s="96"/>
      <c r="P315" s="96"/>
      <c r="Q315" s="96"/>
      <c r="R315" s="96"/>
      <c r="S315" s="96"/>
      <c r="T315" s="96"/>
      <c r="U315" s="96">
        <v>0</v>
      </c>
      <c r="V315" s="96"/>
      <c r="W315" s="96"/>
      <c r="X315" s="96"/>
      <c r="Y315" s="96"/>
      <c r="Z315" s="96"/>
      <c r="AA315" s="96">
        <v>0</v>
      </c>
      <c r="AB315" s="96">
        <v>0</v>
      </c>
      <c r="AC315" s="96">
        <v>0</v>
      </c>
      <c r="AD315" s="96">
        <v>0</v>
      </c>
      <c r="AE315" s="96">
        <v>0</v>
      </c>
      <c r="AF315" s="96">
        <v>0</v>
      </c>
      <c r="AG315" s="31">
        <v>0</v>
      </c>
      <c r="AJ315" s="100"/>
      <c r="AK315" s="20">
        <f t="shared" si="29"/>
        <v>0</v>
      </c>
      <c r="AM315" s="20">
        <f t="shared" si="33"/>
        <v>0</v>
      </c>
      <c r="AN315" s="20">
        <f t="shared" si="33"/>
        <v>0</v>
      </c>
      <c r="AO315" s="20">
        <f t="shared" si="33"/>
        <v>0</v>
      </c>
      <c r="AP315" s="31"/>
      <c r="AS315" t="str">
        <f t="shared" si="32"/>
        <v/>
      </c>
      <c r="AT315" t="str">
        <f t="shared" si="30"/>
        <v/>
      </c>
      <c r="AU315" s="31">
        <v>0</v>
      </c>
      <c r="AV315" s="31" t="b">
        <v>0</v>
      </c>
      <c r="AW315" s="31">
        <v>0</v>
      </c>
      <c r="AX315" s="20">
        <f t="shared" si="31"/>
        <v>0</v>
      </c>
      <c r="BD315" t="str">
        <f t="shared" si="28"/>
        <v>R1GBRISEHAM UNIT</v>
      </c>
      <c r="BE315" s="30" t="s">
        <v>880</v>
      </c>
      <c r="BF315" s="30" t="s">
        <v>881</v>
      </c>
      <c r="BG315" s="30" t="s">
        <v>880</v>
      </c>
      <c r="BH315" s="30" t="s">
        <v>881</v>
      </c>
      <c r="BI315" s="30" t="s">
        <v>877</v>
      </c>
    </row>
    <row r="316" spans="1:61" s="20" customFormat="1" ht="15" hidden="1" x14ac:dyDescent="0.25">
      <c r="A316" s="31" t="e">
        <v>#N/A</v>
      </c>
      <c r="B316" s="31" t="e">
        <v>#N/A</v>
      </c>
      <c r="C316" s="31"/>
      <c r="D316" s="31">
        <v>0</v>
      </c>
      <c r="E316" s="96">
        <v>0</v>
      </c>
      <c r="F316" s="31" t="s">
        <v>119</v>
      </c>
      <c r="G316" s="96" t="s">
        <v>119</v>
      </c>
      <c r="H316" s="96">
        <v>0</v>
      </c>
      <c r="I316" s="96">
        <v>0</v>
      </c>
      <c r="J316" s="96">
        <v>0</v>
      </c>
      <c r="K316" s="96">
        <v>0</v>
      </c>
      <c r="L316" s="96">
        <v>0</v>
      </c>
      <c r="M316" s="96">
        <v>0</v>
      </c>
      <c r="N316" s="96">
        <v>0</v>
      </c>
      <c r="O316" s="96"/>
      <c r="P316" s="96"/>
      <c r="Q316" s="96"/>
      <c r="R316" s="96"/>
      <c r="S316" s="96"/>
      <c r="T316" s="96"/>
      <c r="U316" s="96">
        <v>0</v>
      </c>
      <c r="V316" s="96"/>
      <c r="W316" s="96"/>
      <c r="X316" s="96"/>
      <c r="Y316" s="96"/>
      <c r="Z316" s="96"/>
      <c r="AA316" s="96">
        <v>0</v>
      </c>
      <c r="AB316" s="96">
        <v>0</v>
      </c>
      <c r="AC316" s="96">
        <v>0</v>
      </c>
      <c r="AD316" s="96">
        <v>0</v>
      </c>
      <c r="AE316" s="96">
        <v>0</v>
      </c>
      <c r="AF316" s="96">
        <v>0</v>
      </c>
      <c r="AG316" s="31">
        <v>0</v>
      </c>
      <c r="AJ316" s="100"/>
      <c r="AK316" s="20">
        <f t="shared" si="29"/>
        <v>0</v>
      </c>
      <c r="AM316" s="20">
        <f t="shared" si="33"/>
        <v>0</v>
      </c>
      <c r="AN316" s="20">
        <f t="shared" si="33"/>
        <v>0</v>
      </c>
      <c r="AO316" s="20">
        <f t="shared" si="33"/>
        <v>0</v>
      </c>
      <c r="AP316" s="31"/>
      <c r="AS316" t="str">
        <f t="shared" si="32"/>
        <v/>
      </c>
      <c r="AT316" t="str">
        <f t="shared" si="30"/>
        <v/>
      </c>
      <c r="AU316" s="31">
        <v>0</v>
      </c>
      <c r="AV316" s="31" t="b">
        <v>0</v>
      </c>
      <c r="AW316" s="31">
        <v>0</v>
      </c>
      <c r="AX316" s="20">
        <f t="shared" si="31"/>
        <v>0</v>
      </c>
      <c r="BD316" t="str">
        <f t="shared" si="28"/>
        <v>R1GBRIXHAM CARERS</v>
      </c>
      <c r="BE316" s="30" t="s">
        <v>882</v>
      </c>
      <c r="BF316" s="30" t="s">
        <v>883</v>
      </c>
      <c r="BG316" s="30" t="s">
        <v>882</v>
      </c>
      <c r="BH316" s="30" t="s">
        <v>883</v>
      </c>
      <c r="BI316" s="30" t="s">
        <v>877</v>
      </c>
    </row>
    <row r="317" spans="1:61" s="20" customFormat="1" ht="15" hidden="1" x14ac:dyDescent="0.25">
      <c r="A317" s="31" t="e">
        <v>#N/A</v>
      </c>
      <c r="B317" s="31" t="e">
        <v>#N/A</v>
      </c>
      <c r="C317" s="31"/>
      <c r="D317" s="31">
        <v>0</v>
      </c>
      <c r="E317" s="96">
        <v>0</v>
      </c>
      <c r="F317" s="31" t="s">
        <v>119</v>
      </c>
      <c r="G317" s="96" t="s">
        <v>119</v>
      </c>
      <c r="H317" s="96">
        <v>0</v>
      </c>
      <c r="I317" s="96">
        <v>0</v>
      </c>
      <c r="J317" s="96">
        <v>0</v>
      </c>
      <c r="K317" s="96">
        <v>0</v>
      </c>
      <c r="L317" s="96">
        <v>0</v>
      </c>
      <c r="M317" s="96">
        <v>0</v>
      </c>
      <c r="N317" s="96">
        <v>0</v>
      </c>
      <c r="O317" s="96"/>
      <c r="P317" s="96"/>
      <c r="Q317" s="96"/>
      <c r="R317" s="96"/>
      <c r="S317" s="96"/>
      <c r="T317" s="96"/>
      <c r="U317" s="96">
        <v>0</v>
      </c>
      <c r="V317" s="96"/>
      <c r="W317" s="96"/>
      <c r="X317" s="96"/>
      <c r="Y317" s="96"/>
      <c r="Z317" s="96"/>
      <c r="AA317" s="96">
        <v>0</v>
      </c>
      <c r="AB317" s="96">
        <v>0</v>
      </c>
      <c r="AC317" s="96">
        <v>0</v>
      </c>
      <c r="AD317" s="96">
        <v>0</v>
      </c>
      <c r="AE317" s="96">
        <v>0</v>
      </c>
      <c r="AF317" s="96">
        <v>0</v>
      </c>
      <c r="AG317" s="31">
        <v>0</v>
      </c>
      <c r="AJ317" s="100"/>
      <c r="AK317" s="20">
        <f t="shared" si="29"/>
        <v>0</v>
      </c>
      <c r="AM317" s="20">
        <f t="shared" si="33"/>
        <v>0</v>
      </c>
      <c r="AN317" s="20">
        <f t="shared" si="33"/>
        <v>0</v>
      </c>
      <c r="AO317" s="20">
        <f t="shared" si="33"/>
        <v>0</v>
      </c>
      <c r="AP317" s="31"/>
      <c r="AS317" t="str">
        <f t="shared" si="32"/>
        <v/>
      </c>
      <c r="AT317" t="str">
        <f t="shared" si="30"/>
        <v/>
      </c>
      <c r="AU317" s="31">
        <v>0</v>
      </c>
      <c r="AV317" s="31" t="b">
        <v>0</v>
      </c>
      <c r="AW317" s="31">
        <v>0</v>
      </c>
      <c r="AX317" s="20">
        <f t="shared" si="31"/>
        <v>0</v>
      </c>
      <c r="BD317" t="str">
        <f t="shared" si="28"/>
        <v>R1GBRIXHAM HOSPITAL</v>
      </c>
      <c r="BE317" s="30" t="s">
        <v>884</v>
      </c>
      <c r="BF317" s="30" t="s">
        <v>885</v>
      </c>
      <c r="BG317" s="30" t="s">
        <v>884</v>
      </c>
      <c r="BH317" s="30" t="s">
        <v>885</v>
      </c>
      <c r="BI317" s="30" t="s">
        <v>877</v>
      </c>
    </row>
    <row r="318" spans="1:61" s="20" customFormat="1" ht="15" hidden="1" x14ac:dyDescent="0.25">
      <c r="A318" s="31" t="e">
        <v>#N/A</v>
      </c>
      <c r="B318" s="31" t="e">
        <v>#N/A</v>
      </c>
      <c r="C318" s="31"/>
      <c r="D318" s="31">
        <v>0</v>
      </c>
      <c r="E318" s="96">
        <v>0</v>
      </c>
      <c r="F318" s="31" t="s">
        <v>119</v>
      </c>
      <c r="G318" s="96" t="s">
        <v>119</v>
      </c>
      <c r="H318" s="96">
        <v>0</v>
      </c>
      <c r="I318" s="96">
        <v>0</v>
      </c>
      <c r="J318" s="96">
        <v>0</v>
      </c>
      <c r="K318" s="96">
        <v>0</v>
      </c>
      <c r="L318" s="96">
        <v>0</v>
      </c>
      <c r="M318" s="96">
        <v>0</v>
      </c>
      <c r="N318" s="96">
        <v>0</v>
      </c>
      <c r="O318" s="96"/>
      <c r="P318" s="96"/>
      <c r="Q318" s="96"/>
      <c r="R318" s="96"/>
      <c r="S318" s="96"/>
      <c r="T318" s="96"/>
      <c r="U318" s="96">
        <v>0</v>
      </c>
      <c r="V318" s="96"/>
      <c r="W318" s="96"/>
      <c r="X318" s="96"/>
      <c r="Y318" s="96"/>
      <c r="Z318" s="96"/>
      <c r="AA318" s="96">
        <v>0</v>
      </c>
      <c r="AB318" s="96">
        <v>0</v>
      </c>
      <c r="AC318" s="96">
        <v>0</v>
      </c>
      <c r="AD318" s="96">
        <v>0</v>
      </c>
      <c r="AE318" s="96">
        <v>0</v>
      </c>
      <c r="AF318" s="96">
        <v>0</v>
      </c>
      <c r="AG318" s="31">
        <v>0</v>
      </c>
      <c r="AJ318" s="100"/>
      <c r="AK318" s="20">
        <f t="shared" si="29"/>
        <v>0</v>
      </c>
      <c r="AM318" s="20">
        <f t="shared" si="33"/>
        <v>0</v>
      </c>
      <c r="AN318" s="20">
        <f t="shared" si="33"/>
        <v>0</v>
      </c>
      <c r="AO318" s="20">
        <f t="shared" si="33"/>
        <v>0</v>
      </c>
      <c r="AP318" s="31"/>
      <c r="AS318" t="str">
        <f t="shared" si="32"/>
        <v/>
      </c>
      <c r="AT318" t="str">
        <f t="shared" si="30"/>
        <v/>
      </c>
      <c r="AU318" s="31">
        <v>0</v>
      </c>
      <c r="AV318" s="31" t="b">
        <v>0</v>
      </c>
      <c r="AW318" s="31">
        <v>0</v>
      </c>
      <c r="AX318" s="20">
        <f t="shared" si="31"/>
        <v>0</v>
      </c>
      <c r="BD318" t="str">
        <f t="shared" si="28"/>
        <v>R1GBRIXHAM MIU</v>
      </c>
      <c r="BE318" s="30" t="s">
        <v>886</v>
      </c>
      <c r="BF318" s="30" t="s">
        <v>887</v>
      </c>
      <c r="BG318" s="30" t="s">
        <v>886</v>
      </c>
      <c r="BH318" s="30" t="s">
        <v>887</v>
      </c>
      <c r="BI318" s="30" t="s">
        <v>877</v>
      </c>
    </row>
    <row r="319" spans="1:61" s="20" customFormat="1" ht="15" hidden="1" x14ac:dyDescent="0.25">
      <c r="A319" s="31" t="e">
        <v>#N/A</v>
      </c>
      <c r="B319" s="31" t="e">
        <v>#N/A</v>
      </c>
      <c r="C319" s="31"/>
      <c r="D319" s="31">
        <v>0</v>
      </c>
      <c r="E319" s="96">
        <v>0</v>
      </c>
      <c r="F319" s="31" t="s">
        <v>119</v>
      </c>
      <c r="G319" s="96" t="s">
        <v>119</v>
      </c>
      <c r="H319" s="96">
        <v>0</v>
      </c>
      <c r="I319" s="96">
        <v>0</v>
      </c>
      <c r="J319" s="96">
        <v>0</v>
      </c>
      <c r="K319" s="96">
        <v>0</v>
      </c>
      <c r="L319" s="96">
        <v>0</v>
      </c>
      <c r="M319" s="96">
        <v>0</v>
      </c>
      <c r="N319" s="96">
        <v>0</v>
      </c>
      <c r="O319" s="96"/>
      <c r="P319" s="96"/>
      <c r="Q319" s="96"/>
      <c r="R319" s="96"/>
      <c r="S319" s="96"/>
      <c r="T319" s="96"/>
      <c r="U319" s="96">
        <v>0</v>
      </c>
      <c r="V319" s="96"/>
      <c r="W319" s="96"/>
      <c r="X319" s="96"/>
      <c r="Y319" s="96"/>
      <c r="Z319" s="96"/>
      <c r="AA319" s="96">
        <v>0</v>
      </c>
      <c r="AB319" s="96">
        <v>0</v>
      </c>
      <c r="AC319" s="96">
        <v>0</v>
      </c>
      <c r="AD319" s="96">
        <v>0</v>
      </c>
      <c r="AE319" s="96">
        <v>0</v>
      </c>
      <c r="AF319" s="96">
        <v>0</v>
      </c>
      <c r="AG319" s="31">
        <v>0</v>
      </c>
      <c r="AJ319" s="100"/>
      <c r="AK319" s="20">
        <f t="shared" si="29"/>
        <v>0</v>
      </c>
      <c r="AM319" s="20">
        <f t="shared" si="33"/>
        <v>0</v>
      </c>
      <c r="AN319" s="20">
        <f t="shared" si="33"/>
        <v>0</v>
      </c>
      <c r="AO319" s="20">
        <f t="shared" si="33"/>
        <v>0</v>
      </c>
      <c r="AP319" s="31"/>
      <c r="AS319" t="str">
        <f t="shared" si="32"/>
        <v/>
      </c>
      <c r="AT319" t="str">
        <f t="shared" si="30"/>
        <v/>
      </c>
      <c r="AU319" s="31">
        <v>0</v>
      </c>
      <c r="AV319" s="31" t="b">
        <v>0</v>
      </c>
      <c r="AW319" s="31">
        <v>0</v>
      </c>
      <c r="AX319" s="20">
        <f t="shared" si="31"/>
        <v>0</v>
      </c>
      <c r="BD319" t="str">
        <f t="shared" si="28"/>
        <v>R1GCHADWELL OPMH</v>
      </c>
      <c r="BE319" s="30" t="s">
        <v>888</v>
      </c>
      <c r="BF319" s="30" t="s">
        <v>889</v>
      </c>
      <c r="BG319" s="30" t="s">
        <v>888</v>
      </c>
      <c r="BH319" s="30" t="s">
        <v>889</v>
      </c>
      <c r="BI319" s="30" t="s">
        <v>877</v>
      </c>
    </row>
    <row r="320" spans="1:61" s="20" customFormat="1" ht="15" hidden="1" x14ac:dyDescent="0.25">
      <c r="A320" s="31" t="e">
        <v>#N/A</v>
      </c>
      <c r="B320" s="31" t="e">
        <v>#N/A</v>
      </c>
      <c r="C320" s="31"/>
      <c r="D320" s="31">
        <v>0</v>
      </c>
      <c r="E320" s="96">
        <v>0</v>
      </c>
      <c r="F320" s="31" t="s">
        <v>119</v>
      </c>
      <c r="G320" s="96" t="s">
        <v>119</v>
      </c>
      <c r="H320" s="96">
        <v>0</v>
      </c>
      <c r="I320" s="96">
        <v>0</v>
      </c>
      <c r="J320" s="96">
        <v>0</v>
      </c>
      <c r="K320" s="96">
        <v>0</v>
      </c>
      <c r="L320" s="96">
        <v>0</v>
      </c>
      <c r="M320" s="96">
        <v>0</v>
      </c>
      <c r="N320" s="96">
        <v>0</v>
      </c>
      <c r="O320" s="96"/>
      <c r="P320" s="96"/>
      <c r="Q320" s="96"/>
      <c r="R320" s="96"/>
      <c r="S320" s="96"/>
      <c r="T320" s="96"/>
      <c r="U320" s="96">
        <v>0</v>
      </c>
      <c r="V320" s="96"/>
      <c r="W320" s="96"/>
      <c r="X320" s="96"/>
      <c r="Y320" s="96"/>
      <c r="Z320" s="96"/>
      <c r="AA320" s="96">
        <v>0</v>
      </c>
      <c r="AB320" s="96">
        <v>0</v>
      </c>
      <c r="AC320" s="96">
        <v>0</v>
      </c>
      <c r="AD320" s="96">
        <v>0</v>
      </c>
      <c r="AE320" s="96">
        <v>0</v>
      </c>
      <c r="AF320" s="96">
        <v>0</v>
      </c>
      <c r="AG320" s="31">
        <v>0</v>
      </c>
      <c r="AJ320" s="100"/>
      <c r="AK320" s="20">
        <f t="shared" si="29"/>
        <v>0</v>
      </c>
      <c r="AM320" s="20">
        <f t="shared" si="33"/>
        <v>0</v>
      </c>
      <c r="AN320" s="20">
        <f t="shared" si="33"/>
        <v>0</v>
      </c>
      <c r="AO320" s="20">
        <f t="shared" si="33"/>
        <v>0</v>
      </c>
      <c r="AP320" s="31"/>
      <c r="AS320" t="str">
        <f t="shared" si="32"/>
        <v/>
      </c>
      <c r="AT320" t="str">
        <f t="shared" si="30"/>
        <v/>
      </c>
      <c r="AU320" s="31">
        <v>0</v>
      </c>
      <c r="AV320" s="31" t="b">
        <v>0</v>
      </c>
      <c r="AW320" s="31">
        <v>0</v>
      </c>
      <c r="AX320" s="20">
        <f t="shared" si="31"/>
        <v>0</v>
      </c>
      <c r="BD320" t="str">
        <f t="shared" si="28"/>
        <v>R1GDARTMOUTH HOSPITAL</v>
      </c>
      <c r="BE320" s="30" t="s">
        <v>890</v>
      </c>
      <c r="BF320" s="30" t="s">
        <v>891</v>
      </c>
      <c r="BG320" s="30" t="s">
        <v>890</v>
      </c>
      <c r="BH320" s="30" t="s">
        <v>891</v>
      </c>
      <c r="BI320" s="30" t="s">
        <v>877</v>
      </c>
    </row>
    <row r="321" spans="1:61" s="20" customFormat="1" ht="15" hidden="1" x14ac:dyDescent="0.25">
      <c r="A321" s="31" t="e">
        <v>#N/A</v>
      </c>
      <c r="B321" s="31" t="e">
        <v>#N/A</v>
      </c>
      <c r="C321" s="31"/>
      <c r="D321" s="31">
        <v>0</v>
      </c>
      <c r="E321" s="96">
        <v>0</v>
      </c>
      <c r="F321" s="31" t="s">
        <v>119</v>
      </c>
      <c r="G321" s="96" t="s">
        <v>119</v>
      </c>
      <c r="H321" s="96">
        <v>0</v>
      </c>
      <c r="I321" s="96">
        <v>0</v>
      </c>
      <c r="J321" s="96">
        <v>0</v>
      </c>
      <c r="K321" s="96">
        <v>0</v>
      </c>
      <c r="L321" s="96">
        <v>0</v>
      </c>
      <c r="M321" s="96">
        <v>0</v>
      </c>
      <c r="N321" s="96">
        <v>0</v>
      </c>
      <c r="O321" s="96"/>
      <c r="P321" s="96"/>
      <c r="Q321" s="96"/>
      <c r="R321" s="96"/>
      <c r="S321" s="96"/>
      <c r="T321" s="96"/>
      <c r="U321" s="96">
        <v>0</v>
      </c>
      <c r="V321" s="96"/>
      <c r="W321" s="96"/>
      <c r="X321" s="96"/>
      <c r="Y321" s="96"/>
      <c r="Z321" s="96"/>
      <c r="AA321" s="96">
        <v>0</v>
      </c>
      <c r="AB321" s="96">
        <v>0</v>
      </c>
      <c r="AC321" s="96">
        <v>0</v>
      </c>
      <c r="AD321" s="96">
        <v>0</v>
      </c>
      <c r="AE321" s="96">
        <v>0</v>
      </c>
      <c r="AF321" s="96">
        <v>0</v>
      </c>
      <c r="AG321" s="31">
        <v>0</v>
      </c>
      <c r="AJ321" s="100"/>
      <c r="AK321" s="20">
        <f t="shared" si="29"/>
        <v>0</v>
      </c>
      <c r="AM321" s="20">
        <f t="shared" si="33"/>
        <v>0</v>
      </c>
      <c r="AN321" s="20">
        <f t="shared" si="33"/>
        <v>0</v>
      </c>
      <c r="AO321" s="20">
        <f t="shared" si="33"/>
        <v>0</v>
      </c>
      <c r="AP321" s="31"/>
      <c r="AS321" t="str">
        <f t="shared" si="32"/>
        <v/>
      </c>
      <c r="AT321" t="str">
        <f t="shared" si="30"/>
        <v/>
      </c>
      <c r="AU321" s="31">
        <v>0</v>
      </c>
      <c r="AV321" s="31" t="b">
        <v>0</v>
      </c>
      <c r="AW321" s="31">
        <v>0</v>
      </c>
      <c r="AX321" s="20">
        <f t="shared" si="31"/>
        <v>0</v>
      </c>
      <c r="BD321" t="str">
        <f t="shared" si="28"/>
        <v>R1GDAWLISH HOSPITAL</v>
      </c>
      <c r="BE321" s="30" t="s">
        <v>892</v>
      </c>
      <c r="BF321" s="30" t="s">
        <v>893</v>
      </c>
      <c r="BG321" s="30" t="s">
        <v>892</v>
      </c>
      <c r="BH321" s="30" t="s">
        <v>893</v>
      </c>
      <c r="BI321" s="30" t="s">
        <v>877</v>
      </c>
    </row>
    <row r="322" spans="1:61" s="20" customFormat="1" ht="15" hidden="1" x14ac:dyDescent="0.25">
      <c r="A322" s="31" t="e">
        <v>#N/A</v>
      </c>
      <c r="B322" s="31" t="e">
        <v>#N/A</v>
      </c>
      <c r="C322" s="31"/>
      <c r="D322" s="31">
        <v>0</v>
      </c>
      <c r="E322" s="96">
        <v>0</v>
      </c>
      <c r="F322" s="31" t="s">
        <v>119</v>
      </c>
      <c r="G322" s="96" t="s">
        <v>119</v>
      </c>
      <c r="H322" s="96">
        <v>0</v>
      </c>
      <c r="I322" s="96">
        <v>0</v>
      </c>
      <c r="J322" s="96">
        <v>0</v>
      </c>
      <c r="K322" s="96">
        <v>0</v>
      </c>
      <c r="L322" s="96">
        <v>0</v>
      </c>
      <c r="M322" s="96">
        <v>0</v>
      </c>
      <c r="N322" s="96">
        <v>0</v>
      </c>
      <c r="O322" s="96"/>
      <c r="P322" s="96"/>
      <c r="Q322" s="96"/>
      <c r="R322" s="96"/>
      <c r="S322" s="96"/>
      <c r="T322" s="96"/>
      <c r="U322" s="96">
        <v>0</v>
      </c>
      <c r="V322" s="96"/>
      <c r="W322" s="96"/>
      <c r="X322" s="96"/>
      <c r="Y322" s="96"/>
      <c r="Z322" s="96"/>
      <c r="AA322" s="96">
        <v>0</v>
      </c>
      <c r="AB322" s="96">
        <v>0</v>
      </c>
      <c r="AC322" s="96">
        <v>0</v>
      </c>
      <c r="AD322" s="96">
        <v>0</v>
      </c>
      <c r="AE322" s="96">
        <v>0</v>
      </c>
      <c r="AF322" s="96">
        <v>0</v>
      </c>
      <c r="AG322" s="31">
        <v>0</v>
      </c>
      <c r="AJ322" s="100"/>
      <c r="AK322" s="20">
        <f t="shared" si="29"/>
        <v>0</v>
      </c>
      <c r="AM322" s="20">
        <f t="shared" si="33"/>
        <v>0</v>
      </c>
      <c r="AN322" s="20">
        <f t="shared" si="33"/>
        <v>0</v>
      </c>
      <c r="AO322" s="20">
        <f t="shared" si="33"/>
        <v>0</v>
      </c>
      <c r="AP322" s="31"/>
      <c r="AS322" t="str">
        <f t="shared" si="32"/>
        <v/>
      </c>
      <c r="AT322" t="str">
        <f t="shared" si="30"/>
        <v/>
      </c>
      <c r="AU322" s="31">
        <v>0</v>
      </c>
      <c r="AV322" s="31" t="b">
        <v>0</v>
      </c>
      <c r="AW322" s="31">
        <v>0</v>
      </c>
      <c r="AX322" s="20">
        <f t="shared" si="31"/>
        <v>0</v>
      </c>
      <c r="BD322" t="str">
        <f t="shared" si="28"/>
        <v>R1GNEWTON ABBOT HOSPITAL</v>
      </c>
      <c r="BE322" s="30" t="s">
        <v>894</v>
      </c>
      <c r="BF322" s="30" t="s">
        <v>895</v>
      </c>
      <c r="BG322" s="30" t="s">
        <v>894</v>
      </c>
      <c r="BH322" s="30" t="s">
        <v>895</v>
      </c>
      <c r="BI322" s="30" t="s">
        <v>877</v>
      </c>
    </row>
    <row r="323" spans="1:61" s="20" customFormat="1" ht="15" hidden="1" x14ac:dyDescent="0.25">
      <c r="A323" s="31" t="e">
        <v>#N/A</v>
      </c>
      <c r="B323" s="31" t="e">
        <v>#N/A</v>
      </c>
      <c r="C323" s="31"/>
      <c r="D323" s="31">
        <v>0</v>
      </c>
      <c r="E323" s="96">
        <v>0</v>
      </c>
      <c r="F323" s="31" t="s">
        <v>119</v>
      </c>
      <c r="G323" s="96" t="s">
        <v>119</v>
      </c>
      <c r="H323" s="96">
        <v>0</v>
      </c>
      <c r="I323" s="96">
        <v>0</v>
      </c>
      <c r="J323" s="96">
        <v>0</v>
      </c>
      <c r="K323" s="96">
        <v>0</v>
      </c>
      <c r="L323" s="96">
        <v>0</v>
      </c>
      <c r="M323" s="96">
        <v>0</v>
      </c>
      <c r="N323" s="96">
        <v>0</v>
      </c>
      <c r="O323" s="96"/>
      <c r="P323" s="96"/>
      <c r="Q323" s="96"/>
      <c r="R323" s="96"/>
      <c r="S323" s="96"/>
      <c r="T323" s="96"/>
      <c r="U323" s="96">
        <v>0</v>
      </c>
      <c r="V323" s="96"/>
      <c r="W323" s="96"/>
      <c r="X323" s="96"/>
      <c r="Y323" s="96"/>
      <c r="Z323" s="96"/>
      <c r="AA323" s="96">
        <v>0</v>
      </c>
      <c r="AB323" s="96">
        <v>0</v>
      </c>
      <c r="AC323" s="96">
        <v>0</v>
      </c>
      <c r="AD323" s="96">
        <v>0</v>
      </c>
      <c r="AE323" s="96">
        <v>0</v>
      </c>
      <c r="AF323" s="96">
        <v>0</v>
      </c>
      <c r="AG323" s="31">
        <v>0</v>
      </c>
      <c r="AJ323" s="100"/>
      <c r="AK323" s="20">
        <f t="shared" si="29"/>
        <v>0</v>
      </c>
      <c r="AM323" s="20">
        <f t="shared" si="33"/>
        <v>0</v>
      </c>
      <c r="AN323" s="20">
        <f t="shared" si="33"/>
        <v>0</v>
      </c>
      <c r="AO323" s="20">
        <f t="shared" si="33"/>
        <v>0</v>
      </c>
      <c r="AP323" s="31"/>
      <c r="AS323" t="str">
        <f t="shared" si="32"/>
        <v/>
      </c>
      <c r="AT323" t="str">
        <f t="shared" si="30"/>
        <v/>
      </c>
      <c r="AU323" s="31">
        <v>0</v>
      </c>
      <c r="AV323" s="31" t="b">
        <v>0</v>
      </c>
      <c r="AW323" s="31">
        <v>0</v>
      </c>
      <c r="AX323" s="20">
        <f t="shared" si="31"/>
        <v>0</v>
      </c>
      <c r="BD323" t="str">
        <f t="shared" si="28"/>
        <v>R1GNHS CONTINUING CARE RETROSPECTIVE REVIEW</v>
      </c>
      <c r="BE323" s="30" t="s">
        <v>896</v>
      </c>
      <c r="BF323" s="30" t="s">
        <v>897</v>
      </c>
      <c r="BG323" s="30" t="s">
        <v>896</v>
      </c>
      <c r="BH323" s="30" t="s">
        <v>897</v>
      </c>
      <c r="BI323" s="30" t="s">
        <v>877</v>
      </c>
    </row>
    <row r="324" spans="1:61" s="20" customFormat="1" ht="15" hidden="1" x14ac:dyDescent="0.25">
      <c r="A324" s="31" t="e">
        <v>#N/A</v>
      </c>
      <c r="B324" s="31" t="e">
        <v>#N/A</v>
      </c>
      <c r="C324" s="31"/>
      <c r="D324" s="31">
        <v>0</v>
      </c>
      <c r="E324" s="96">
        <v>0</v>
      </c>
      <c r="F324" s="31" t="s">
        <v>119</v>
      </c>
      <c r="G324" s="96" t="s">
        <v>119</v>
      </c>
      <c r="H324" s="96">
        <v>0</v>
      </c>
      <c r="I324" s="96">
        <v>0</v>
      </c>
      <c r="J324" s="96">
        <v>0</v>
      </c>
      <c r="K324" s="96">
        <v>0</v>
      </c>
      <c r="L324" s="96">
        <v>0</v>
      </c>
      <c r="M324" s="96">
        <v>0</v>
      </c>
      <c r="N324" s="96">
        <v>0</v>
      </c>
      <c r="O324" s="96"/>
      <c r="P324" s="96"/>
      <c r="Q324" s="96"/>
      <c r="R324" s="96"/>
      <c r="S324" s="96"/>
      <c r="T324" s="96"/>
      <c r="U324" s="96">
        <v>0</v>
      </c>
      <c r="V324" s="96"/>
      <c r="W324" s="96"/>
      <c r="X324" s="96"/>
      <c r="Y324" s="96"/>
      <c r="Z324" s="96"/>
      <c r="AA324" s="96">
        <v>0</v>
      </c>
      <c r="AB324" s="96">
        <v>0</v>
      </c>
      <c r="AC324" s="96">
        <v>0</v>
      </c>
      <c r="AD324" s="96">
        <v>0</v>
      </c>
      <c r="AE324" s="96">
        <v>0</v>
      </c>
      <c r="AF324" s="96">
        <v>0</v>
      </c>
      <c r="AG324" s="31">
        <v>0</v>
      </c>
      <c r="AJ324" s="100"/>
      <c r="AK324" s="20">
        <f t="shared" si="29"/>
        <v>0</v>
      </c>
      <c r="AM324" s="20">
        <f t="shared" si="33"/>
        <v>0</v>
      </c>
      <c r="AN324" s="20">
        <f t="shared" si="33"/>
        <v>0</v>
      </c>
      <c r="AO324" s="20">
        <f t="shared" si="33"/>
        <v>0</v>
      </c>
      <c r="AP324" s="31"/>
      <c r="AS324" t="str">
        <f t="shared" si="32"/>
        <v/>
      </c>
      <c r="AT324" t="str">
        <f t="shared" si="30"/>
        <v/>
      </c>
      <c r="AU324" s="31">
        <v>0</v>
      </c>
      <c r="AV324" s="31" t="b">
        <v>0</v>
      </c>
      <c r="AW324" s="31">
        <v>0</v>
      </c>
      <c r="AX324" s="20">
        <f t="shared" si="31"/>
        <v>0</v>
      </c>
      <c r="BD324" t="str">
        <f t="shared" si="28"/>
        <v>R1GPAIGNTON HOSPITAL</v>
      </c>
      <c r="BE324" s="30" t="s">
        <v>898</v>
      </c>
      <c r="BF324" s="30" t="s">
        <v>899</v>
      </c>
      <c r="BG324" s="30" t="s">
        <v>898</v>
      </c>
      <c r="BH324" s="30" t="s">
        <v>899</v>
      </c>
      <c r="BI324" s="30" t="s">
        <v>877</v>
      </c>
    </row>
    <row r="325" spans="1:61" s="20" customFormat="1" ht="15" hidden="1" x14ac:dyDescent="0.25">
      <c r="A325" s="31" t="e">
        <v>#N/A</v>
      </c>
      <c r="B325" s="31" t="e">
        <v>#N/A</v>
      </c>
      <c r="C325" s="31"/>
      <c r="D325" s="31">
        <v>0</v>
      </c>
      <c r="E325" s="96">
        <v>0</v>
      </c>
      <c r="F325" s="31" t="s">
        <v>119</v>
      </c>
      <c r="G325" s="96" t="s">
        <v>119</v>
      </c>
      <c r="H325" s="96">
        <v>0</v>
      </c>
      <c r="I325" s="96">
        <v>0</v>
      </c>
      <c r="J325" s="96">
        <v>0</v>
      </c>
      <c r="K325" s="96">
        <v>0</v>
      </c>
      <c r="L325" s="96">
        <v>0</v>
      </c>
      <c r="M325" s="96">
        <v>0</v>
      </c>
      <c r="N325" s="96">
        <v>0</v>
      </c>
      <c r="O325" s="96"/>
      <c r="P325" s="96"/>
      <c r="Q325" s="96"/>
      <c r="R325" s="96"/>
      <c r="S325" s="96"/>
      <c r="T325" s="96"/>
      <c r="U325" s="96">
        <v>0</v>
      </c>
      <c r="V325" s="96"/>
      <c r="W325" s="96"/>
      <c r="X325" s="96"/>
      <c r="Y325" s="96"/>
      <c r="Z325" s="96"/>
      <c r="AA325" s="96">
        <v>0</v>
      </c>
      <c r="AB325" s="96">
        <v>0</v>
      </c>
      <c r="AC325" s="96">
        <v>0</v>
      </c>
      <c r="AD325" s="96">
        <v>0</v>
      </c>
      <c r="AE325" s="96">
        <v>0</v>
      </c>
      <c r="AF325" s="96">
        <v>0</v>
      </c>
      <c r="AG325" s="31">
        <v>0</v>
      </c>
      <c r="AJ325" s="100"/>
      <c r="AK325" s="20">
        <f t="shared" si="29"/>
        <v>0</v>
      </c>
      <c r="AM325" s="20">
        <f t="shared" si="33"/>
        <v>0</v>
      </c>
      <c r="AN325" s="20">
        <f t="shared" si="33"/>
        <v>0</v>
      </c>
      <c r="AO325" s="20">
        <f t="shared" si="33"/>
        <v>0</v>
      </c>
      <c r="AP325" s="31"/>
      <c r="AS325" t="str">
        <f t="shared" si="32"/>
        <v/>
      </c>
      <c r="AT325" t="str">
        <f t="shared" si="30"/>
        <v/>
      </c>
      <c r="AU325" s="31">
        <v>0</v>
      </c>
      <c r="AV325" s="31" t="b">
        <v>0</v>
      </c>
      <c r="AW325" s="31">
        <v>0</v>
      </c>
      <c r="AX325" s="20">
        <f t="shared" si="31"/>
        <v>0</v>
      </c>
      <c r="BD325" t="str">
        <f t="shared" si="28"/>
        <v>R1GSAFER COMMUNITIES TORBAY</v>
      </c>
      <c r="BE325" s="30" t="s">
        <v>900</v>
      </c>
      <c r="BF325" s="30" t="s">
        <v>901</v>
      </c>
      <c r="BG325" s="30" t="s">
        <v>900</v>
      </c>
      <c r="BH325" s="30" t="s">
        <v>901</v>
      </c>
      <c r="BI325" s="30" t="s">
        <v>877</v>
      </c>
    </row>
    <row r="326" spans="1:61" s="20" customFormat="1" ht="15" hidden="1" x14ac:dyDescent="0.25">
      <c r="A326" s="31" t="e">
        <v>#N/A</v>
      </c>
      <c r="B326" s="31" t="e">
        <v>#N/A</v>
      </c>
      <c r="C326" s="31"/>
      <c r="D326" s="31">
        <v>0</v>
      </c>
      <c r="E326" s="96">
        <v>0</v>
      </c>
      <c r="F326" s="31" t="s">
        <v>119</v>
      </c>
      <c r="G326" s="96" t="s">
        <v>119</v>
      </c>
      <c r="H326" s="96">
        <v>0</v>
      </c>
      <c r="I326" s="96">
        <v>0</v>
      </c>
      <c r="J326" s="96">
        <v>0</v>
      </c>
      <c r="K326" s="96">
        <v>0</v>
      </c>
      <c r="L326" s="96">
        <v>0</v>
      </c>
      <c r="M326" s="96">
        <v>0</v>
      </c>
      <c r="N326" s="96">
        <v>0</v>
      </c>
      <c r="O326" s="96"/>
      <c r="P326" s="96"/>
      <c r="Q326" s="96"/>
      <c r="R326" s="96"/>
      <c r="S326" s="96"/>
      <c r="T326" s="96"/>
      <c r="U326" s="96">
        <v>0</v>
      </c>
      <c r="V326" s="96"/>
      <c r="W326" s="96"/>
      <c r="X326" s="96"/>
      <c r="Y326" s="96"/>
      <c r="Z326" s="96"/>
      <c r="AA326" s="96">
        <v>0</v>
      </c>
      <c r="AB326" s="96">
        <v>0</v>
      </c>
      <c r="AC326" s="96">
        <v>0</v>
      </c>
      <c r="AD326" s="96">
        <v>0</v>
      </c>
      <c r="AE326" s="96">
        <v>0</v>
      </c>
      <c r="AF326" s="96">
        <v>0</v>
      </c>
      <c r="AG326" s="31">
        <v>0</v>
      </c>
      <c r="AJ326" s="100"/>
      <c r="AK326" s="20">
        <f t="shared" si="29"/>
        <v>0</v>
      </c>
      <c r="AM326" s="20">
        <f t="shared" si="33"/>
        <v>0</v>
      </c>
      <c r="AN326" s="20">
        <f t="shared" si="33"/>
        <v>0</v>
      </c>
      <c r="AO326" s="20">
        <f t="shared" si="33"/>
        <v>0</v>
      </c>
      <c r="AP326" s="31"/>
      <c r="AS326" t="str">
        <f t="shared" si="32"/>
        <v/>
      </c>
      <c r="AT326" t="str">
        <f t="shared" si="30"/>
        <v/>
      </c>
      <c r="AU326" s="31">
        <v>0</v>
      </c>
      <c r="AV326" s="31" t="b">
        <v>0</v>
      </c>
      <c r="AW326" s="31">
        <v>0</v>
      </c>
      <c r="AX326" s="20">
        <f t="shared" si="31"/>
        <v>0</v>
      </c>
      <c r="BD326" t="str">
        <f t="shared" si="28"/>
        <v>R1GSOUTH HAMS (KINGSBRIDGE) HOSPITAL</v>
      </c>
      <c r="BE326" s="30" t="s">
        <v>902</v>
      </c>
      <c r="BF326" s="30" t="s">
        <v>903</v>
      </c>
      <c r="BG326" s="30" t="s">
        <v>902</v>
      </c>
      <c r="BH326" s="30" t="s">
        <v>903</v>
      </c>
      <c r="BI326" s="30" t="s">
        <v>877</v>
      </c>
    </row>
    <row r="327" spans="1:61" s="20" customFormat="1" ht="15" hidden="1" x14ac:dyDescent="0.25">
      <c r="A327" s="31" t="e">
        <v>#N/A</v>
      </c>
      <c r="B327" s="31" t="e">
        <v>#N/A</v>
      </c>
      <c r="C327" s="31"/>
      <c r="D327" s="31">
        <v>0</v>
      </c>
      <c r="E327" s="96">
        <v>0</v>
      </c>
      <c r="F327" s="31" t="s">
        <v>119</v>
      </c>
      <c r="G327" s="96" t="s">
        <v>119</v>
      </c>
      <c r="H327" s="96">
        <v>0</v>
      </c>
      <c r="I327" s="96">
        <v>0</v>
      </c>
      <c r="J327" s="96">
        <v>0</v>
      </c>
      <c r="K327" s="96">
        <v>0</v>
      </c>
      <c r="L327" s="96">
        <v>0</v>
      </c>
      <c r="M327" s="96">
        <v>0</v>
      </c>
      <c r="N327" s="96">
        <v>0</v>
      </c>
      <c r="O327" s="96"/>
      <c r="P327" s="96"/>
      <c r="Q327" s="96"/>
      <c r="R327" s="96"/>
      <c r="S327" s="96"/>
      <c r="T327" s="96"/>
      <c r="U327" s="96">
        <v>0</v>
      </c>
      <c r="V327" s="96"/>
      <c r="W327" s="96"/>
      <c r="X327" s="96"/>
      <c r="Y327" s="96"/>
      <c r="Z327" s="96"/>
      <c r="AA327" s="96">
        <v>0</v>
      </c>
      <c r="AB327" s="96">
        <v>0</v>
      </c>
      <c r="AC327" s="96">
        <v>0</v>
      </c>
      <c r="AD327" s="96">
        <v>0</v>
      </c>
      <c r="AE327" s="96">
        <v>0</v>
      </c>
      <c r="AF327" s="96">
        <v>0</v>
      </c>
      <c r="AG327" s="31">
        <v>0</v>
      </c>
      <c r="AJ327" s="100"/>
      <c r="AK327" s="20">
        <f t="shared" si="29"/>
        <v>0</v>
      </c>
      <c r="AM327" s="20">
        <f t="shared" si="33"/>
        <v>0</v>
      </c>
      <c r="AN327" s="20">
        <f t="shared" si="33"/>
        <v>0</v>
      </c>
      <c r="AO327" s="20">
        <f t="shared" si="33"/>
        <v>0</v>
      </c>
      <c r="AP327" s="31"/>
      <c r="AS327" t="str">
        <f t="shared" si="32"/>
        <v/>
      </c>
      <c r="AT327" t="str">
        <f t="shared" si="30"/>
        <v/>
      </c>
      <c r="AU327" s="31">
        <v>0</v>
      </c>
      <c r="AV327" s="31" t="b">
        <v>0</v>
      </c>
      <c r="AW327" s="31">
        <v>0</v>
      </c>
      <c r="AX327" s="20">
        <f t="shared" si="31"/>
        <v>0</v>
      </c>
      <c r="BD327" t="str">
        <f t="shared" si="28"/>
        <v>R1GST EDMUNDS</v>
      </c>
      <c r="BE327" s="30" t="s">
        <v>904</v>
      </c>
      <c r="BF327" s="30" t="s">
        <v>905</v>
      </c>
      <c r="BG327" s="30" t="s">
        <v>904</v>
      </c>
      <c r="BH327" s="30" t="s">
        <v>905</v>
      </c>
      <c r="BI327" s="30" t="s">
        <v>877</v>
      </c>
    </row>
    <row r="328" spans="1:61" s="20" customFormat="1" ht="15" hidden="1" x14ac:dyDescent="0.25">
      <c r="A328" s="31" t="e">
        <v>#N/A</v>
      </c>
      <c r="B328" s="31" t="e">
        <v>#N/A</v>
      </c>
      <c r="C328" s="31"/>
      <c r="D328" s="31">
        <v>0</v>
      </c>
      <c r="E328" s="96">
        <v>0</v>
      </c>
      <c r="F328" s="31" t="s">
        <v>119</v>
      </c>
      <c r="G328" s="96" t="s">
        <v>119</v>
      </c>
      <c r="H328" s="96">
        <v>0</v>
      </c>
      <c r="I328" s="96">
        <v>0</v>
      </c>
      <c r="J328" s="96">
        <v>0</v>
      </c>
      <c r="K328" s="96">
        <v>0</v>
      </c>
      <c r="L328" s="96">
        <v>0</v>
      </c>
      <c r="M328" s="96">
        <v>0</v>
      </c>
      <c r="N328" s="96">
        <v>0</v>
      </c>
      <c r="O328" s="96"/>
      <c r="P328" s="96"/>
      <c r="Q328" s="96"/>
      <c r="R328" s="96"/>
      <c r="S328" s="96"/>
      <c r="T328" s="96"/>
      <c r="U328" s="96">
        <v>0</v>
      </c>
      <c r="V328" s="96"/>
      <c r="W328" s="96"/>
      <c r="X328" s="96"/>
      <c r="Y328" s="96"/>
      <c r="Z328" s="96"/>
      <c r="AA328" s="96">
        <v>0</v>
      </c>
      <c r="AB328" s="96">
        <v>0</v>
      </c>
      <c r="AC328" s="96">
        <v>0</v>
      </c>
      <c r="AD328" s="96">
        <v>0</v>
      </c>
      <c r="AE328" s="96">
        <v>0</v>
      </c>
      <c r="AF328" s="96">
        <v>0</v>
      </c>
      <c r="AG328" s="31">
        <v>0</v>
      </c>
      <c r="AJ328" s="100"/>
      <c r="AK328" s="20">
        <f t="shared" si="29"/>
        <v>0</v>
      </c>
      <c r="AM328" s="20">
        <f t="shared" si="33"/>
        <v>0</v>
      </c>
      <c r="AN328" s="20">
        <f t="shared" si="33"/>
        <v>0</v>
      </c>
      <c r="AO328" s="20">
        <f t="shared" si="33"/>
        <v>0</v>
      </c>
      <c r="AP328" s="31"/>
      <c r="AS328" t="str">
        <f t="shared" si="32"/>
        <v/>
      </c>
      <c r="AT328" t="str">
        <f t="shared" si="30"/>
        <v/>
      </c>
      <c r="AU328" s="31">
        <v>0</v>
      </c>
      <c r="AV328" s="31" t="b">
        <v>0</v>
      </c>
      <c r="AW328" s="31">
        <v>0</v>
      </c>
      <c r="AX328" s="20">
        <f t="shared" si="31"/>
        <v>0</v>
      </c>
      <c r="BD328" t="str">
        <f t="shared" si="28"/>
        <v>R1GTAVISTOCK HOSPITAL</v>
      </c>
      <c r="BE328" s="30" t="s">
        <v>906</v>
      </c>
      <c r="BF328" s="30" t="s">
        <v>907</v>
      </c>
      <c r="BG328" s="30" t="s">
        <v>906</v>
      </c>
      <c r="BH328" s="30" t="s">
        <v>907</v>
      </c>
      <c r="BI328" s="30" t="s">
        <v>877</v>
      </c>
    </row>
    <row r="329" spans="1:61" s="20" customFormat="1" ht="15" hidden="1" x14ac:dyDescent="0.25">
      <c r="A329" s="31" t="e">
        <v>#N/A</v>
      </c>
      <c r="B329" s="31" t="e">
        <v>#N/A</v>
      </c>
      <c r="C329" s="31"/>
      <c r="D329" s="31">
        <v>0</v>
      </c>
      <c r="E329" s="96">
        <v>0</v>
      </c>
      <c r="F329" s="31" t="s">
        <v>119</v>
      </c>
      <c r="G329" s="96" t="s">
        <v>119</v>
      </c>
      <c r="H329" s="96">
        <v>0</v>
      </c>
      <c r="I329" s="96">
        <v>0</v>
      </c>
      <c r="J329" s="96">
        <v>0</v>
      </c>
      <c r="K329" s="96">
        <v>0</v>
      </c>
      <c r="L329" s="96">
        <v>0</v>
      </c>
      <c r="M329" s="96">
        <v>0</v>
      </c>
      <c r="N329" s="96">
        <v>0</v>
      </c>
      <c r="O329" s="96"/>
      <c r="P329" s="96"/>
      <c r="Q329" s="96"/>
      <c r="R329" s="96"/>
      <c r="S329" s="96"/>
      <c r="T329" s="96"/>
      <c r="U329" s="96">
        <v>0</v>
      </c>
      <c r="V329" s="96"/>
      <c r="W329" s="96"/>
      <c r="X329" s="96"/>
      <c r="Y329" s="96"/>
      <c r="Z329" s="96"/>
      <c r="AA329" s="96">
        <v>0</v>
      </c>
      <c r="AB329" s="96">
        <v>0</v>
      </c>
      <c r="AC329" s="96">
        <v>0</v>
      </c>
      <c r="AD329" s="96">
        <v>0</v>
      </c>
      <c r="AE329" s="96">
        <v>0</v>
      </c>
      <c r="AF329" s="96">
        <v>0</v>
      </c>
      <c r="AG329" s="31">
        <v>0</v>
      </c>
      <c r="AJ329" s="100"/>
      <c r="AK329" s="20">
        <f t="shared" si="29"/>
        <v>0</v>
      </c>
      <c r="AM329" s="20">
        <f t="shared" si="33"/>
        <v>0</v>
      </c>
      <c r="AN329" s="20">
        <f t="shared" si="33"/>
        <v>0</v>
      </c>
      <c r="AO329" s="20">
        <f t="shared" si="33"/>
        <v>0</v>
      </c>
      <c r="AP329" s="31"/>
      <c r="AS329" t="str">
        <f t="shared" si="32"/>
        <v/>
      </c>
      <c r="AT329" t="str">
        <f t="shared" si="30"/>
        <v/>
      </c>
      <c r="AU329" s="31">
        <v>0</v>
      </c>
      <c r="AV329" s="31" t="b">
        <v>0</v>
      </c>
      <c r="AW329" s="31">
        <v>0</v>
      </c>
      <c r="AX329" s="20">
        <f t="shared" si="31"/>
        <v>0</v>
      </c>
      <c r="BD329" t="str">
        <f t="shared" si="28"/>
        <v>R1GTEIGNMOUTH HOSPITAL</v>
      </c>
      <c r="BE329" s="30" t="s">
        <v>908</v>
      </c>
      <c r="BF329" s="30" t="s">
        <v>909</v>
      </c>
      <c r="BG329" s="30" t="s">
        <v>908</v>
      </c>
      <c r="BH329" s="30" t="s">
        <v>909</v>
      </c>
      <c r="BI329" s="30" t="s">
        <v>877</v>
      </c>
    </row>
    <row r="330" spans="1:61" s="20" customFormat="1" ht="15" hidden="1" x14ac:dyDescent="0.25">
      <c r="A330" s="31" t="e">
        <v>#N/A</v>
      </c>
      <c r="B330" s="31" t="e">
        <v>#N/A</v>
      </c>
      <c r="C330" s="31"/>
      <c r="D330" s="31">
        <v>0</v>
      </c>
      <c r="E330" s="96">
        <v>0</v>
      </c>
      <c r="F330" s="31" t="s">
        <v>119</v>
      </c>
      <c r="G330" s="96" t="s">
        <v>119</v>
      </c>
      <c r="H330" s="96">
        <v>0</v>
      </c>
      <c r="I330" s="96">
        <v>0</v>
      </c>
      <c r="J330" s="96">
        <v>0</v>
      </c>
      <c r="K330" s="96">
        <v>0</v>
      </c>
      <c r="L330" s="96">
        <v>0</v>
      </c>
      <c r="M330" s="96">
        <v>0</v>
      </c>
      <c r="N330" s="96">
        <v>0</v>
      </c>
      <c r="O330" s="96"/>
      <c r="P330" s="96"/>
      <c r="Q330" s="96"/>
      <c r="R330" s="96"/>
      <c r="S330" s="96"/>
      <c r="T330" s="96"/>
      <c r="U330" s="96">
        <v>0</v>
      </c>
      <c r="V330" s="96"/>
      <c r="W330" s="96"/>
      <c r="X330" s="96"/>
      <c r="Y330" s="96"/>
      <c r="Z330" s="96"/>
      <c r="AA330" s="96">
        <v>0</v>
      </c>
      <c r="AB330" s="96">
        <v>0</v>
      </c>
      <c r="AC330" s="96">
        <v>0</v>
      </c>
      <c r="AD330" s="96">
        <v>0</v>
      </c>
      <c r="AE330" s="96">
        <v>0</v>
      </c>
      <c r="AF330" s="96">
        <v>0</v>
      </c>
      <c r="AG330" s="31">
        <v>0</v>
      </c>
      <c r="AJ330" s="100"/>
      <c r="AK330" s="20">
        <f t="shared" si="29"/>
        <v>0</v>
      </c>
      <c r="AM330" s="20">
        <f t="shared" si="33"/>
        <v>0</v>
      </c>
      <c r="AN330" s="20">
        <f t="shared" si="33"/>
        <v>0</v>
      </c>
      <c r="AO330" s="20">
        <f t="shared" si="33"/>
        <v>0</v>
      </c>
      <c r="AP330" s="31"/>
      <c r="AS330" t="str">
        <f t="shared" si="32"/>
        <v/>
      </c>
      <c r="AT330" t="str">
        <f t="shared" si="30"/>
        <v/>
      </c>
      <c r="AU330" s="31">
        <v>0</v>
      </c>
      <c r="AV330" s="31" t="b">
        <v>0</v>
      </c>
      <c r="AW330" s="31">
        <v>0</v>
      </c>
      <c r="AX330" s="20">
        <f t="shared" si="31"/>
        <v>0</v>
      </c>
      <c r="BD330" t="str">
        <f t="shared" si="28"/>
        <v>R1GTOTNES HOSPITAL</v>
      </c>
      <c r="BE330" s="30" t="s">
        <v>910</v>
      </c>
      <c r="BF330" s="30" t="s">
        <v>911</v>
      </c>
      <c r="BG330" s="30" t="s">
        <v>910</v>
      </c>
      <c r="BH330" s="30" t="s">
        <v>911</v>
      </c>
      <c r="BI330" s="30" t="s">
        <v>877</v>
      </c>
    </row>
    <row r="331" spans="1:61" s="20" customFormat="1" ht="15" hidden="1" x14ac:dyDescent="0.25">
      <c r="A331" s="31" t="e">
        <v>#N/A</v>
      </c>
      <c r="B331" s="31" t="e">
        <v>#N/A</v>
      </c>
      <c r="C331" s="31"/>
      <c r="D331" s="31">
        <v>0</v>
      </c>
      <c r="E331" s="96">
        <v>0</v>
      </c>
      <c r="F331" s="31" t="s">
        <v>119</v>
      </c>
      <c r="G331" s="96" t="s">
        <v>119</v>
      </c>
      <c r="H331" s="96">
        <v>0</v>
      </c>
      <c r="I331" s="96">
        <v>0</v>
      </c>
      <c r="J331" s="96">
        <v>0</v>
      </c>
      <c r="K331" s="96">
        <v>0</v>
      </c>
      <c r="L331" s="96">
        <v>0</v>
      </c>
      <c r="M331" s="96">
        <v>0</v>
      </c>
      <c r="N331" s="96">
        <v>0</v>
      </c>
      <c r="O331" s="96"/>
      <c r="P331" s="96"/>
      <c r="Q331" s="96"/>
      <c r="R331" s="96"/>
      <c r="S331" s="96"/>
      <c r="T331" s="96"/>
      <c r="U331" s="96">
        <v>0</v>
      </c>
      <c r="V331" s="96"/>
      <c r="W331" s="96"/>
      <c r="X331" s="96"/>
      <c r="Y331" s="96"/>
      <c r="Z331" s="96"/>
      <c r="AA331" s="96">
        <v>0</v>
      </c>
      <c r="AB331" s="96">
        <v>0</v>
      </c>
      <c r="AC331" s="96">
        <v>0</v>
      </c>
      <c r="AD331" s="96">
        <v>0</v>
      </c>
      <c r="AE331" s="96">
        <v>0</v>
      </c>
      <c r="AF331" s="96">
        <v>0</v>
      </c>
      <c r="AG331" s="31">
        <v>0</v>
      </c>
      <c r="AJ331" s="100"/>
      <c r="AK331" s="20">
        <f t="shared" si="29"/>
        <v>0</v>
      </c>
      <c r="AM331" s="20">
        <f t="shared" si="33"/>
        <v>0</v>
      </c>
      <c r="AN331" s="20">
        <f t="shared" si="33"/>
        <v>0</v>
      </c>
      <c r="AO331" s="20">
        <f t="shared" si="33"/>
        <v>0</v>
      </c>
      <c r="AP331" s="31"/>
      <c r="AS331" t="str">
        <f t="shared" si="32"/>
        <v/>
      </c>
      <c r="AT331" t="str">
        <f t="shared" si="30"/>
        <v/>
      </c>
      <c r="AU331" s="31">
        <v>0</v>
      </c>
      <c r="AV331" s="31" t="b">
        <v>0</v>
      </c>
      <c r="AW331" s="31">
        <v>0</v>
      </c>
      <c r="AX331" s="20">
        <f t="shared" si="31"/>
        <v>0</v>
      </c>
      <c r="BD331" t="str">
        <f t="shared" si="28"/>
        <v>R1GUNIT 3</v>
      </c>
      <c r="BE331" s="30" t="s">
        <v>912</v>
      </c>
      <c r="BF331" s="30" t="s">
        <v>913</v>
      </c>
      <c r="BG331" s="30" t="s">
        <v>912</v>
      </c>
      <c r="BH331" s="30" t="s">
        <v>913</v>
      </c>
      <c r="BI331" s="30" t="s">
        <v>877</v>
      </c>
    </row>
    <row r="332" spans="1:61" s="20" customFormat="1" ht="15" hidden="1" x14ac:dyDescent="0.25">
      <c r="A332" s="31" t="e">
        <v>#N/A</v>
      </c>
      <c r="B332" s="31" t="e">
        <v>#N/A</v>
      </c>
      <c r="C332" s="31"/>
      <c r="D332" s="31">
        <v>0</v>
      </c>
      <c r="E332" s="96">
        <v>0</v>
      </c>
      <c r="F332" s="31" t="s">
        <v>119</v>
      </c>
      <c r="G332" s="96" t="s">
        <v>119</v>
      </c>
      <c r="H332" s="96">
        <v>0</v>
      </c>
      <c r="I332" s="96">
        <v>0</v>
      </c>
      <c r="J332" s="96">
        <v>0</v>
      </c>
      <c r="K332" s="96">
        <v>0</v>
      </c>
      <c r="L332" s="96">
        <v>0</v>
      </c>
      <c r="M332" s="96">
        <v>0</v>
      </c>
      <c r="N332" s="96">
        <v>0</v>
      </c>
      <c r="O332" s="96"/>
      <c r="P332" s="96"/>
      <c r="Q332" s="96"/>
      <c r="R332" s="96"/>
      <c r="S332" s="96"/>
      <c r="T332" s="96"/>
      <c r="U332" s="96">
        <v>0</v>
      </c>
      <c r="V332" s="96"/>
      <c r="W332" s="96"/>
      <c r="X332" s="96"/>
      <c r="Y332" s="96"/>
      <c r="Z332" s="96"/>
      <c r="AA332" s="96">
        <v>0</v>
      </c>
      <c r="AB332" s="96">
        <v>0</v>
      </c>
      <c r="AC332" s="96">
        <v>0</v>
      </c>
      <c r="AD332" s="96">
        <v>0</v>
      </c>
      <c r="AE332" s="96">
        <v>0</v>
      </c>
      <c r="AF332" s="96">
        <v>0</v>
      </c>
      <c r="AG332" s="31">
        <v>0</v>
      </c>
      <c r="AJ332" s="100"/>
      <c r="AK332" s="20">
        <f t="shared" si="29"/>
        <v>0</v>
      </c>
      <c r="AM332" s="20">
        <f t="shared" si="33"/>
        <v>0</v>
      </c>
      <c r="AN332" s="20">
        <f t="shared" si="33"/>
        <v>0</v>
      </c>
      <c r="AO332" s="20">
        <f t="shared" si="33"/>
        <v>0</v>
      </c>
      <c r="AP332" s="31"/>
      <c r="AS332" t="str">
        <f t="shared" si="32"/>
        <v/>
      </c>
      <c r="AT332" t="str">
        <f t="shared" si="30"/>
        <v/>
      </c>
      <c r="AU332" s="31">
        <v>0</v>
      </c>
      <c r="AV332" s="31" t="b">
        <v>0</v>
      </c>
      <c r="AW332" s="31">
        <v>0</v>
      </c>
      <c r="AX332" s="20">
        <f t="shared" si="31"/>
        <v>0</v>
      </c>
      <c r="BD332" t="str">
        <f t="shared" ref="BD332:BD418" si="34">CONCATENATE(LEFT(BE332, 3),BF332)</f>
        <v>R1HAINSLEY UNIT</v>
      </c>
      <c r="BE332" s="30" t="s">
        <v>914</v>
      </c>
      <c r="BF332" s="30" t="s">
        <v>915</v>
      </c>
      <c r="BG332" s="30" t="s">
        <v>914</v>
      </c>
      <c r="BH332" s="30" t="s">
        <v>915</v>
      </c>
      <c r="BI332" s="30" t="s">
        <v>916</v>
      </c>
    </row>
    <row r="333" spans="1:61" s="20" customFormat="1" ht="15" hidden="1" x14ac:dyDescent="0.25">
      <c r="A333" s="31" t="e">
        <v>#N/A</v>
      </c>
      <c r="B333" s="31" t="e">
        <v>#N/A</v>
      </c>
      <c r="C333" s="31"/>
      <c r="D333" s="31">
        <v>0</v>
      </c>
      <c r="E333" s="96">
        <v>0</v>
      </c>
      <c r="F333" s="31" t="s">
        <v>119</v>
      </c>
      <c r="G333" s="96" t="s">
        <v>119</v>
      </c>
      <c r="H333" s="96">
        <v>0</v>
      </c>
      <c r="I333" s="96">
        <v>0</v>
      </c>
      <c r="J333" s="96">
        <v>0</v>
      </c>
      <c r="K333" s="96">
        <v>0</v>
      </c>
      <c r="L333" s="96">
        <v>0</v>
      </c>
      <c r="M333" s="96">
        <v>0</v>
      </c>
      <c r="N333" s="96">
        <v>0</v>
      </c>
      <c r="O333" s="96"/>
      <c r="P333" s="96"/>
      <c r="Q333" s="96"/>
      <c r="R333" s="96"/>
      <c r="S333" s="96"/>
      <c r="T333" s="96"/>
      <c r="U333" s="96">
        <v>0</v>
      </c>
      <c r="V333" s="96"/>
      <c r="W333" s="96"/>
      <c r="X333" s="96"/>
      <c r="Y333" s="96"/>
      <c r="Z333" s="96"/>
      <c r="AA333" s="96">
        <v>0</v>
      </c>
      <c r="AB333" s="96">
        <v>0</v>
      </c>
      <c r="AC333" s="96">
        <v>0</v>
      </c>
      <c r="AD333" s="96">
        <v>0</v>
      </c>
      <c r="AE333" s="96">
        <v>0</v>
      </c>
      <c r="AF333" s="96">
        <v>0</v>
      </c>
      <c r="AG333" s="31">
        <v>0</v>
      </c>
      <c r="AJ333" s="100"/>
      <c r="AK333" s="20">
        <f t="shared" si="29"/>
        <v>0</v>
      </c>
      <c r="AM333" s="20">
        <f t="shared" si="33"/>
        <v>0</v>
      </c>
      <c r="AN333" s="20">
        <f t="shared" si="33"/>
        <v>0</v>
      </c>
      <c r="AO333" s="20">
        <f t="shared" si="33"/>
        <v>0</v>
      </c>
      <c r="AP333" s="31"/>
      <c r="AS333" t="str">
        <f t="shared" si="32"/>
        <v/>
      </c>
      <c r="AT333" t="str">
        <f t="shared" si="30"/>
        <v/>
      </c>
      <c r="AU333" s="31">
        <v>0</v>
      </c>
      <c r="AV333" s="31" t="b">
        <v>0</v>
      </c>
      <c r="AW333" s="31">
        <v>0</v>
      </c>
      <c r="AX333" s="20">
        <f t="shared" si="31"/>
        <v>0</v>
      </c>
      <c r="BD333" t="str">
        <f t="shared" si="34"/>
        <v>R1HBLT BIRTH CENTRE</v>
      </c>
      <c r="BE333" s="30" t="s">
        <v>917</v>
      </c>
      <c r="BF333" s="30" t="s">
        <v>918</v>
      </c>
      <c r="BG333" s="30" t="s">
        <v>917</v>
      </c>
      <c r="BH333" s="30" t="s">
        <v>918</v>
      </c>
      <c r="BI333" s="30" t="s">
        <v>916</v>
      </c>
    </row>
    <row r="334" spans="1:61" s="20" customFormat="1" ht="15" hidden="1" x14ac:dyDescent="0.25">
      <c r="A334" s="31" t="e">
        <v>#N/A</v>
      </c>
      <c r="B334" s="31" t="e">
        <v>#N/A</v>
      </c>
      <c r="C334" s="31"/>
      <c r="D334" s="31">
        <v>0</v>
      </c>
      <c r="E334" s="96">
        <v>0</v>
      </c>
      <c r="F334" s="31" t="s">
        <v>119</v>
      </c>
      <c r="G334" s="96" t="s">
        <v>119</v>
      </c>
      <c r="H334" s="96">
        <v>0</v>
      </c>
      <c r="I334" s="96">
        <v>0</v>
      </c>
      <c r="J334" s="96">
        <v>0</v>
      </c>
      <c r="K334" s="96">
        <v>0</v>
      </c>
      <c r="L334" s="96">
        <v>0</v>
      </c>
      <c r="M334" s="96">
        <v>0</v>
      </c>
      <c r="N334" s="96">
        <v>0</v>
      </c>
      <c r="O334" s="96"/>
      <c r="P334" s="96"/>
      <c r="Q334" s="96"/>
      <c r="R334" s="96"/>
      <c r="S334" s="96"/>
      <c r="T334" s="96"/>
      <c r="U334" s="96">
        <v>0</v>
      </c>
      <c r="V334" s="96"/>
      <c r="W334" s="96"/>
      <c r="X334" s="96"/>
      <c r="Y334" s="96"/>
      <c r="Z334" s="96"/>
      <c r="AA334" s="96">
        <v>0</v>
      </c>
      <c r="AB334" s="96">
        <v>0</v>
      </c>
      <c r="AC334" s="96">
        <v>0</v>
      </c>
      <c r="AD334" s="96">
        <v>0</v>
      </c>
      <c r="AE334" s="96">
        <v>0</v>
      </c>
      <c r="AF334" s="96">
        <v>0</v>
      </c>
      <c r="AG334" s="31">
        <v>0</v>
      </c>
      <c r="AJ334" s="100"/>
      <c r="AK334" s="20">
        <f t="shared" si="29"/>
        <v>0</v>
      </c>
      <c r="AM334" s="20">
        <f t="shared" si="33"/>
        <v>0</v>
      </c>
      <c r="AN334" s="20">
        <f t="shared" si="33"/>
        <v>0</v>
      </c>
      <c r="AO334" s="20">
        <f t="shared" si="33"/>
        <v>0</v>
      </c>
      <c r="AP334" s="31"/>
      <c r="AS334" t="str">
        <f t="shared" si="32"/>
        <v/>
      </c>
      <c r="AT334" t="str">
        <f t="shared" si="30"/>
        <v/>
      </c>
      <c r="AU334" s="31">
        <v>0</v>
      </c>
      <c r="AV334" s="31" t="b">
        <v>0</v>
      </c>
      <c r="AW334" s="31">
        <v>0</v>
      </c>
      <c r="AX334" s="20">
        <f t="shared" si="31"/>
        <v>0</v>
      </c>
      <c r="BD334" t="str">
        <f t="shared" si="34"/>
        <v>R1HBLT PRIVATE HOSPITALS</v>
      </c>
      <c r="BE334" s="30" t="s">
        <v>919</v>
      </c>
      <c r="BF334" s="30" t="s">
        <v>920</v>
      </c>
      <c r="BG334" s="30" t="s">
        <v>919</v>
      </c>
      <c r="BH334" s="30" t="s">
        <v>920</v>
      </c>
      <c r="BI334" s="30" t="s">
        <v>916</v>
      </c>
    </row>
    <row r="335" spans="1:61" s="20" customFormat="1" ht="15" hidden="1" x14ac:dyDescent="0.25">
      <c r="A335" s="31" t="e">
        <v>#N/A</v>
      </c>
      <c r="B335" s="31" t="e">
        <v>#N/A</v>
      </c>
      <c r="C335" s="31"/>
      <c r="D335" s="31">
        <v>0</v>
      </c>
      <c r="E335" s="96">
        <v>0</v>
      </c>
      <c r="F335" s="31" t="s">
        <v>119</v>
      </c>
      <c r="G335" s="96" t="s">
        <v>119</v>
      </c>
      <c r="H335" s="96">
        <v>0</v>
      </c>
      <c r="I335" s="96">
        <v>0</v>
      </c>
      <c r="J335" s="96">
        <v>0</v>
      </c>
      <c r="K335" s="96">
        <v>0</v>
      </c>
      <c r="L335" s="96">
        <v>0</v>
      </c>
      <c r="M335" s="96">
        <v>0</v>
      </c>
      <c r="N335" s="96">
        <v>0</v>
      </c>
      <c r="O335" s="96"/>
      <c r="P335" s="96"/>
      <c r="Q335" s="96"/>
      <c r="R335" s="96"/>
      <c r="S335" s="96"/>
      <c r="T335" s="96"/>
      <c r="U335" s="96">
        <v>0</v>
      </c>
      <c r="V335" s="96"/>
      <c r="W335" s="96"/>
      <c r="X335" s="96"/>
      <c r="Y335" s="96"/>
      <c r="Z335" s="96"/>
      <c r="AA335" s="96">
        <v>0</v>
      </c>
      <c r="AB335" s="96">
        <v>0</v>
      </c>
      <c r="AC335" s="96">
        <v>0</v>
      </c>
      <c r="AD335" s="96">
        <v>0</v>
      </c>
      <c r="AE335" s="96">
        <v>0</v>
      </c>
      <c r="AF335" s="96">
        <v>0</v>
      </c>
      <c r="AG335" s="31">
        <v>0</v>
      </c>
      <c r="AJ335" s="100"/>
      <c r="AK335" s="20">
        <f t="shared" si="29"/>
        <v>0</v>
      </c>
      <c r="AM335" s="20">
        <f t="shared" si="33"/>
        <v>0</v>
      </c>
      <c r="AN335" s="20">
        <f t="shared" si="33"/>
        <v>0</v>
      </c>
      <c r="AO335" s="20">
        <f t="shared" si="33"/>
        <v>0</v>
      </c>
      <c r="AP335" s="31"/>
      <c r="AS335" t="str">
        <f t="shared" si="32"/>
        <v/>
      </c>
      <c r="AT335" t="str">
        <f t="shared" si="30"/>
        <v/>
      </c>
      <c r="AU335" s="31">
        <v>0</v>
      </c>
      <c r="AV335" s="31" t="b">
        <v>0</v>
      </c>
      <c r="AW335" s="31">
        <v>0</v>
      </c>
      <c r="AX335" s="20">
        <f t="shared" si="31"/>
        <v>0</v>
      </c>
      <c r="BD335" t="str">
        <f t="shared" si="34"/>
        <v>R1HGATEWAY SURGICAL CENTRE</v>
      </c>
      <c r="BE335" s="30" t="s">
        <v>921</v>
      </c>
      <c r="BF335" s="30" t="s">
        <v>922</v>
      </c>
      <c r="BG335" s="30" t="s">
        <v>921</v>
      </c>
      <c r="BH335" s="30" t="s">
        <v>922</v>
      </c>
      <c r="BI335" s="30" t="s">
        <v>916</v>
      </c>
    </row>
    <row r="336" spans="1:61" s="20" customFormat="1" ht="15" hidden="1" x14ac:dyDescent="0.25">
      <c r="A336" s="31" t="e">
        <v>#N/A</v>
      </c>
      <c r="B336" s="31" t="e">
        <v>#N/A</v>
      </c>
      <c r="C336" s="31"/>
      <c r="D336" s="31">
        <v>0</v>
      </c>
      <c r="E336" s="96">
        <v>0</v>
      </c>
      <c r="F336" s="31" t="s">
        <v>119</v>
      </c>
      <c r="G336" s="96" t="s">
        <v>119</v>
      </c>
      <c r="H336" s="96">
        <v>0</v>
      </c>
      <c r="I336" s="96">
        <v>0</v>
      </c>
      <c r="J336" s="96">
        <v>0</v>
      </c>
      <c r="K336" s="96">
        <v>0</v>
      </c>
      <c r="L336" s="96">
        <v>0</v>
      </c>
      <c r="M336" s="96">
        <v>0</v>
      </c>
      <c r="N336" s="96">
        <v>0</v>
      </c>
      <c r="O336" s="96"/>
      <c r="P336" s="96"/>
      <c r="Q336" s="96"/>
      <c r="R336" s="96"/>
      <c r="S336" s="96"/>
      <c r="T336" s="96"/>
      <c r="U336" s="96">
        <v>0</v>
      </c>
      <c r="V336" s="96"/>
      <c r="W336" s="96"/>
      <c r="X336" s="96"/>
      <c r="Y336" s="96"/>
      <c r="Z336" s="96"/>
      <c r="AA336" s="96">
        <v>0</v>
      </c>
      <c r="AB336" s="96">
        <v>0</v>
      </c>
      <c r="AC336" s="96">
        <v>0</v>
      </c>
      <c r="AD336" s="96">
        <v>0</v>
      </c>
      <c r="AE336" s="96">
        <v>0</v>
      </c>
      <c r="AF336" s="96">
        <v>0</v>
      </c>
      <c r="AG336" s="31">
        <v>0</v>
      </c>
      <c r="AJ336" s="100"/>
      <c r="AK336" s="20">
        <f t="shared" si="29"/>
        <v>0</v>
      </c>
      <c r="AM336" s="20">
        <f t="shared" si="33"/>
        <v>0</v>
      </c>
      <c r="AN336" s="20">
        <f t="shared" si="33"/>
        <v>0</v>
      </c>
      <c r="AO336" s="20">
        <f t="shared" si="33"/>
        <v>0</v>
      </c>
      <c r="AP336" s="31"/>
      <c r="AS336" t="str">
        <f t="shared" si="32"/>
        <v/>
      </c>
      <c r="AT336" t="str">
        <f t="shared" si="30"/>
        <v/>
      </c>
      <c r="AU336" s="31">
        <v>0</v>
      </c>
      <c r="AV336" s="31" t="b">
        <v>0</v>
      </c>
      <c r="AW336" s="31">
        <v>0</v>
      </c>
      <c r="AX336" s="20">
        <f t="shared" si="31"/>
        <v>0</v>
      </c>
      <c r="BD336" t="str">
        <f t="shared" si="34"/>
        <v>R1HMILE END HOSPITAL</v>
      </c>
      <c r="BE336" s="30" t="s">
        <v>923</v>
      </c>
      <c r="BF336" s="30" t="s">
        <v>924</v>
      </c>
      <c r="BG336" s="30" t="s">
        <v>923</v>
      </c>
      <c r="BH336" s="30" t="s">
        <v>924</v>
      </c>
      <c r="BI336" s="30" t="s">
        <v>916</v>
      </c>
    </row>
    <row r="337" spans="1:61" s="20" customFormat="1" ht="15" hidden="1" x14ac:dyDescent="0.25">
      <c r="A337" s="31" t="e">
        <v>#N/A</v>
      </c>
      <c r="B337" s="31" t="e">
        <v>#N/A</v>
      </c>
      <c r="C337" s="31"/>
      <c r="D337" s="31">
        <v>0</v>
      </c>
      <c r="E337" s="96">
        <v>0</v>
      </c>
      <c r="F337" s="31" t="s">
        <v>119</v>
      </c>
      <c r="G337" s="96" t="s">
        <v>119</v>
      </c>
      <c r="H337" s="96">
        <v>0</v>
      </c>
      <c r="I337" s="96">
        <v>0</v>
      </c>
      <c r="J337" s="96">
        <v>0</v>
      </c>
      <c r="K337" s="96">
        <v>0</v>
      </c>
      <c r="L337" s="96">
        <v>0</v>
      </c>
      <c r="M337" s="96">
        <v>0</v>
      </c>
      <c r="N337" s="96">
        <v>0</v>
      </c>
      <c r="O337" s="96"/>
      <c r="P337" s="96"/>
      <c r="Q337" s="96"/>
      <c r="R337" s="96"/>
      <c r="S337" s="96"/>
      <c r="T337" s="96"/>
      <c r="U337" s="96">
        <v>0</v>
      </c>
      <c r="V337" s="96"/>
      <c r="W337" s="96"/>
      <c r="X337" s="96"/>
      <c r="Y337" s="96"/>
      <c r="Z337" s="96"/>
      <c r="AA337" s="96">
        <v>0</v>
      </c>
      <c r="AB337" s="96">
        <v>0</v>
      </c>
      <c r="AC337" s="96">
        <v>0</v>
      </c>
      <c r="AD337" s="96">
        <v>0</v>
      </c>
      <c r="AE337" s="96">
        <v>0</v>
      </c>
      <c r="AF337" s="96">
        <v>0</v>
      </c>
      <c r="AG337" s="31">
        <v>0</v>
      </c>
      <c r="AJ337" s="100"/>
      <c r="AK337" s="20">
        <f t="shared" si="29"/>
        <v>0</v>
      </c>
      <c r="AM337" s="20">
        <f t="shared" si="33"/>
        <v>0</v>
      </c>
      <c r="AN337" s="20">
        <f t="shared" si="33"/>
        <v>0</v>
      </c>
      <c r="AO337" s="20">
        <f t="shared" si="33"/>
        <v>0</v>
      </c>
      <c r="AP337" s="31"/>
      <c r="AS337" t="str">
        <f t="shared" si="32"/>
        <v/>
      </c>
      <c r="AT337" t="str">
        <f t="shared" si="30"/>
        <v/>
      </c>
      <c r="AU337" s="31">
        <v>0</v>
      </c>
      <c r="AV337" s="31" t="b">
        <v>0</v>
      </c>
      <c r="AW337" s="31">
        <v>0</v>
      </c>
      <c r="AX337" s="20">
        <f t="shared" si="31"/>
        <v>0</v>
      </c>
      <c r="BD337" t="str">
        <f t="shared" si="34"/>
        <v>R1HNEWHAM GENERAL HOSPITAL</v>
      </c>
      <c r="BE337" s="30" t="s">
        <v>925</v>
      </c>
      <c r="BF337" s="30" t="s">
        <v>926</v>
      </c>
      <c r="BG337" s="30" t="s">
        <v>925</v>
      </c>
      <c r="BH337" s="30" t="s">
        <v>926</v>
      </c>
      <c r="BI337" s="30" t="s">
        <v>916</v>
      </c>
    </row>
    <row r="338" spans="1:61" s="20" customFormat="1" ht="15" hidden="1" x14ac:dyDescent="0.25">
      <c r="A338" s="31" t="e">
        <v>#N/A</v>
      </c>
      <c r="B338" s="31" t="e">
        <v>#N/A</v>
      </c>
      <c r="C338" s="31"/>
      <c r="D338" s="31">
        <v>0</v>
      </c>
      <c r="E338" s="96">
        <v>0</v>
      </c>
      <c r="F338" s="31" t="s">
        <v>119</v>
      </c>
      <c r="G338" s="96" t="s">
        <v>119</v>
      </c>
      <c r="H338" s="96">
        <v>0</v>
      </c>
      <c r="I338" s="96">
        <v>0</v>
      </c>
      <c r="J338" s="96">
        <v>0</v>
      </c>
      <c r="K338" s="96">
        <v>0</v>
      </c>
      <c r="L338" s="96">
        <v>0</v>
      </c>
      <c r="M338" s="96">
        <v>0</v>
      </c>
      <c r="N338" s="96">
        <v>0</v>
      </c>
      <c r="O338" s="96"/>
      <c r="P338" s="96"/>
      <c r="Q338" s="96"/>
      <c r="R338" s="96"/>
      <c r="S338" s="96"/>
      <c r="T338" s="96"/>
      <c r="U338" s="96">
        <v>0</v>
      </c>
      <c r="V338" s="96"/>
      <c r="W338" s="96"/>
      <c r="X338" s="96"/>
      <c r="Y338" s="96"/>
      <c r="Z338" s="96"/>
      <c r="AA338" s="96">
        <v>0</v>
      </c>
      <c r="AB338" s="96">
        <v>0</v>
      </c>
      <c r="AC338" s="96">
        <v>0</v>
      </c>
      <c r="AD338" s="96">
        <v>0</v>
      </c>
      <c r="AE338" s="96">
        <v>0</v>
      </c>
      <c r="AF338" s="96">
        <v>0</v>
      </c>
      <c r="AG338" s="31">
        <v>0</v>
      </c>
      <c r="AJ338" s="100"/>
      <c r="AK338" s="20">
        <f t="shared" si="29"/>
        <v>0</v>
      </c>
      <c r="AM338" s="20">
        <f t="shared" si="33"/>
        <v>0</v>
      </c>
      <c r="AN338" s="20">
        <f t="shared" si="33"/>
        <v>0</v>
      </c>
      <c r="AO338" s="20">
        <f t="shared" si="33"/>
        <v>0</v>
      </c>
      <c r="AP338" s="31"/>
      <c r="AS338" t="str">
        <f t="shared" si="32"/>
        <v/>
      </c>
      <c r="AT338" t="str">
        <f t="shared" si="30"/>
        <v/>
      </c>
      <c r="AU338" s="31">
        <v>0</v>
      </c>
      <c r="AV338" s="31" t="b">
        <v>0</v>
      </c>
      <c r="AW338" s="31">
        <v>0</v>
      </c>
      <c r="AX338" s="20">
        <f t="shared" si="31"/>
        <v>0</v>
      </c>
      <c r="BD338" t="str">
        <f t="shared" si="34"/>
        <v>R1HST BARTHOLOMEW'S HOSPITAL</v>
      </c>
      <c r="BE338" s="30" t="s">
        <v>927</v>
      </c>
      <c r="BF338" s="30" t="s">
        <v>928</v>
      </c>
      <c r="BG338" s="30" t="s">
        <v>927</v>
      </c>
      <c r="BH338" s="30" t="s">
        <v>928</v>
      </c>
      <c r="BI338" s="30" t="s">
        <v>916</v>
      </c>
    </row>
    <row r="339" spans="1:61" s="20" customFormat="1" ht="15" hidden="1" x14ac:dyDescent="0.25">
      <c r="A339" s="31" t="e">
        <v>#N/A</v>
      </c>
      <c r="B339" s="31" t="e">
        <v>#N/A</v>
      </c>
      <c r="C339" s="31"/>
      <c r="D339" s="31">
        <v>0</v>
      </c>
      <c r="E339" s="96">
        <v>0</v>
      </c>
      <c r="F339" s="31" t="s">
        <v>119</v>
      </c>
      <c r="G339" s="96" t="s">
        <v>119</v>
      </c>
      <c r="H339" s="96">
        <v>0</v>
      </c>
      <c r="I339" s="96">
        <v>0</v>
      </c>
      <c r="J339" s="96">
        <v>0</v>
      </c>
      <c r="K339" s="96">
        <v>0</v>
      </c>
      <c r="L339" s="96">
        <v>0</v>
      </c>
      <c r="M339" s="96">
        <v>0</v>
      </c>
      <c r="N339" s="96">
        <v>0</v>
      </c>
      <c r="O339" s="96"/>
      <c r="P339" s="96"/>
      <c r="Q339" s="96"/>
      <c r="R339" s="96"/>
      <c r="S339" s="96"/>
      <c r="T339" s="96"/>
      <c r="U339" s="96">
        <v>0</v>
      </c>
      <c r="V339" s="96"/>
      <c r="W339" s="96"/>
      <c r="X339" s="96"/>
      <c r="Y339" s="96"/>
      <c r="Z339" s="96"/>
      <c r="AA339" s="96">
        <v>0</v>
      </c>
      <c r="AB339" s="96">
        <v>0</v>
      </c>
      <c r="AC339" s="96">
        <v>0</v>
      </c>
      <c r="AD339" s="96">
        <v>0</v>
      </c>
      <c r="AE339" s="96">
        <v>0</v>
      </c>
      <c r="AF339" s="96">
        <v>0</v>
      </c>
      <c r="AG339" s="31">
        <v>0</v>
      </c>
      <c r="AJ339" s="100"/>
      <c r="AK339" s="20">
        <f t="shared" si="29"/>
        <v>0</v>
      </c>
      <c r="AM339" s="20">
        <f t="shared" si="33"/>
        <v>0</v>
      </c>
      <c r="AN339" s="20">
        <f t="shared" si="33"/>
        <v>0</v>
      </c>
      <c r="AO339" s="20">
        <f t="shared" si="33"/>
        <v>0</v>
      </c>
      <c r="AP339" s="31"/>
      <c r="AS339" t="str">
        <f t="shared" si="32"/>
        <v/>
      </c>
      <c r="AT339" t="str">
        <f t="shared" si="30"/>
        <v/>
      </c>
      <c r="AU339" s="31">
        <v>0</v>
      </c>
      <c r="AV339" s="31" t="b">
        <v>0</v>
      </c>
      <c r="AW339" s="31">
        <v>0</v>
      </c>
      <c r="AX339" s="20">
        <f t="shared" si="31"/>
        <v>0</v>
      </c>
      <c r="BD339" t="str">
        <f t="shared" si="34"/>
        <v>R1HTHE LONDON CHEST HOSPITAL</v>
      </c>
      <c r="BE339" s="30" t="s">
        <v>929</v>
      </c>
      <c r="BF339" s="30" t="s">
        <v>930</v>
      </c>
      <c r="BG339" s="30" t="s">
        <v>929</v>
      </c>
      <c r="BH339" s="30" t="s">
        <v>930</v>
      </c>
      <c r="BI339" s="30" t="s">
        <v>916</v>
      </c>
    </row>
    <row r="340" spans="1:61" s="20" customFormat="1" ht="15" hidden="1" x14ac:dyDescent="0.25">
      <c r="A340" s="31" t="e">
        <v>#N/A</v>
      </c>
      <c r="B340" s="31" t="e">
        <v>#N/A</v>
      </c>
      <c r="C340" s="31"/>
      <c r="D340" s="31">
        <v>0</v>
      </c>
      <c r="E340" s="96">
        <v>0</v>
      </c>
      <c r="F340" s="31" t="s">
        <v>119</v>
      </c>
      <c r="G340" s="96" t="s">
        <v>119</v>
      </c>
      <c r="H340" s="96">
        <v>0</v>
      </c>
      <c r="I340" s="96">
        <v>0</v>
      </c>
      <c r="J340" s="96">
        <v>0</v>
      </c>
      <c r="K340" s="96">
        <v>0</v>
      </c>
      <c r="L340" s="96">
        <v>0</v>
      </c>
      <c r="M340" s="96">
        <v>0</v>
      </c>
      <c r="N340" s="96">
        <v>0</v>
      </c>
      <c r="O340" s="96"/>
      <c r="P340" s="96"/>
      <c r="Q340" s="96"/>
      <c r="R340" s="96"/>
      <c r="S340" s="96"/>
      <c r="T340" s="96"/>
      <c r="U340" s="96">
        <v>0</v>
      </c>
      <c r="V340" s="96"/>
      <c r="W340" s="96"/>
      <c r="X340" s="96"/>
      <c r="Y340" s="96"/>
      <c r="Z340" s="96"/>
      <c r="AA340" s="96">
        <v>0</v>
      </c>
      <c r="AB340" s="96">
        <v>0</v>
      </c>
      <c r="AC340" s="96">
        <v>0</v>
      </c>
      <c r="AD340" s="96">
        <v>0</v>
      </c>
      <c r="AE340" s="96">
        <v>0</v>
      </c>
      <c r="AF340" s="96">
        <v>0</v>
      </c>
      <c r="AG340" s="31">
        <v>0</v>
      </c>
      <c r="AJ340" s="100"/>
      <c r="AK340" s="20">
        <f t="shared" si="29"/>
        <v>0</v>
      </c>
      <c r="AM340" s="20">
        <f t="shared" si="33"/>
        <v>0</v>
      </c>
      <c r="AN340" s="20">
        <f t="shared" si="33"/>
        <v>0</v>
      </c>
      <c r="AO340" s="20">
        <f t="shared" si="33"/>
        <v>0</v>
      </c>
      <c r="AP340" s="31"/>
      <c r="AS340" t="str">
        <f t="shared" si="32"/>
        <v/>
      </c>
      <c r="AT340" t="str">
        <f t="shared" si="30"/>
        <v/>
      </c>
      <c r="AU340" s="31">
        <v>0</v>
      </c>
      <c r="AV340" s="31" t="b">
        <v>0</v>
      </c>
      <c r="AW340" s="31">
        <v>0</v>
      </c>
      <c r="AX340" s="20">
        <f t="shared" si="31"/>
        <v>0</v>
      </c>
      <c r="BD340" t="str">
        <f t="shared" si="34"/>
        <v>R1HTHE ROYAL LONDON HOSPITAL</v>
      </c>
      <c r="BE340" s="30" t="s">
        <v>931</v>
      </c>
      <c r="BF340" s="30" t="s">
        <v>932</v>
      </c>
      <c r="BG340" s="30" t="s">
        <v>931</v>
      </c>
      <c r="BH340" s="30" t="s">
        <v>932</v>
      </c>
      <c r="BI340" s="30" t="s">
        <v>916</v>
      </c>
    </row>
    <row r="341" spans="1:61" s="20" customFormat="1" ht="15" hidden="1" x14ac:dyDescent="0.25">
      <c r="A341" s="31" t="e">
        <v>#N/A</v>
      </c>
      <c r="B341" s="31" t="e">
        <v>#N/A</v>
      </c>
      <c r="C341" s="31"/>
      <c r="D341" s="31">
        <v>0</v>
      </c>
      <c r="E341" s="96">
        <v>0</v>
      </c>
      <c r="F341" s="31" t="s">
        <v>119</v>
      </c>
      <c r="G341" s="96" t="s">
        <v>119</v>
      </c>
      <c r="H341" s="96">
        <v>0</v>
      </c>
      <c r="I341" s="96">
        <v>0</v>
      </c>
      <c r="J341" s="96">
        <v>0</v>
      </c>
      <c r="K341" s="96">
        <v>0</v>
      </c>
      <c r="L341" s="96">
        <v>0</v>
      </c>
      <c r="M341" s="96">
        <v>0</v>
      </c>
      <c r="N341" s="96">
        <v>0</v>
      </c>
      <c r="O341" s="96"/>
      <c r="P341" s="96"/>
      <c r="Q341" s="96"/>
      <c r="R341" s="96"/>
      <c r="S341" s="96"/>
      <c r="T341" s="96"/>
      <c r="U341" s="96">
        <v>0</v>
      </c>
      <c r="V341" s="96"/>
      <c r="W341" s="96"/>
      <c r="X341" s="96"/>
      <c r="Y341" s="96"/>
      <c r="Z341" s="96"/>
      <c r="AA341" s="96">
        <v>0</v>
      </c>
      <c r="AB341" s="96">
        <v>0</v>
      </c>
      <c r="AC341" s="96">
        <v>0</v>
      </c>
      <c r="AD341" s="96">
        <v>0</v>
      </c>
      <c r="AE341" s="96">
        <v>0</v>
      </c>
      <c r="AF341" s="96">
        <v>0</v>
      </c>
      <c r="AG341" s="31">
        <v>0</v>
      </c>
      <c r="AJ341" s="100"/>
      <c r="AK341" s="20">
        <f t="shared" si="29"/>
        <v>0</v>
      </c>
      <c r="AM341" s="20">
        <f t="shared" si="33"/>
        <v>0</v>
      </c>
      <c r="AN341" s="20">
        <f t="shared" si="33"/>
        <v>0</v>
      </c>
      <c r="AO341" s="20">
        <f t="shared" si="33"/>
        <v>0</v>
      </c>
      <c r="AP341" s="31"/>
      <c r="AS341" t="str">
        <f t="shared" si="32"/>
        <v/>
      </c>
      <c r="AT341" t="str">
        <f t="shared" si="30"/>
        <v/>
      </c>
      <c r="AU341" s="31">
        <v>0</v>
      </c>
      <c r="AV341" s="31" t="b">
        <v>0</v>
      </c>
      <c r="AW341" s="31">
        <v>0</v>
      </c>
      <c r="AX341" s="20">
        <f t="shared" si="31"/>
        <v>0</v>
      </c>
      <c r="BD341" t="str">
        <f t="shared" si="34"/>
        <v>R1HWHIPPS CROSS AT SILVERTHORN MEDICAL</v>
      </c>
      <c r="BE341" s="30" t="s">
        <v>933</v>
      </c>
      <c r="BF341" s="30" t="s">
        <v>934</v>
      </c>
      <c r="BG341" s="30" t="s">
        <v>933</v>
      </c>
      <c r="BH341" s="30" t="s">
        <v>934</v>
      </c>
      <c r="BI341" s="30" t="s">
        <v>916</v>
      </c>
    </row>
    <row r="342" spans="1:61" s="20" customFormat="1" ht="15" hidden="1" x14ac:dyDescent="0.25">
      <c r="A342" s="31" t="e">
        <v>#N/A</v>
      </c>
      <c r="B342" s="31" t="e">
        <v>#N/A</v>
      </c>
      <c r="C342" s="31"/>
      <c r="D342" s="31">
        <v>0</v>
      </c>
      <c r="E342" s="96">
        <v>0</v>
      </c>
      <c r="F342" s="31" t="s">
        <v>119</v>
      </c>
      <c r="G342" s="96" t="s">
        <v>119</v>
      </c>
      <c r="H342" s="96">
        <v>0</v>
      </c>
      <c r="I342" s="96">
        <v>0</v>
      </c>
      <c r="J342" s="96">
        <v>0</v>
      </c>
      <c r="K342" s="96">
        <v>0</v>
      </c>
      <c r="L342" s="96">
        <v>0</v>
      </c>
      <c r="M342" s="96">
        <v>0</v>
      </c>
      <c r="N342" s="96">
        <v>0</v>
      </c>
      <c r="O342" s="96"/>
      <c r="P342" s="96"/>
      <c r="Q342" s="96"/>
      <c r="R342" s="96"/>
      <c r="S342" s="96"/>
      <c r="T342" s="96"/>
      <c r="U342" s="96">
        <v>0</v>
      </c>
      <c r="V342" s="96"/>
      <c r="W342" s="96"/>
      <c r="X342" s="96"/>
      <c r="Y342" s="96"/>
      <c r="Z342" s="96"/>
      <c r="AA342" s="96">
        <v>0</v>
      </c>
      <c r="AB342" s="96">
        <v>0</v>
      </c>
      <c r="AC342" s="96">
        <v>0</v>
      </c>
      <c r="AD342" s="96">
        <v>0</v>
      </c>
      <c r="AE342" s="96">
        <v>0</v>
      </c>
      <c r="AF342" s="96">
        <v>0</v>
      </c>
      <c r="AG342" s="31">
        <v>0</v>
      </c>
      <c r="AJ342" s="100"/>
      <c r="AK342" s="20">
        <f t="shared" si="29"/>
        <v>0</v>
      </c>
      <c r="AM342" s="20">
        <f t="shared" si="33"/>
        <v>0</v>
      </c>
      <c r="AN342" s="20">
        <f t="shared" si="33"/>
        <v>0</v>
      </c>
      <c r="AO342" s="20">
        <f t="shared" si="33"/>
        <v>0</v>
      </c>
      <c r="AP342" s="31"/>
      <c r="AS342" t="str">
        <f t="shared" si="32"/>
        <v/>
      </c>
      <c r="AT342" t="str">
        <f t="shared" si="30"/>
        <v/>
      </c>
      <c r="AU342" s="31">
        <v>0</v>
      </c>
      <c r="AV342" s="31" t="b">
        <v>0</v>
      </c>
      <c r="AW342" s="31">
        <v>0</v>
      </c>
      <c r="AX342" s="20">
        <f t="shared" si="31"/>
        <v>0</v>
      </c>
      <c r="BD342" t="str">
        <f t="shared" si="34"/>
        <v>R1HWHIPPS CROSS UNIVERSITY HOSPITAL</v>
      </c>
      <c r="BE342" s="30" t="s">
        <v>935</v>
      </c>
      <c r="BF342" s="30" t="s">
        <v>936</v>
      </c>
      <c r="BG342" s="30" t="s">
        <v>935</v>
      </c>
      <c r="BH342" s="30" t="s">
        <v>936</v>
      </c>
      <c r="BI342" s="30" t="s">
        <v>916</v>
      </c>
    </row>
    <row r="343" spans="1:61" s="20" customFormat="1" ht="15" hidden="1" x14ac:dyDescent="0.25">
      <c r="A343" s="31" t="e">
        <v>#N/A</v>
      </c>
      <c r="B343" s="31" t="e">
        <v>#N/A</v>
      </c>
      <c r="C343" s="31"/>
      <c r="D343" s="31">
        <v>0</v>
      </c>
      <c r="E343" s="96">
        <v>0</v>
      </c>
      <c r="F343" s="31" t="s">
        <v>119</v>
      </c>
      <c r="G343" s="96" t="s">
        <v>119</v>
      </c>
      <c r="H343" s="96">
        <v>0</v>
      </c>
      <c r="I343" s="96">
        <v>0</v>
      </c>
      <c r="J343" s="96">
        <v>0</v>
      </c>
      <c r="K343" s="96">
        <v>0</v>
      </c>
      <c r="L343" s="96">
        <v>0</v>
      </c>
      <c r="M343" s="96">
        <v>0</v>
      </c>
      <c r="N343" s="96">
        <v>0</v>
      </c>
      <c r="O343" s="96"/>
      <c r="P343" s="96"/>
      <c r="Q343" s="96"/>
      <c r="R343" s="96"/>
      <c r="S343" s="96"/>
      <c r="T343" s="96"/>
      <c r="U343" s="96">
        <v>0</v>
      </c>
      <c r="V343" s="96"/>
      <c r="W343" s="96"/>
      <c r="X343" s="96"/>
      <c r="Y343" s="96"/>
      <c r="Z343" s="96"/>
      <c r="AA343" s="96">
        <v>0</v>
      </c>
      <c r="AB343" s="96">
        <v>0</v>
      </c>
      <c r="AC343" s="96">
        <v>0</v>
      </c>
      <c r="AD343" s="96">
        <v>0</v>
      </c>
      <c r="AE343" s="96">
        <v>0</v>
      </c>
      <c r="AF343" s="96">
        <v>0</v>
      </c>
      <c r="AG343" s="31">
        <v>0</v>
      </c>
      <c r="AJ343" s="100"/>
      <c r="AK343" s="20">
        <f t="shared" si="29"/>
        <v>0</v>
      </c>
      <c r="AM343" s="20">
        <f t="shared" si="33"/>
        <v>0</v>
      </c>
      <c r="AN343" s="20">
        <f t="shared" si="33"/>
        <v>0</v>
      </c>
      <c r="AO343" s="20">
        <f t="shared" si="33"/>
        <v>0</v>
      </c>
      <c r="AP343" s="31"/>
      <c r="AS343" t="str">
        <f t="shared" si="32"/>
        <v/>
      </c>
      <c r="AT343" t="str">
        <f t="shared" si="30"/>
        <v/>
      </c>
      <c r="AU343" s="31">
        <v>0</v>
      </c>
      <c r="AV343" s="31" t="b">
        <v>0</v>
      </c>
      <c r="AW343" s="31">
        <v>0</v>
      </c>
      <c r="AX343" s="20">
        <f t="shared" si="31"/>
        <v>0</v>
      </c>
      <c r="BD343" t="str">
        <f t="shared" si="34"/>
        <v>R1JBADGERS CROFT</v>
      </c>
      <c r="BE343" s="30" t="s">
        <v>937</v>
      </c>
      <c r="BF343" s="30" t="s">
        <v>938</v>
      </c>
      <c r="BG343" s="30" t="s">
        <v>937</v>
      </c>
      <c r="BH343" s="30" t="s">
        <v>938</v>
      </c>
      <c r="BI343" s="30" t="s">
        <v>939</v>
      </c>
    </row>
    <row r="344" spans="1:61" s="20" customFormat="1" ht="15" hidden="1" x14ac:dyDescent="0.25">
      <c r="A344" s="31" t="e">
        <v>#N/A</v>
      </c>
      <c r="B344" s="31" t="e">
        <v>#N/A</v>
      </c>
      <c r="C344" s="31"/>
      <c r="D344" s="31">
        <v>0</v>
      </c>
      <c r="E344" s="96">
        <v>0</v>
      </c>
      <c r="F344" s="31" t="s">
        <v>119</v>
      </c>
      <c r="G344" s="96" t="s">
        <v>119</v>
      </c>
      <c r="H344" s="96">
        <v>0</v>
      </c>
      <c r="I344" s="96">
        <v>0</v>
      </c>
      <c r="J344" s="96">
        <v>0</v>
      </c>
      <c r="K344" s="96">
        <v>0</v>
      </c>
      <c r="L344" s="96">
        <v>0</v>
      </c>
      <c r="M344" s="96">
        <v>0</v>
      </c>
      <c r="N344" s="96">
        <v>0</v>
      </c>
      <c r="O344" s="96"/>
      <c r="P344" s="96"/>
      <c r="Q344" s="96"/>
      <c r="R344" s="96"/>
      <c r="S344" s="96"/>
      <c r="T344" s="96"/>
      <c r="U344" s="96">
        <v>0</v>
      </c>
      <c r="V344" s="96"/>
      <c r="W344" s="96"/>
      <c r="X344" s="96"/>
      <c r="Y344" s="96"/>
      <c r="Z344" s="96"/>
      <c r="AA344" s="96">
        <v>0</v>
      </c>
      <c r="AB344" s="96">
        <v>0</v>
      </c>
      <c r="AC344" s="96">
        <v>0</v>
      </c>
      <c r="AD344" s="96">
        <v>0</v>
      </c>
      <c r="AE344" s="96">
        <v>0</v>
      </c>
      <c r="AF344" s="96">
        <v>0</v>
      </c>
      <c r="AG344" s="31">
        <v>0</v>
      </c>
      <c r="AJ344" s="100"/>
      <c r="AK344" s="20">
        <f t="shared" ref="AK344:AK407" si="35">IF(AA142="",0, IF(AA142="-",0,IF(AA142&gt;100%,1,0)))</f>
        <v>0</v>
      </c>
      <c r="AM344" s="20">
        <f t="shared" si="33"/>
        <v>0</v>
      </c>
      <c r="AN344" s="20">
        <f t="shared" si="33"/>
        <v>0</v>
      </c>
      <c r="AO344" s="20">
        <f t="shared" si="33"/>
        <v>0</v>
      </c>
      <c r="AP344" s="31"/>
      <c r="AS344" t="str">
        <f t="shared" si="32"/>
        <v/>
      </c>
      <c r="AT344" t="str">
        <f t="shared" ref="AT344:AT407" si="36">IF(AS344="","",(IF(COUNTIF($AS$216:$AS$414,AS344)&gt;1,1,0))=1)</f>
        <v/>
      </c>
      <c r="AU344" s="31">
        <v>0</v>
      </c>
      <c r="AV344" s="31" t="b">
        <v>0</v>
      </c>
      <c r="AW344" s="31">
        <v>0</v>
      </c>
      <c r="AX344" s="20">
        <f t="shared" si="31"/>
        <v>0</v>
      </c>
      <c r="BD344" t="str">
        <f t="shared" si="34"/>
        <v>R1JBVALE ASSESS &amp; TREAT (ICATS)</v>
      </c>
      <c r="BE344" s="30" t="s">
        <v>940</v>
      </c>
      <c r="BF344" s="30" t="s">
        <v>941</v>
      </c>
      <c r="BG344" s="30" t="s">
        <v>940</v>
      </c>
      <c r="BH344" s="30" t="s">
        <v>941</v>
      </c>
      <c r="BI344" s="30" t="s">
        <v>939</v>
      </c>
    </row>
    <row r="345" spans="1:61" s="20" customFormat="1" ht="15" hidden="1" x14ac:dyDescent="0.25">
      <c r="A345" s="31" t="e">
        <v>#N/A</v>
      </c>
      <c r="B345" s="31" t="e">
        <v>#N/A</v>
      </c>
      <c r="C345" s="31"/>
      <c r="D345" s="31">
        <v>0</v>
      </c>
      <c r="E345" s="96">
        <v>0</v>
      </c>
      <c r="F345" s="31" t="s">
        <v>119</v>
      </c>
      <c r="G345" s="96" t="s">
        <v>119</v>
      </c>
      <c r="H345" s="96">
        <v>0</v>
      </c>
      <c r="I345" s="96">
        <v>0</v>
      </c>
      <c r="J345" s="96">
        <v>0</v>
      </c>
      <c r="K345" s="96">
        <v>0</v>
      </c>
      <c r="L345" s="96">
        <v>0</v>
      </c>
      <c r="M345" s="96">
        <v>0</v>
      </c>
      <c r="N345" s="96">
        <v>0</v>
      </c>
      <c r="O345" s="96"/>
      <c r="P345" s="96"/>
      <c r="Q345" s="96"/>
      <c r="R345" s="96"/>
      <c r="S345" s="96"/>
      <c r="T345" s="96"/>
      <c r="U345" s="96">
        <v>0</v>
      </c>
      <c r="V345" s="96"/>
      <c r="W345" s="96"/>
      <c r="X345" s="96"/>
      <c r="Y345" s="96"/>
      <c r="Z345" s="96"/>
      <c r="AA345" s="96">
        <v>0</v>
      </c>
      <c r="AB345" s="96">
        <v>0</v>
      </c>
      <c r="AC345" s="96">
        <v>0</v>
      </c>
      <c r="AD345" s="96">
        <v>0</v>
      </c>
      <c r="AE345" s="96">
        <v>0</v>
      </c>
      <c r="AF345" s="96">
        <v>0</v>
      </c>
      <c r="AG345" s="31">
        <v>0</v>
      </c>
      <c r="AJ345" s="100"/>
      <c r="AK345" s="20">
        <f t="shared" si="35"/>
        <v>0</v>
      </c>
      <c r="AM345" s="20">
        <f t="shared" si="33"/>
        <v>0</v>
      </c>
      <c r="AN345" s="20">
        <f t="shared" si="33"/>
        <v>0</v>
      </c>
      <c r="AO345" s="20">
        <f t="shared" si="33"/>
        <v>0</v>
      </c>
      <c r="AP345" s="31"/>
      <c r="AS345" t="str">
        <f t="shared" si="32"/>
        <v/>
      </c>
      <c r="AT345" t="str">
        <f t="shared" si="36"/>
        <v/>
      </c>
      <c r="AU345" s="31">
        <v>0</v>
      </c>
      <c r="AV345" s="31" t="b">
        <v>0</v>
      </c>
      <c r="AW345" s="31">
        <v>0</v>
      </c>
      <c r="AX345" s="20">
        <f t="shared" ref="AX345:AX408" si="37">IF(G143="",0,IF(G143=H143,1,0))</f>
        <v>0</v>
      </c>
      <c r="BD345" t="str">
        <f t="shared" si="34"/>
        <v>R1JCHELTENHAM GENERAL HOSPITAL</v>
      </c>
      <c r="BE345" s="30" t="s">
        <v>942</v>
      </c>
      <c r="BF345" s="30" t="s">
        <v>943</v>
      </c>
      <c r="BG345" s="30" t="s">
        <v>942</v>
      </c>
      <c r="BH345" s="30" t="s">
        <v>943</v>
      </c>
      <c r="BI345" s="30" t="s">
        <v>939</v>
      </c>
    </row>
    <row r="346" spans="1:61" s="20" customFormat="1" ht="15" hidden="1" x14ac:dyDescent="0.25">
      <c r="A346" s="31" t="e">
        <v>#N/A</v>
      </c>
      <c r="B346" s="31" t="e">
        <v>#N/A</v>
      </c>
      <c r="C346" s="31"/>
      <c r="D346" s="31">
        <v>0</v>
      </c>
      <c r="E346" s="96">
        <v>0</v>
      </c>
      <c r="F346" s="31" t="s">
        <v>119</v>
      </c>
      <c r="G346" s="96" t="s">
        <v>119</v>
      </c>
      <c r="H346" s="96">
        <v>0</v>
      </c>
      <c r="I346" s="96">
        <v>0</v>
      </c>
      <c r="J346" s="96">
        <v>0</v>
      </c>
      <c r="K346" s="96">
        <v>0</v>
      </c>
      <c r="L346" s="96">
        <v>0</v>
      </c>
      <c r="M346" s="96">
        <v>0</v>
      </c>
      <c r="N346" s="96">
        <v>0</v>
      </c>
      <c r="O346" s="96"/>
      <c r="P346" s="96"/>
      <c r="Q346" s="96"/>
      <c r="R346" s="96"/>
      <c r="S346" s="96"/>
      <c r="T346" s="96"/>
      <c r="U346" s="96">
        <v>0</v>
      </c>
      <c r="V346" s="96"/>
      <c r="W346" s="96"/>
      <c r="X346" s="96"/>
      <c r="Y346" s="96"/>
      <c r="Z346" s="96"/>
      <c r="AA346" s="96">
        <v>0</v>
      </c>
      <c r="AB346" s="96">
        <v>0</v>
      </c>
      <c r="AC346" s="96">
        <v>0</v>
      </c>
      <c r="AD346" s="96">
        <v>0</v>
      </c>
      <c r="AE346" s="96">
        <v>0</v>
      </c>
      <c r="AF346" s="96">
        <v>0</v>
      </c>
      <c r="AG346" s="31">
        <v>0</v>
      </c>
      <c r="AJ346" s="100"/>
      <c r="AK346" s="20">
        <f t="shared" si="35"/>
        <v>0</v>
      </c>
      <c r="AM346" s="20">
        <f t="shared" si="33"/>
        <v>0</v>
      </c>
      <c r="AN346" s="20">
        <f t="shared" si="33"/>
        <v>0</v>
      </c>
      <c r="AO346" s="20">
        <f t="shared" si="33"/>
        <v>0</v>
      </c>
      <c r="AP346" s="31"/>
      <c r="AS346" t="str">
        <f t="shared" si="32"/>
        <v/>
      </c>
      <c r="AT346" t="str">
        <f t="shared" si="36"/>
        <v/>
      </c>
      <c r="AU346" s="31">
        <v>0</v>
      </c>
      <c r="AV346" s="31" t="b">
        <v>0</v>
      </c>
      <c r="AW346" s="31">
        <v>0</v>
      </c>
      <c r="AX346" s="20">
        <f t="shared" si="37"/>
        <v>0</v>
      </c>
      <c r="BD346" t="str">
        <f t="shared" si="34"/>
        <v>R1JCIRENCESTER HOSPITAL</v>
      </c>
      <c r="BE346" s="30" t="s">
        <v>944</v>
      </c>
      <c r="BF346" s="30" t="s">
        <v>945</v>
      </c>
      <c r="BG346" s="30" t="s">
        <v>944</v>
      </c>
      <c r="BH346" s="30" t="s">
        <v>945</v>
      </c>
      <c r="BI346" s="30" t="s">
        <v>939</v>
      </c>
    </row>
    <row r="347" spans="1:61" s="20" customFormat="1" ht="15" hidden="1" x14ac:dyDescent="0.25">
      <c r="A347" s="31" t="e">
        <v>#N/A</v>
      </c>
      <c r="B347" s="31" t="e">
        <v>#N/A</v>
      </c>
      <c r="C347" s="31"/>
      <c r="D347" s="31">
        <v>0</v>
      </c>
      <c r="E347" s="96">
        <v>0</v>
      </c>
      <c r="F347" s="31" t="s">
        <v>119</v>
      </c>
      <c r="G347" s="96" t="s">
        <v>119</v>
      </c>
      <c r="H347" s="96">
        <v>0</v>
      </c>
      <c r="I347" s="96">
        <v>0</v>
      </c>
      <c r="J347" s="96">
        <v>0</v>
      </c>
      <c r="K347" s="96">
        <v>0</v>
      </c>
      <c r="L347" s="96">
        <v>0</v>
      </c>
      <c r="M347" s="96">
        <v>0</v>
      </c>
      <c r="N347" s="96">
        <v>0</v>
      </c>
      <c r="O347" s="96"/>
      <c r="P347" s="96"/>
      <c r="Q347" s="96"/>
      <c r="R347" s="96"/>
      <c r="S347" s="96"/>
      <c r="T347" s="96"/>
      <c r="U347" s="96">
        <v>0</v>
      </c>
      <c r="V347" s="96"/>
      <c r="W347" s="96"/>
      <c r="X347" s="96"/>
      <c r="Y347" s="96"/>
      <c r="Z347" s="96"/>
      <c r="AA347" s="96">
        <v>0</v>
      </c>
      <c r="AB347" s="96">
        <v>0</v>
      </c>
      <c r="AC347" s="96">
        <v>0</v>
      </c>
      <c r="AD347" s="96">
        <v>0</v>
      </c>
      <c r="AE347" s="96">
        <v>0</v>
      </c>
      <c r="AF347" s="96">
        <v>0</v>
      </c>
      <c r="AG347" s="31">
        <v>0</v>
      </c>
      <c r="AJ347" s="100"/>
      <c r="AK347" s="20">
        <f t="shared" si="35"/>
        <v>0</v>
      </c>
      <c r="AM347" s="20">
        <f t="shared" si="33"/>
        <v>0</v>
      </c>
      <c r="AN347" s="20">
        <f t="shared" si="33"/>
        <v>0</v>
      </c>
      <c r="AO347" s="20">
        <f t="shared" si="33"/>
        <v>0</v>
      </c>
      <c r="AP347" s="31"/>
      <c r="AS347" t="str">
        <f t="shared" si="32"/>
        <v/>
      </c>
      <c r="AT347" t="str">
        <f t="shared" si="36"/>
        <v/>
      </c>
      <c r="AU347" s="31">
        <v>0</v>
      </c>
      <c r="AV347" s="31" t="b">
        <v>0</v>
      </c>
      <c r="AW347" s="31">
        <v>0</v>
      </c>
      <c r="AX347" s="20">
        <f t="shared" si="37"/>
        <v>0</v>
      </c>
      <c r="BD347" t="str">
        <f t="shared" si="34"/>
        <v>R1JDERMATOLOGY GPSI-TEWKESBURY</v>
      </c>
      <c r="BE347" s="30" t="s">
        <v>946</v>
      </c>
      <c r="BF347" s="30" t="s">
        <v>947</v>
      </c>
      <c r="BG347" s="30" t="s">
        <v>946</v>
      </c>
      <c r="BH347" s="30" t="s">
        <v>947</v>
      </c>
      <c r="BI347" s="30" t="s">
        <v>939</v>
      </c>
    </row>
    <row r="348" spans="1:61" s="20" customFormat="1" ht="15" hidden="1" x14ac:dyDescent="0.25">
      <c r="A348" s="31" t="e">
        <v>#N/A</v>
      </c>
      <c r="B348" s="31" t="e">
        <v>#N/A</v>
      </c>
      <c r="C348" s="31"/>
      <c r="D348" s="31">
        <v>0</v>
      </c>
      <c r="E348" s="96">
        <v>0</v>
      </c>
      <c r="F348" s="31" t="s">
        <v>119</v>
      </c>
      <c r="G348" s="96" t="s">
        <v>119</v>
      </c>
      <c r="H348" s="96">
        <v>0</v>
      </c>
      <c r="I348" s="96">
        <v>0</v>
      </c>
      <c r="J348" s="96">
        <v>0</v>
      </c>
      <c r="K348" s="96">
        <v>0</v>
      </c>
      <c r="L348" s="96">
        <v>0</v>
      </c>
      <c r="M348" s="96">
        <v>0</v>
      </c>
      <c r="N348" s="96">
        <v>0</v>
      </c>
      <c r="O348" s="96"/>
      <c r="P348" s="96"/>
      <c r="Q348" s="96"/>
      <c r="R348" s="96"/>
      <c r="S348" s="96"/>
      <c r="T348" s="96"/>
      <c r="U348" s="96">
        <v>0</v>
      </c>
      <c r="V348" s="96"/>
      <c r="W348" s="96"/>
      <c r="X348" s="96"/>
      <c r="Y348" s="96"/>
      <c r="Z348" s="96"/>
      <c r="AA348" s="96">
        <v>0</v>
      </c>
      <c r="AB348" s="96">
        <v>0</v>
      </c>
      <c r="AC348" s="96">
        <v>0</v>
      </c>
      <c r="AD348" s="96">
        <v>0</v>
      </c>
      <c r="AE348" s="96">
        <v>0</v>
      </c>
      <c r="AF348" s="96">
        <v>0</v>
      </c>
      <c r="AG348" s="31">
        <v>0</v>
      </c>
      <c r="AJ348" s="100"/>
      <c r="AK348" s="20">
        <f t="shared" si="35"/>
        <v>0</v>
      </c>
      <c r="AM348" s="20">
        <f t="shared" si="33"/>
        <v>0</v>
      </c>
      <c r="AN348" s="20">
        <f t="shared" si="33"/>
        <v>0</v>
      </c>
      <c r="AO348" s="20">
        <f t="shared" si="33"/>
        <v>0</v>
      </c>
      <c r="AP348" s="31"/>
      <c r="AS348" t="str">
        <f t="shared" ref="AS348:AS411" si="38">CONCATENATE(D146,E146,F146)</f>
        <v/>
      </c>
      <c r="AT348" t="str">
        <f t="shared" si="36"/>
        <v/>
      </c>
      <c r="AU348" s="31">
        <v>0</v>
      </c>
      <c r="AV348" s="31" t="b">
        <v>0</v>
      </c>
      <c r="AW348" s="31">
        <v>0</v>
      </c>
      <c r="AX348" s="20">
        <f t="shared" si="37"/>
        <v>0</v>
      </c>
      <c r="BD348" t="str">
        <f t="shared" si="34"/>
        <v>R1JDILKE MEMORIAL HOSPITAL</v>
      </c>
      <c r="BE348" s="30" t="s">
        <v>948</v>
      </c>
      <c r="BF348" s="30" t="s">
        <v>949</v>
      </c>
      <c r="BG348" s="30" t="s">
        <v>948</v>
      </c>
      <c r="BH348" s="30" t="s">
        <v>949</v>
      </c>
      <c r="BI348" s="30" t="s">
        <v>939</v>
      </c>
    </row>
    <row r="349" spans="1:61" s="20" customFormat="1" ht="15" hidden="1" x14ac:dyDescent="0.25">
      <c r="A349" s="31" t="e">
        <v>#N/A</v>
      </c>
      <c r="B349" s="31" t="e">
        <v>#N/A</v>
      </c>
      <c r="C349" s="31"/>
      <c r="D349" s="31">
        <v>0</v>
      </c>
      <c r="E349" s="96">
        <v>0</v>
      </c>
      <c r="F349" s="31" t="s">
        <v>119</v>
      </c>
      <c r="G349" s="96" t="s">
        <v>119</v>
      </c>
      <c r="H349" s="96">
        <v>0</v>
      </c>
      <c r="I349" s="96">
        <v>0</v>
      </c>
      <c r="J349" s="96">
        <v>0</v>
      </c>
      <c r="K349" s="96">
        <v>0</v>
      </c>
      <c r="L349" s="96">
        <v>0</v>
      </c>
      <c r="M349" s="96">
        <v>0</v>
      </c>
      <c r="N349" s="96">
        <v>0</v>
      </c>
      <c r="O349" s="96"/>
      <c r="P349" s="96"/>
      <c r="Q349" s="96"/>
      <c r="R349" s="96"/>
      <c r="S349" s="96"/>
      <c r="T349" s="96"/>
      <c r="U349" s="96">
        <v>0</v>
      </c>
      <c r="V349" s="96"/>
      <c r="W349" s="96"/>
      <c r="X349" s="96"/>
      <c r="Y349" s="96"/>
      <c r="Z349" s="96"/>
      <c r="AA349" s="96">
        <v>0</v>
      </c>
      <c r="AB349" s="96">
        <v>0</v>
      </c>
      <c r="AC349" s="96">
        <v>0</v>
      </c>
      <c r="AD349" s="96">
        <v>0</v>
      </c>
      <c r="AE349" s="96">
        <v>0</v>
      </c>
      <c r="AF349" s="96">
        <v>0</v>
      </c>
      <c r="AG349" s="31">
        <v>0</v>
      </c>
      <c r="AJ349" s="100"/>
      <c r="AK349" s="20">
        <f t="shared" si="35"/>
        <v>0</v>
      </c>
      <c r="AM349" s="20">
        <f t="shared" si="33"/>
        <v>0</v>
      </c>
      <c r="AN349" s="20">
        <f t="shared" si="33"/>
        <v>0</v>
      </c>
      <c r="AO349" s="20">
        <f t="shared" si="33"/>
        <v>0</v>
      </c>
      <c r="AP349" s="31"/>
      <c r="AS349" t="str">
        <f t="shared" si="38"/>
        <v/>
      </c>
      <c r="AT349" t="str">
        <f t="shared" si="36"/>
        <v/>
      </c>
      <c r="AU349" s="31">
        <v>0</v>
      </c>
      <c r="AV349" s="31" t="b">
        <v>0</v>
      </c>
      <c r="AW349" s="31">
        <v>0</v>
      </c>
      <c r="AX349" s="20">
        <f t="shared" si="37"/>
        <v>0</v>
      </c>
      <c r="BD349" t="str">
        <f t="shared" si="34"/>
        <v>R1JFAIRFORD HOSPITAL</v>
      </c>
      <c r="BE349" s="30" t="s">
        <v>950</v>
      </c>
      <c r="BF349" s="30" t="s">
        <v>951</v>
      </c>
      <c r="BG349" s="30" t="s">
        <v>950</v>
      </c>
      <c r="BH349" s="30" t="s">
        <v>951</v>
      </c>
      <c r="BI349" s="30" t="s">
        <v>939</v>
      </c>
    </row>
    <row r="350" spans="1:61" s="20" customFormat="1" ht="15" hidden="1" x14ac:dyDescent="0.25">
      <c r="A350" s="31" t="e">
        <v>#N/A</v>
      </c>
      <c r="B350" s="31" t="e">
        <v>#N/A</v>
      </c>
      <c r="C350" s="31"/>
      <c r="D350" s="31">
        <v>0</v>
      </c>
      <c r="E350" s="96">
        <v>0</v>
      </c>
      <c r="F350" s="31" t="s">
        <v>119</v>
      </c>
      <c r="G350" s="96" t="s">
        <v>119</v>
      </c>
      <c r="H350" s="96">
        <v>0</v>
      </c>
      <c r="I350" s="96">
        <v>0</v>
      </c>
      <c r="J350" s="96">
        <v>0</v>
      </c>
      <c r="K350" s="96">
        <v>0</v>
      </c>
      <c r="L350" s="96">
        <v>0</v>
      </c>
      <c r="M350" s="96">
        <v>0</v>
      </c>
      <c r="N350" s="96">
        <v>0</v>
      </c>
      <c r="O350" s="96"/>
      <c r="P350" s="96"/>
      <c r="Q350" s="96"/>
      <c r="R350" s="96"/>
      <c r="S350" s="96"/>
      <c r="T350" s="96"/>
      <c r="U350" s="96">
        <v>0</v>
      </c>
      <c r="V350" s="96"/>
      <c r="W350" s="96"/>
      <c r="X350" s="96"/>
      <c r="Y350" s="96"/>
      <c r="Z350" s="96"/>
      <c r="AA350" s="96">
        <v>0</v>
      </c>
      <c r="AB350" s="96">
        <v>0</v>
      </c>
      <c r="AC350" s="96">
        <v>0</v>
      </c>
      <c r="AD350" s="96">
        <v>0</v>
      </c>
      <c r="AE350" s="96">
        <v>0</v>
      </c>
      <c r="AF350" s="96">
        <v>0</v>
      </c>
      <c r="AG350" s="31">
        <v>0</v>
      </c>
      <c r="AJ350" s="100"/>
      <c r="AK350" s="20">
        <f t="shared" si="35"/>
        <v>0</v>
      </c>
      <c r="AM350" s="20">
        <f t="shared" si="33"/>
        <v>0</v>
      </c>
      <c r="AN350" s="20">
        <f t="shared" si="33"/>
        <v>0</v>
      </c>
      <c r="AO350" s="20">
        <f t="shared" si="33"/>
        <v>0</v>
      </c>
      <c r="AP350" s="31"/>
      <c r="AS350" t="str">
        <f t="shared" si="38"/>
        <v/>
      </c>
      <c r="AT350" t="str">
        <f t="shared" si="36"/>
        <v/>
      </c>
      <c r="AU350" s="31">
        <v>0</v>
      </c>
      <c r="AV350" s="31" t="b">
        <v>0</v>
      </c>
      <c r="AW350" s="31">
        <v>0</v>
      </c>
      <c r="AX350" s="20">
        <f t="shared" si="37"/>
        <v>0</v>
      </c>
      <c r="BD350" t="str">
        <f t="shared" si="34"/>
        <v>R1JGLOUCESTER EAPC</v>
      </c>
      <c r="BE350" s="30" t="s">
        <v>952</v>
      </c>
      <c r="BF350" s="30" t="s">
        <v>953</v>
      </c>
      <c r="BG350" s="30" t="s">
        <v>952</v>
      </c>
      <c r="BH350" s="30" t="s">
        <v>953</v>
      </c>
      <c r="BI350" s="30" t="s">
        <v>939</v>
      </c>
    </row>
    <row r="351" spans="1:61" s="20" customFormat="1" ht="15" hidden="1" x14ac:dyDescent="0.25">
      <c r="A351" s="31" t="e">
        <v>#N/A</v>
      </c>
      <c r="B351" s="31" t="e">
        <v>#N/A</v>
      </c>
      <c r="C351" s="31"/>
      <c r="D351" s="31">
        <v>0</v>
      </c>
      <c r="E351" s="96">
        <v>0</v>
      </c>
      <c r="F351" s="31" t="s">
        <v>119</v>
      </c>
      <c r="G351" s="96" t="s">
        <v>119</v>
      </c>
      <c r="H351" s="96">
        <v>0</v>
      </c>
      <c r="I351" s="96">
        <v>0</v>
      </c>
      <c r="J351" s="96">
        <v>0</v>
      </c>
      <c r="K351" s="96">
        <v>0</v>
      </c>
      <c r="L351" s="96">
        <v>0</v>
      </c>
      <c r="M351" s="96">
        <v>0</v>
      </c>
      <c r="N351" s="96">
        <v>0</v>
      </c>
      <c r="O351" s="96"/>
      <c r="P351" s="96"/>
      <c r="Q351" s="96"/>
      <c r="R351" s="96"/>
      <c r="S351" s="96"/>
      <c r="T351" s="96"/>
      <c r="U351" s="96">
        <v>0</v>
      </c>
      <c r="V351" s="96"/>
      <c r="W351" s="96"/>
      <c r="X351" s="96"/>
      <c r="Y351" s="96"/>
      <c r="Z351" s="96"/>
      <c r="AA351" s="96">
        <v>0</v>
      </c>
      <c r="AB351" s="96">
        <v>0</v>
      </c>
      <c r="AC351" s="96">
        <v>0</v>
      </c>
      <c r="AD351" s="96">
        <v>0</v>
      </c>
      <c r="AE351" s="96">
        <v>0</v>
      </c>
      <c r="AF351" s="96">
        <v>0</v>
      </c>
      <c r="AG351" s="31">
        <v>0</v>
      </c>
      <c r="AJ351" s="100"/>
      <c r="AK351" s="20">
        <f t="shared" si="35"/>
        <v>0</v>
      </c>
      <c r="AM351" s="20">
        <f t="shared" si="33"/>
        <v>0</v>
      </c>
      <c r="AN351" s="20">
        <f t="shared" si="33"/>
        <v>0</v>
      </c>
      <c r="AO351" s="20">
        <f t="shared" si="33"/>
        <v>0</v>
      </c>
      <c r="AP351" s="31"/>
      <c r="AS351" t="str">
        <f t="shared" si="38"/>
        <v/>
      </c>
      <c r="AT351" t="str">
        <f t="shared" si="36"/>
        <v/>
      </c>
      <c r="AU351" s="31">
        <v>0</v>
      </c>
      <c r="AV351" s="31" t="b">
        <v>0</v>
      </c>
      <c r="AW351" s="31">
        <v>0</v>
      </c>
      <c r="AX351" s="20">
        <f t="shared" si="37"/>
        <v>0</v>
      </c>
      <c r="BD351" t="str">
        <f t="shared" si="34"/>
        <v>R1JGLOUCESTERSHIRE ROYAL HOSPITAL</v>
      </c>
      <c r="BE351" s="30" t="s">
        <v>954</v>
      </c>
      <c r="BF351" s="30" t="s">
        <v>955</v>
      </c>
      <c r="BG351" s="30" t="s">
        <v>954</v>
      </c>
      <c r="BH351" s="30" t="s">
        <v>955</v>
      </c>
      <c r="BI351" s="30" t="s">
        <v>939</v>
      </c>
    </row>
    <row r="352" spans="1:61" s="20" customFormat="1" ht="15" hidden="1" x14ac:dyDescent="0.25">
      <c r="A352" s="31" t="e">
        <v>#N/A</v>
      </c>
      <c r="B352" s="31" t="e">
        <v>#N/A</v>
      </c>
      <c r="C352" s="31"/>
      <c r="D352" s="31">
        <v>0</v>
      </c>
      <c r="E352" s="96">
        <v>0</v>
      </c>
      <c r="F352" s="31" t="s">
        <v>119</v>
      </c>
      <c r="G352" s="96" t="s">
        <v>119</v>
      </c>
      <c r="H352" s="96">
        <v>0</v>
      </c>
      <c r="I352" s="96">
        <v>0</v>
      </c>
      <c r="J352" s="96">
        <v>0</v>
      </c>
      <c r="K352" s="96">
        <v>0</v>
      </c>
      <c r="L352" s="96">
        <v>0</v>
      </c>
      <c r="M352" s="96">
        <v>0</v>
      </c>
      <c r="N352" s="96">
        <v>0</v>
      </c>
      <c r="O352" s="96"/>
      <c r="P352" s="96"/>
      <c r="Q352" s="96"/>
      <c r="R352" s="96"/>
      <c r="S352" s="96"/>
      <c r="T352" s="96"/>
      <c r="U352" s="96">
        <v>0</v>
      </c>
      <c r="V352" s="96"/>
      <c r="W352" s="96"/>
      <c r="X352" s="96"/>
      <c r="Y352" s="96"/>
      <c r="Z352" s="96"/>
      <c r="AA352" s="96">
        <v>0</v>
      </c>
      <c r="AB352" s="96">
        <v>0</v>
      </c>
      <c r="AC352" s="96">
        <v>0</v>
      </c>
      <c r="AD352" s="96">
        <v>0</v>
      </c>
      <c r="AE352" s="96">
        <v>0</v>
      </c>
      <c r="AF352" s="96">
        <v>0</v>
      </c>
      <c r="AG352" s="31">
        <v>0</v>
      </c>
      <c r="AJ352" s="100"/>
      <c r="AK352" s="20">
        <f t="shared" si="35"/>
        <v>0</v>
      </c>
      <c r="AM352" s="20">
        <f t="shared" si="33"/>
        <v>0</v>
      </c>
      <c r="AN352" s="20">
        <f t="shared" si="33"/>
        <v>0</v>
      </c>
      <c r="AO352" s="20">
        <f t="shared" si="33"/>
        <v>0</v>
      </c>
      <c r="AP352" s="31"/>
      <c r="AS352" t="str">
        <f t="shared" si="38"/>
        <v/>
      </c>
      <c r="AT352" t="str">
        <f t="shared" si="36"/>
        <v/>
      </c>
      <c r="AU352" s="31">
        <v>0</v>
      </c>
      <c r="AV352" s="31" t="b">
        <v>0</v>
      </c>
      <c r="AW352" s="31">
        <v>0</v>
      </c>
      <c r="AX352" s="20">
        <f t="shared" si="37"/>
        <v>0</v>
      </c>
      <c r="BD352" t="str">
        <f t="shared" si="34"/>
        <v>R1JGWC INTERMEDIATE CARE</v>
      </c>
      <c r="BE352" s="30" t="s">
        <v>956</v>
      </c>
      <c r="BF352" s="30" t="s">
        <v>957</v>
      </c>
      <c r="BG352" s="30" t="s">
        <v>956</v>
      </c>
      <c r="BH352" s="30" t="s">
        <v>957</v>
      </c>
      <c r="BI352" s="30" t="s">
        <v>939</v>
      </c>
    </row>
    <row r="353" spans="1:61" s="20" customFormat="1" ht="15" hidden="1" x14ac:dyDescent="0.25">
      <c r="A353" s="31" t="e">
        <v>#N/A</v>
      </c>
      <c r="B353" s="31" t="e">
        <v>#N/A</v>
      </c>
      <c r="C353" s="31"/>
      <c r="D353" s="31">
        <v>0</v>
      </c>
      <c r="E353" s="96">
        <v>0</v>
      </c>
      <c r="F353" s="31" t="s">
        <v>119</v>
      </c>
      <c r="G353" s="96" t="s">
        <v>119</v>
      </c>
      <c r="H353" s="96">
        <v>0</v>
      </c>
      <c r="I353" s="96">
        <v>0</v>
      </c>
      <c r="J353" s="96">
        <v>0</v>
      </c>
      <c r="K353" s="96">
        <v>0</v>
      </c>
      <c r="L353" s="96">
        <v>0</v>
      </c>
      <c r="M353" s="96">
        <v>0</v>
      </c>
      <c r="N353" s="96">
        <v>0</v>
      </c>
      <c r="O353" s="96"/>
      <c r="P353" s="96"/>
      <c r="Q353" s="96"/>
      <c r="R353" s="96"/>
      <c r="S353" s="96"/>
      <c r="T353" s="96"/>
      <c r="U353" s="96">
        <v>0</v>
      </c>
      <c r="V353" s="96"/>
      <c r="W353" s="96"/>
      <c r="X353" s="96"/>
      <c r="Y353" s="96"/>
      <c r="Z353" s="96"/>
      <c r="AA353" s="96">
        <v>0</v>
      </c>
      <c r="AB353" s="96">
        <v>0</v>
      </c>
      <c r="AC353" s="96">
        <v>0</v>
      </c>
      <c r="AD353" s="96">
        <v>0</v>
      </c>
      <c r="AE353" s="96">
        <v>0</v>
      </c>
      <c r="AF353" s="96">
        <v>0</v>
      </c>
      <c r="AG353" s="31">
        <v>0</v>
      </c>
      <c r="AJ353" s="100"/>
      <c r="AK353" s="20">
        <f t="shared" si="35"/>
        <v>0</v>
      </c>
      <c r="AM353" s="20">
        <f t="shared" si="33"/>
        <v>0</v>
      </c>
      <c r="AN353" s="20">
        <f t="shared" si="33"/>
        <v>0</v>
      </c>
      <c r="AO353" s="20">
        <f t="shared" si="33"/>
        <v>0</v>
      </c>
      <c r="AP353" s="31"/>
      <c r="AS353" t="str">
        <f t="shared" si="38"/>
        <v/>
      </c>
      <c r="AT353" t="str">
        <f t="shared" si="36"/>
        <v/>
      </c>
      <c r="AU353" s="31">
        <v>0</v>
      </c>
      <c r="AV353" s="31" t="b">
        <v>0</v>
      </c>
      <c r="AW353" s="31">
        <v>0</v>
      </c>
      <c r="AX353" s="20">
        <f t="shared" si="37"/>
        <v>0</v>
      </c>
      <c r="BD353" t="str">
        <f t="shared" si="34"/>
        <v>R1JLYDNEY &amp; DISTRICT HOSPITAL SITE</v>
      </c>
      <c r="BE353" s="30" t="s">
        <v>958</v>
      </c>
      <c r="BF353" s="30" t="s">
        <v>959</v>
      </c>
      <c r="BG353" s="30" t="s">
        <v>958</v>
      </c>
      <c r="BH353" s="30" t="s">
        <v>959</v>
      </c>
      <c r="BI353" s="30" t="s">
        <v>939</v>
      </c>
    </row>
    <row r="354" spans="1:61" s="20" customFormat="1" ht="15" hidden="1" x14ac:dyDescent="0.25">
      <c r="A354" s="31" t="e">
        <v>#N/A</v>
      </c>
      <c r="B354" s="31" t="e">
        <v>#N/A</v>
      </c>
      <c r="C354" s="31"/>
      <c r="D354" s="31">
        <v>0</v>
      </c>
      <c r="E354" s="96">
        <v>0</v>
      </c>
      <c r="F354" s="31" t="s">
        <v>119</v>
      </c>
      <c r="G354" s="96" t="s">
        <v>119</v>
      </c>
      <c r="H354" s="96">
        <v>0</v>
      </c>
      <c r="I354" s="96">
        <v>0</v>
      </c>
      <c r="J354" s="96">
        <v>0</v>
      </c>
      <c r="K354" s="96">
        <v>0</v>
      </c>
      <c r="L354" s="96">
        <v>0</v>
      </c>
      <c r="M354" s="96">
        <v>0</v>
      </c>
      <c r="N354" s="96">
        <v>0</v>
      </c>
      <c r="O354" s="96"/>
      <c r="P354" s="96"/>
      <c r="Q354" s="96"/>
      <c r="R354" s="96"/>
      <c r="S354" s="96"/>
      <c r="T354" s="96"/>
      <c r="U354" s="96">
        <v>0</v>
      </c>
      <c r="V354" s="96"/>
      <c r="W354" s="96"/>
      <c r="X354" s="96"/>
      <c r="Y354" s="96"/>
      <c r="Z354" s="96"/>
      <c r="AA354" s="96">
        <v>0</v>
      </c>
      <c r="AB354" s="96">
        <v>0</v>
      </c>
      <c r="AC354" s="96">
        <v>0</v>
      </c>
      <c r="AD354" s="96">
        <v>0</v>
      </c>
      <c r="AE354" s="96">
        <v>0</v>
      </c>
      <c r="AF354" s="96">
        <v>0</v>
      </c>
      <c r="AG354" s="31">
        <v>0</v>
      </c>
      <c r="AJ354" s="100"/>
      <c r="AK354" s="20">
        <f t="shared" si="35"/>
        <v>0</v>
      </c>
      <c r="AM354" s="20">
        <f t="shared" si="33"/>
        <v>0</v>
      </c>
      <c r="AN354" s="20">
        <f t="shared" si="33"/>
        <v>0</v>
      </c>
      <c r="AO354" s="20">
        <f t="shared" si="33"/>
        <v>0</v>
      </c>
      <c r="AP354" s="31"/>
      <c r="AS354" t="str">
        <f t="shared" si="38"/>
        <v/>
      </c>
      <c r="AT354" t="str">
        <f t="shared" si="36"/>
        <v/>
      </c>
      <c r="AU354" s="31">
        <v>0</v>
      </c>
      <c r="AV354" s="31" t="b">
        <v>0</v>
      </c>
      <c r="AW354" s="31">
        <v>0</v>
      </c>
      <c r="AX354" s="20">
        <f t="shared" si="37"/>
        <v>0</v>
      </c>
      <c r="BD354" t="str">
        <f t="shared" si="34"/>
        <v>R1JMOORE COTTAGE HOSPITAL</v>
      </c>
      <c r="BE354" s="30" t="s">
        <v>960</v>
      </c>
      <c r="BF354" s="30" t="s">
        <v>961</v>
      </c>
      <c r="BG354" s="30" t="s">
        <v>960</v>
      </c>
      <c r="BH354" s="30" t="s">
        <v>961</v>
      </c>
      <c r="BI354" s="30" t="s">
        <v>939</v>
      </c>
    </row>
    <row r="355" spans="1:61" s="20" customFormat="1" ht="15" hidden="1" x14ac:dyDescent="0.25">
      <c r="A355" s="31" t="e">
        <v>#N/A</v>
      </c>
      <c r="B355" s="31" t="e">
        <v>#N/A</v>
      </c>
      <c r="C355" s="31"/>
      <c r="D355" s="31">
        <v>0</v>
      </c>
      <c r="E355" s="96">
        <v>0</v>
      </c>
      <c r="F355" s="31" t="s">
        <v>119</v>
      </c>
      <c r="G355" s="96" t="s">
        <v>119</v>
      </c>
      <c r="H355" s="96">
        <v>0</v>
      </c>
      <c r="I355" s="96">
        <v>0</v>
      </c>
      <c r="J355" s="96">
        <v>0</v>
      </c>
      <c r="K355" s="96">
        <v>0</v>
      </c>
      <c r="L355" s="96">
        <v>0</v>
      </c>
      <c r="M355" s="96">
        <v>0</v>
      </c>
      <c r="N355" s="96">
        <v>0</v>
      </c>
      <c r="O355" s="96"/>
      <c r="P355" s="96"/>
      <c r="Q355" s="96"/>
      <c r="R355" s="96"/>
      <c r="S355" s="96"/>
      <c r="T355" s="96"/>
      <c r="U355" s="96">
        <v>0</v>
      </c>
      <c r="V355" s="96"/>
      <c r="W355" s="96"/>
      <c r="X355" s="96"/>
      <c r="Y355" s="96"/>
      <c r="Z355" s="96"/>
      <c r="AA355" s="96">
        <v>0</v>
      </c>
      <c r="AB355" s="96">
        <v>0</v>
      </c>
      <c r="AC355" s="96">
        <v>0</v>
      </c>
      <c r="AD355" s="96">
        <v>0</v>
      </c>
      <c r="AE355" s="96">
        <v>0</v>
      </c>
      <c r="AF355" s="96">
        <v>0</v>
      </c>
      <c r="AG355" s="31">
        <v>0</v>
      </c>
      <c r="AJ355" s="100"/>
      <c r="AK355" s="20">
        <f t="shared" si="35"/>
        <v>0</v>
      </c>
      <c r="AM355" s="20">
        <f t="shared" si="33"/>
        <v>0</v>
      </c>
      <c r="AN355" s="20">
        <f t="shared" si="33"/>
        <v>0</v>
      </c>
      <c r="AO355" s="20">
        <f t="shared" si="33"/>
        <v>0</v>
      </c>
      <c r="AP355" s="31"/>
      <c r="AS355" t="str">
        <f t="shared" si="38"/>
        <v/>
      </c>
      <c r="AT355" t="str">
        <f t="shared" si="36"/>
        <v/>
      </c>
      <c r="AU355" s="31">
        <v>0</v>
      </c>
      <c r="AV355" s="31" t="b">
        <v>0</v>
      </c>
      <c r="AW355" s="31">
        <v>0</v>
      </c>
      <c r="AX355" s="20">
        <f t="shared" si="37"/>
        <v>0</v>
      </c>
      <c r="BD355" t="str">
        <f t="shared" si="34"/>
        <v>R1JNEW TEWKESBURY COMMUNITY HOSPITAL</v>
      </c>
      <c r="BE355" s="30" t="s">
        <v>962</v>
      </c>
      <c r="BF355" s="30" t="s">
        <v>963</v>
      </c>
      <c r="BG355" s="30" t="s">
        <v>962</v>
      </c>
      <c r="BH355" s="30" t="s">
        <v>963</v>
      </c>
      <c r="BI355" s="30" t="s">
        <v>939</v>
      </c>
    </row>
    <row r="356" spans="1:61" s="20" customFormat="1" ht="15" hidden="1" x14ac:dyDescent="0.25">
      <c r="A356" s="31" t="e">
        <v>#N/A</v>
      </c>
      <c r="B356" s="31" t="e">
        <v>#N/A</v>
      </c>
      <c r="C356" s="31"/>
      <c r="D356" s="31">
        <v>0</v>
      </c>
      <c r="E356" s="96">
        <v>0</v>
      </c>
      <c r="F356" s="31" t="s">
        <v>119</v>
      </c>
      <c r="G356" s="96" t="s">
        <v>119</v>
      </c>
      <c r="H356" s="96">
        <v>0</v>
      </c>
      <c r="I356" s="96">
        <v>0</v>
      </c>
      <c r="J356" s="96">
        <v>0</v>
      </c>
      <c r="K356" s="96">
        <v>0</v>
      </c>
      <c r="L356" s="96">
        <v>0</v>
      </c>
      <c r="M356" s="96">
        <v>0</v>
      </c>
      <c r="N356" s="96">
        <v>0</v>
      </c>
      <c r="O356" s="96"/>
      <c r="P356" s="96"/>
      <c r="Q356" s="96"/>
      <c r="R356" s="96"/>
      <c r="S356" s="96"/>
      <c r="T356" s="96"/>
      <c r="U356" s="96">
        <v>0</v>
      </c>
      <c r="V356" s="96"/>
      <c r="W356" s="96"/>
      <c r="X356" s="96"/>
      <c r="Y356" s="96"/>
      <c r="Z356" s="96"/>
      <c r="AA356" s="96">
        <v>0</v>
      </c>
      <c r="AB356" s="96">
        <v>0</v>
      </c>
      <c r="AC356" s="96">
        <v>0</v>
      </c>
      <c r="AD356" s="96">
        <v>0</v>
      </c>
      <c r="AE356" s="96">
        <v>0</v>
      </c>
      <c r="AF356" s="96">
        <v>0</v>
      </c>
      <c r="AG356" s="31">
        <v>0</v>
      </c>
      <c r="AJ356" s="100"/>
      <c r="AK356" s="20">
        <f t="shared" si="35"/>
        <v>0</v>
      </c>
      <c r="AM356" s="20">
        <f t="shared" si="33"/>
        <v>0</v>
      </c>
      <c r="AN356" s="20">
        <f t="shared" si="33"/>
        <v>0</v>
      </c>
      <c r="AO356" s="20">
        <f t="shared" si="33"/>
        <v>0</v>
      </c>
      <c r="AP356" s="31"/>
      <c r="AS356" t="str">
        <f t="shared" si="38"/>
        <v/>
      </c>
      <c r="AT356" t="str">
        <f t="shared" si="36"/>
        <v/>
      </c>
      <c r="AU356" s="31">
        <v>0</v>
      </c>
      <c r="AV356" s="31" t="b">
        <v>0</v>
      </c>
      <c r="AW356" s="31">
        <v>0</v>
      </c>
      <c r="AX356" s="20">
        <f t="shared" si="37"/>
        <v>0</v>
      </c>
      <c r="BD356" t="str">
        <f t="shared" si="34"/>
        <v>R1JNORTH COTSWOLD HOSPITAL</v>
      </c>
      <c r="BE356" s="30" t="s">
        <v>964</v>
      </c>
      <c r="BF356" s="30" t="s">
        <v>965</v>
      </c>
      <c r="BG356" s="30" t="s">
        <v>964</v>
      </c>
      <c r="BH356" s="30" t="s">
        <v>965</v>
      </c>
      <c r="BI356" s="30" t="s">
        <v>939</v>
      </c>
    </row>
    <row r="357" spans="1:61" s="20" customFormat="1" ht="15" hidden="1" x14ac:dyDescent="0.25">
      <c r="A357" s="31" t="e">
        <v>#N/A</v>
      </c>
      <c r="B357" s="31" t="e">
        <v>#N/A</v>
      </c>
      <c r="C357" s="31"/>
      <c r="D357" s="31">
        <v>0</v>
      </c>
      <c r="E357" s="96">
        <v>0</v>
      </c>
      <c r="F357" s="31" t="s">
        <v>119</v>
      </c>
      <c r="G357" s="96" t="s">
        <v>119</v>
      </c>
      <c r="H357" s="96">
        <v>0</v>
      </c>
      <c r="I357" s="96">
        <v>0</v>
      </c>
      <c r="J357" s="96">
        <v>0</v>
      </c>
      <c r="K357" s="96">
        <v>0</v>
      </c>
      <c r="L357" s="96">
        <v>0</v>
      </c>
      <c r="M357" s="96">
        <v>0</v>
      </c>
      <c r="N357" s="96">
        <v>0</v>
      </c>
      <c r="O357" s="96"/>
      <c r="P357" s="96"/>
      <c r="Q357" s="96"/>
      <c r="R357" s="96"/>
      <c r="S357" s="96"/>
      <c r="T357" s="96"/>
      <c r="U357" s="96">
        <v>0</v>
      </c>
      <c r="V357" s="96"/>
      <c r="W357" s="96"/>
      <c r="X357" s="96"/>
      <c r="Y357" s="96"/>
      <c r="Z357" s="96"/>
      <c r="AA357" s="96">
        <v>0</v>
      </c>
      <c r="AB357" s="96">
        <v>0</v>
      </c>
      <c r="AC357" s="96">
        <v>0</v>
      </c>
      <c r="AD357" s="96">
        <v>0</v>
      </c>
      <c r="AE357" s="96">
        <v>0</v>
      </c>
      <c r="AF357" s="96">
        <v>0</v>
      </c>
      <c r="AG357" s="31">
        <v>0</v>
      </c>
      <c r="AJ357" s="100"/>
      <c r="AK357" s="20">
        <f t="shared" si="35"/>
        <v>0</v>
      </c>
      <c r="AM357" s="20">
        <f t="shared" si="33"/>
        <v>0</v>
      </c>
      <c r="AN357" s="20">
        <f t="shared" si="33"/>
        <v>0</v>
      </c>
      <c r="AO357" s="20">
        <f t="shared" si="33"/>
        <v>0</v>
      </c>
      <c r="AP357" s="31"/>
      <c r="AS357" t="str">
        <f t="shared" si="38"/>
        <v/>
      </c>
      <c r="AT357" t="str">
        <f t="shared" si="36"/>
        <v/>
      </c>
      <c r="AU357" s="31">
        <v>0</v>
      </c>
      <c r="AV357" s="31" t="b">
        <v>0</v>
      </c>
      <c r="AW357" s="31">
        <v>0</v>
      </c>
      <c r="AX357" s="20">
        <f t="shared" si="37"/>
        <v>0</v>
      </c>
      <c r="BD357" t="str">
        <f t="shared" si="34"/>
        <v>R1JNORTH COTSWOLDS INTERMEDIATE CARE UNIT</v>
      </c>
      <c r="BE357" s="30" t="s">
        <v>966</v>
      </c>
      <c r="BF357" s="30" t="s">
        <v>967</v>
      </c>
      <c r="BG357" s="30" t="s">
        <v>966</v>
      </c>
      <c r="BH357" s="30" t="s">
        <v>967</v>
      </c>
      <c r="BI357" s="30" t="s">
        <v>939</v>
      </c>
    </row>
    <row r="358" spans="1:61" s="20" customFormat="1" ht="15" hidden="1" x14ac:dyDescent="0.25">
      <c r="A358" s="31" t="e">
        <v>#N/A</v>
      </c>
      <c r="B358" s="31" t="e">
        <v>#N/A</v>
      </c>
      <c r="C358" s="31"/>
      <c r="D358" s="31">
        <v>0</v>
      </c>
      <c r="E358" s="96">
        <v>0</v>
      </c>
      <c r="F358" s="31" t="s">
        <v>119</v>
      </c>
      <c r="G358" s="96" t="s">
        <v>119</v>
      </c>
      <c r="H358" s="96">
        <v>0</v>
      </c>
      <c r="I358" s="96">
        <v>0</v>
      </c>
      <c r="J358" s="96">
        <v>0</v>
      </c>
      <c r="K358" s="96">
        <v>0</v>
      </c>
      <c r="L358" s="96">
        <v>0</v>
      </c>
      <c r="M358" s="96">
        <v>0</v>
      </c>
      <c r="N358" s="96">
        <v>0</v>
      </c>
      <c r="O358" s="96"/>
      <c r="P358" s="96"/>
      <c r="Q358" s="96"/>
      <c r="R358" s="96"/>
      <c r="S358" s="96"/>
      <c r="T358" s="96"/>
      <c r="U358" s="96">
        <v>0</v>
      </c>
      <c r="V358" s="96"/>
      <c r="W358" s="96"/>
      <c r="X358" s="96"/>
      <c r="Y358" s="96"/>
      <c r="Z358" s="96"/>
      <c r="AA358" s="96">
        <v>0</v>
      </c>
      <c r="AB358" s="96">
        <v>0</v>
      </c>
      <c r="AC358" s="96">
        <v>0</v>
      </c>
      <c r="AD358" s="96">
        <v>0</v>
      </c>
      <c r="AE358" s="96">
        <v>0</v>
      </c>
      <c r="AF358" s="96">
        <v>0</v>
      </c>
      <c r="AG358" s="31">
        <v>0</v>
      </c>
      <c r="AJ358" s="100"/>
      <c r="AK358" s="20">
        <f t="shared" si="35"/>
        <v>0</v>
      </c>
      <c r="AM358" s="20">
        <f t="shared" si="33"/>
        <v>0</v>
      </c>
      <c r="AN358" s="20">
        <f t="shared" si="33"/>
        <v>0</v>
      </c>
      <c r="AO358" s="20">
        <f t="shared" si="33"/>
        <v>0</v>
      </c>
      <c r="AP358" s="31"/>
      <c r="AS358" t="str">
        <f t="shared" si="38"/>
        <v/>
      </c>
      <c r="AT358" t="str">
        <f t="shared" si="36"/>
        <v/>
      </c>
      <c r="AU358" s="31">
        <v>0</v>
      </c>
      <c r="AV358" s="31" t="b">
        <v>0</v>
      </c>
      <c r="AW358" s="31">
        <v>0</v>
      </c>
      <c r="AX358" s="20">
        <f t="shared" si="37"/>
        <v>0</v>
      </c>
      <c r="BD358" t="str">
        <f t="shared" si="34"/>
        <v>R1JREDWOOD</v>
      </c>
      <c r="BE358" s="30" t="s">
        <v>968</v>
      </c>
      <c r="BF358" s="30" t="s">
        <v>969</v>
      </c>
      <c r="BG358" s="30" t="s">
        <v>968</v>
      </c>
      <c r="BH358" s="30" t="s">
        <v>969</v>
      </c>
      <c r="BI358" s="30" t="s">
        <v>939</v>
      </c>
    </row>
    <row r="359" spans="1:61" s="20" customFormat="1" ht="15" hidden="1" x14ac:dyDescent="0.25">
      <c r="A359" s="31" t="e">
        <v>#N/A</v>
      </c>
      <c r="B359" s="31" t="e">
        <v>#N/A</v>
      </c>
      <c r="C359" s="31"/>
      <c r="D359" s="31">
        <v>0</v>
      </c>
      <c r="E359" s="96">
        <v>0</v>
      </c>
      <c r="F359" s="31" t="s">
        <v>119</v>
      </c>
      <c r="G359" s="96" t="s">
        <v>119</v>
      </c>
      <c r="H359" s="96">
        <v>0</v>
      </c>
      <c r="I359" s="96">
        <v>0</v>
      </c>
      <c r="J359" s="96">
        <v>0</v>
      </c>
      <c r="K359" s="96">
        <v>0</v>
      </c>
      <c r="L359" s="96">
        <v>0</v>
      </c>
      <c r="M359" s="96">
        <v>0</v>
      </c>
      <c r="N359" s="96">
        <v>0</v>
      </c>
      <c r="O359" s="96"/>
      <c r="P359" s="96"/>
      <c r="Q359" s="96"/>
      <c r="R359" s="96"/>
      <c r="S359" s="96"/>
      <c r="T359" s="96"/>
      <c r="U359" s="96">
        <v>0</v>
      </c>
      <c r="V359" s="96"/>
      <c r="W359" s="96"/>
      <c r="X359" s="96"/>
      <c r="Y359" s="96"/>
      <c r="Z359" s="96"/>
      <c r="AA359" s="96">
        <v>0</v>
      </c>
      <c r="AB359" s="96">
        <v>0</v>
      </c>
      <c r="AC359" s="96">
        <v>0</v>
      </c>
      <c r="AD359" s="96">
        <v>0</v>
      </c>
      <c r="AE359" s="96">
        <v>0</v>
      </c>
      <c r="AF359" s="96">
        <v>0</v>
      </c>
      <c r="AG359" s="31">
        <v>0</v>
      </c>
      <c r="AJ359" s="100"/>
      <c r="AK359" s="20">
        <f t="shared" si="35"/>
        <v>0</v>
      </c>
      <c r="AM359" s="20">
        <f t="shared" si="33"/>
        <v>0</v>
      </c>
      <c r="AN359" s="20">
        <f t="shared" si="33"/>
        <v>0</v>
      </c>
      <c r="AO359" s="20">
        <f t="shared" si="33"/>
        <v>0</v>
      </c>
      <c r="AP359" s="31"/>
      <c r="AS359" t="str">
        <f t="shared" si="38"/>
        <v/>
      </c>
      <c r="AT359" t="str">
        <f t="shared" si="36"/>
        <v/>
      </c>
      <c r="AU359" s="31">
        <v>0</v>
      </c>
      <c r="AV359" s="31" t="b">
        <v>0</v>
      </c>
      <c r="AW359" s="31">
        <v>0</v>
      </c>
      <c r="AX359" s="20">
        <f t="shared" si="37"/>
        <v>0</v>
      </c>
      <c r="BD359" t="str">
        <f t="shared" si="34"/>
        <v>R1JSOUTHGATE MOORINGS</v>
      </c>
      <c r="BE359" s="30" t="s">
        <v>970</v>
      </c>
      <c r="BF359" s="30" t="s">
        <v>971</v>
      </c>
      <c r="BG359" s="30" t="s">
        <v>970</v>
      </c>
      <c r="BH359" s="30" t="s">
        <v>971</v>
      </c>
      <c r="BI359" s="30" t="s">
        <v>939</v>
      </c>
    </row>
    <row r="360" spans="1:61" s="20" customFormat="1" ht="15" hidden="1" x14ac:dyDescent="0.25">
      <c r="A360" s="31" t="e">
        <v>#N/A</v>
      </c>
      <c r="B360" s="31" t="e">
        <v>#N/A</v>
      </c>
      <c r="C360" s="31"/>
      <c r="D360" s="31">
        <v>0</v>
      </c>
      <c r="E360" s="96">
        <v>0</v>
      </c>
      <c r="F360" s="31" t="s">
        <v>119</v>
      </c>
      <c r="G360" s="96" t="s">
        <v>119</v>
      </c>
      <c r="H360" s="96">
        <v>0</v>
      </c>
      <c r="I360" s="96">
        <v>0</v>
      </c>
      <c r="J360" s="96">
        <v>0</v>
      </c>
      <c r="K360" s="96">
        <v>0</v>
      </c>
      <c r="L360" s="96">
        <v>0</v>
      </c>
      <c r="M360" s="96">
        <v>0</v>
      </c>
      <c r="N360" s="96">
        <v>0</v>
      </c>
      <c r="O360" s="96"/>
      <c r="P360" s="96"/>
      <c r="Q360" s="96"/>
      <c r="R360" s="96"/>
      <c r="S360" s="96"/>
      <c r="T360" s="96"/>
      <c r="U360" s="96">
        <v>0</v>
      </c>
      <c r="V360" s="96"/>
      <c r="W360" s="96"/>
      <c r="X360" s="96"/>
      <c r="Y360" s="96"/>
      <c r="Z360" s="96"/>
      <c r="AA360" s="96">
        <v>0</v>
      </c>
      <c r="AB360" s="96">
        <v>0</v>
      </c>
      <c r="AC360" s="96">
        <v>0</v>
      </c>
      <c r="AD360" s="96">
        <v>0</v>
      </c>
      <c r="AE360" s="96">
        <v>0</v>
      </c>
      <c r="AF360" s="96">
        <v>0</v>
      </c>
      <c r="AG360" s="31">
        <v>0</v>
      </c>
      <c r="AJ360" s="100"/>
      <c r="AK360" s="20">
        <f t="shared" si="35"/>
        <v>0</v>
      </c>
      <c r="AM360" s="20">
        <f t="shared" si="33"/>
        <v>0</v>
      </c>
      <c r="AN360" s="20">
        <f t="shared" si="33"/>
        <v>0</v>
      </c>
      <c r="AO360" s="20">
        <f t="shared" si="33"/>
        <v>0</v>
      </c>
      <c r="AP360" s="31"/>
      <c r="AS360" t="str">
        <f t="shared" si="38"/>
        <v/>
      </c>
      <c r="AT360" t="str">
        <f t="shared" si="36"/>
        <v/>
      </c>
      <c r="AU360" s="31">
        <v>0</v>
      </c>
      <c r="AV360" s="31" t="b">
        <v>0</v>
      </c>
      <c r="AW360" s="31">
        <v>0</v>
      </c>
      <c r="AX360" s="20">
        <f t="shared" si="37"/>
        <v>0</v>
      </c>
      <c r="BD360" t="str">
        <f t="shared" si="34"/>
        <v>R1JSTROUD GENERAL HOSPITAL</v>
      </c>
      <c r="BE360" s="30" t="s">
        <v>972</v>
      </c>
      <c r="BF360" s="30" t="s">
        <v>973</v>
      </c>
      <c r="BG360" s="30" t="s">
        <v>972</v>
      </c>
      <c r="BH360" s="30" t="s">
        <v>973</v>
      </c>
      <c r="BI360" s="30" t="s">
        <v>939</v>
      </c>
    </row>
    <row r="361" spans="1:61" s="20" customFormat="1" ht="15" hidden="1" x14ac:dyDescent="0.25">
      <c r="A361" s="31" t="e">
        <v>#N/A</v>
      </c>
      <c r="B361" s="31" t="e">
        <v>#N/A</v>
      </c>
      <c r="C361" s="31"/>
      <c r="D361" s="31">
        <v>0</v>
      </c>
      <c r="E361" s="96">
        <v>0</v>
      </c>
      <c r="F361" s="31" t="s">
        <v>119</v>
      </c>
      <c r="G361" s="96" t="s">
        <v>119</v>
      </c>
      <c r="H361" s="96">
        <v>0</v>
      </c>
      <c r="I361" s="96">
        <v>0</v>
      </c>
      <c r="J361" s="96">
        <v>0</v>
      </c>
      <c r="K361" s="96">
        <v>0</v>
      </c>
      <c r="L361" s="96">
        <v>0</v>
      </c>
      <c r="M361" s="96">
        <v>0</v>
      </c>
      <c r="N361" s="96">
        <v>0</v>
      </c>
      <c r="O361" s="96"/>
      <c r="P361" s="96"/>
      <c r="Q361" s="96"/>
      <c r="R361" s="96"/>
      <c r="S361" s="96"/>
      <c r="T361" s="96"/>
      <c r="U361" s="96">
        <v>0</v>
      </c>
      <c r="V361" s="96"/>
      <c r="W361" s="96"/>
      <c r="X361" s="96"/>
      <c r="Y361" s="96"/>
      <c r="Z361" s="96"/>
      <c r="AA361" s="96">
        <v>0</v>
      </c>
      <c r="AB361" s="96">
        <v>0</v>
      </c>
      <c r="AC361" s="96">
        <v>0</v>
      </c>
      <c r="AD361" s="96">
        <v>0</v>
      </c>
      <c r="AE361" s="96">
        <v>0</v>
      </c>
      <c r="AF361" s="96">
        <v>0</v>
      </c>
      <c r="AG361" s="31">
        <v>0</v>
      </c>
      <c r="AJ361" s="100"/>
      <c r="AK361" s="20">
        <f t="shared" si="35"/>
        <v>0</v>
      </c>
      <c r="AM361" s="20">
        <f t="shared" ref="AM361:AO421" si="39">IF(AB159="",0, IF(AB159="-",0,IF(AB159&gt;100%,1,0)))</f>
        <v>0</v>
      </c>
      <c r="AN361" s="20">
        <f t="shared" si="39"/>
        <v>0</v>
      </c>
      <c r="AO361" s="20">
        <f t="shared" si="39"/>
        <v>0</v>
      </c>
      <c r="AP361" s="31"/>
      <c r="AS361" t="str">
        <f t="shared" si="38"/>
        <v/>
      </c>
      <c r="AT361" t="str">
        <f t="shared" si="36"/>
        <v/>
      </c>
      <c r="AU361" s="31">
        <v>0</v>
      </c>
      <c r="AV361" s="31" t="b">
        <v>0</v>
      </c>
      <c r="AW361" s="31">
        <v>0</v>
      </c>
      <c r="AX361" s="20">
        <f t="shared" si="37"/>
        <v>0</v>
      </c>
      <c r="BD361" t="str">
        <f t="shared" si="34"/>
        <v>R1JSUE RYDER CARE HOME</v>
      </c>
      <c r="BE361" s="30" t="s">
        <v>974</v>
      </c>
      <c r="BF361" s="30" t="s">
        <v>975</v>
      </c>
      <c r="BG361" s="30" t="s">
        <v>974</v>
      </c>
      <c r="BH361" s="30" t="s">
        <v>975</v>
      </c>
      <c r="BI361" s="30" t="s">
        <v>939</v>
      </c>
    </row>
    <row r="362" spans="1:61" s="20" customFormat="1" ht="15" hidden="1" x14ac:dyDescent="0.25">
      <c r="A362" s="31" t="e">
        <v>#N/A</v>
      </c>
      <c r="B362" s="31" t="e">
        <v>#N/A</v>
      </c>
      <c r="C362" s="31"/>
      <c r="D362" s="31">
        <v>0</v>
      </c>
      <c r="E362" s="96">
        <v>0</v>
      </c>
      <c r="F362" s="31" t="s">
        <v>119</v>
      </c>
      <c r="G362" s="96" t="s">
        <v>119</v>
      </c>
      <c r="H362" s="96">
        <v>0</v>
      </c>
      <c r="I362" s="96">
        <v>0</v>
      </c>
      <c r="J362" s="96">
        <v>0</v>
      </c>
      <c r="K362" s="96">
        <v>0</v>
      </c>
      <c r="L362" s="96">
        <v>0</v>
      </c>
      <c r="M362" s="96">
        <v>0</v>
      </c>
      <c r="N362" s="96">
        <v>0</v>
      </c>
      <c r="O362" s="96"/>
      <c r="P362" s="96"/>
      <c r="Q362" s="96"/>
      <c r="R362" s="96"/>
      <c r="S362" s="96"/>
      <c r="T362" s="96"/>
      <c r="U362" s="96">
        <v>0</v>
      </c>
      <c r="V362" s="96"/>
      <c r="W362" s="96"/>
      <c r="X362" s="96"/>
      <c r="Y362" s="96"/>
      <c r="Z362" s="96"/>
      <c r="AA362" s="96">
        <v>0</v>
      </c>
      <c r="AB362" s="96">
        <v>0</v>
      </c>
      <c r="AC362" s="96">
        <v>0</v>
      </c>
      <c r="AD362" s="96">
        <v>0</v>
      </c>
      <c r="AE362" s="96">
        <v>0</v>
      </c>
      <c r="AF362" s="96">
        <v>0</v>
      </c>
      <c r="AG362" s="31">
        <v>0</v>
      </c>
      <c r="AJ362" s="100"/>
      <c r="AK362" s="20">
        <f t="shared" si="35"/>
        <v>0</v>
      </c>
      <c r="AM362" s="20">
        <f t="shared" si="39"/>
        <v>0</v>
      </c>
      <c r="AN362" s="20">
        <f t="shared" si="39"/>
        <v>0</v>
      </c>
      <c r="AO362" s="20">
        <f t="shared" si="39"/>
        <v>0</v>
      </c>
      <c r="AP362" s="31"/>
      <c r="AS362" t="str">
        <f t="shared" si="38"/>
        <v/>
      </c>
      <c r="AT362" t="str">
        <f t="shared" si="36"/>
        <v/>
      </c>
      <c r="AU362" s="31">
        <v>0</v>
      </c>
      <c r="AV362" s="31" t="b">
        <v>0</v>
      </c>
      <c r="AW362" s="31">
        <v>0</v>
      </c>
      <c r="AX362" s="20">
        <f t="shared" si="37"/>
        <v>0</v>
      </c>
      <c r="BD362" t="str">
        <f t="shared" si="34"/>
        <v>R1JTETBURY HOSPITAL</v>
      </c>
      <c r="BE362" s="30" t="s">
        <v>976</v>
      </c>
      <c r="BF362" s="30" t="s">
        <v>977</v>
      </c>
      <c r="BG362" s="30" t="s">
        <v>976</v>
      </c>
      <c r="BH362" s="30" t="s">
        <v>977</v>
      </c>
      <c r="BI362" s="30" t="s">
        <v>939</v>
      </c>
    </row>
    <row r="363" spans="1:61" s="20" customFormat="1" ht="15" hidden="1" x14ac:dyDescent="0.25">
      <c r="A363" s="31" t="e">
        <v>#N/A</v>
      </c>
      <c r="B363" s="31" t="e">
        <v>#N/A</v>
      </c>
      <c r="C363" s="31"/>
      <c r="D363" s="31">
        <v>0</v>
      </c>
      <c r="E363" s="96">
        <v>0</v>
      </c>
      <c r="F363" s="31" t="s">
        <v>119</v>
      </c>
      <c r="G363" s="96" t="s">
        <v>119</v>
      </c>
      <c r="H363" s="96">
        <v>0</v>
      </c>
      <c r="I363" s="96">
        <v>0</v>
      </c>
      <c r="J363" s="96">
        <v>0</v>
      </c>
      <c r="K363" s="96">
        <v>0</v>
      </c>
      <c r="L363" s="96">
        <v>0</v>
      </c>
      <c r="M363" s="96">
        <v>0</v>
      </c>
      <c r="N363" s="96">
        <v>0</v>
      </c>
      <c r="O363" s="96"/>
      <c r="P363" s="96"/>
      <c r="Q363" s="96"/>
      <c r="R363" s="96"/>
      <c r="S363" s="96"/>
      <c r="T363" s="96"/>
      <c r="U363" s="96">
        <v>0</v>
      </c>
      <c r="V363" s="96"/>
      <c r="W363" s="96"/>
      <c r="X363" s="96"/>
      <c r="Y363" s="96"/>
      <c r="Z363" s="96"/>
      <c r="AA363" s="96">
        <v>0</v>
      </c>
      <c r="AB363" s="96">
        <v>0</v>
      </c>
      <c r="AC363" s="96">
        <v>0</v>
      </c>
      <c r="AD363" s="96">
        <v>0</v>
      </c>
      <c r="AE363" s="96">
        <v>0</v>
      </c>
      <c r="AF363" s="96">
        <v>0</v>
      </c>
      <c r="AG363" s="31">
        <v>0</v>
      </c>
      <c r="AJ363" s="100"/>
      <c r="AK363" s="20">
        <f t="shared" si="35"/>
        <v>0</v>
      </c>
      <c r="AM363" s="20">
        <f t="shared" si="39"/>
        <v>0</v>
      </c>
      <c r="AN363" s="20">
        <f t="shared" si="39"/>
        <v>0</v>
      </c>
      <c r="AO363" s="20">
        <f t="shared" si="39"/>
        <v>0</v>
      </c>
      <c r="AP363" s="31"/>
      <c r="AS363" t="str">
        <f t="shared" si="38"/>
        <v/>
      </c>
      <c r="AT363" t="str">
        <f t="shared" si="36"/>
        <v/>
      </c>
      <c r="AU363" s="31">
        <v>0</v>
      </c>
      <c r="AV363" s="31" t="b">
        <v>0</v>
      </c>
      <c r="AW363" s="31">
        <v>0</v>
      </c>
      <c r="AX363" s="20">
        <f t="shared" si="37"/>
        <v>0</v>
      </c>
      <c r="BD363" t="str">
        <f t="shared" si="34"/>
        <v>R1JTEWKESBURY HOSPITAL</v>
      </c>
      <c r="BE363" s="30" t="s">
        <v>978</v>
      </c>
      <c r="BF363" s="30" t="s">
        <v>979</v>
      </c>
      <c r="BG363" s="30" t="s">
        <v>978</v>
      </c>
      <c r="BH363" s="30" t="s">
        <v>979</v>
      </c>
      <c r="BI363" s="30" t="s">
        <v>939</v>
      </c>
    </row>
    <row r="364" spans="1:61" s="20" customFormat="1" ht="15" hidden="1" x14ac:dyDescent="0.25">
      <c r="A364" s="31" t="e">
        <v>#N/A</v>
      </c>
      <c r="B364" s="31" t="e">
        <v>#N/A</v>
      </c>
      <c r="C364" s="31"/>
      <c r="D364" s="31">
        <v>0</v>
      </c>
      <c r="E364" s="96">
        <v>0</v>
      </c>
      <c r="F364" s="31" t="s">
        <v>119</v>
      </c>
      <c r="G364" s="96" t="s">
        <v>119</v>
      </c>
      <c r="H364" s="96">
        <v>0</v>
      </c>
      <c r="I364" s="96">
        <v>0</v>
      </c>
      <c r="J364" s="96">
        <v>0</v>
      </c>
      <c r="K364" s="96">
        <v>0</v>
      </c>
      <c r="L364" s="96">
        <v>0</v>
      </c>
      <c r="M364" s="96">
        <v>0</v>
      </c>
      <c r="N364" s="96">
        <v>0</v>
      </c>
      <c r="O364" s="96"/>
      <c r="P364" s="96"/>
      <c r="Q364" s="96"/>
      <c r="R364" s="96"/>
      <c r="S364" s="96"/>
      <c r="T364" s="96"/>
      <c r="U364" s="96">
        <v>0</v>
      </c>
      <c r="V364" s="96"/>
      <c r="W364" s="96"/>
      <c r="X364" s="96"/>
      <c r="Y364" s="96"/>
      <c r="Z364" s="96"/>
      <c r="AA364" s="96">
        <v>0</v>
      </c>
      <c r="AB364" s="96">
        <v>0</v>
      </c>
      <c r="AC364" s="96">
        <v>0</v>
      </c>
      <c r="AD364" s="96">
        <v>0</v>
      </c>
      <c r="AE364" s="96">
        <v>0</v>
      </c>
      <c r="AF364" s="96">
        <v>0</v>
      </c>
      <c r="AG364" s="31">
        <v>0</v>
      </c>
      <c r="AJ364" s="100"/>
      <c r="AK364" s="20">
        <f t="shared" si="35"/>
        <v>0</v>
      </c>
      <c r="AM364" s="20">
        <f t="shared" si="39"/>
        <v>0</v>
      </c>
      <c r="AN364" s="20">
        <f t="shared" si="39"/>
        <v>0</v>
      </c>
      <c r="AO364" s="20">
        <f t="shared" si="39"/>
        <v>0</v>
      </c>
      <c r="AP364" s="31"/>
      <c r="AS364" t="str">
        <f t="shared" si="38"/>
        <v/>
      </c>
      <c r="AT364" t="str">
        <f t="shared" si="36"/>
        <v/>
      </c>
      <c r="AU364" s="31">
        <v>0</v>
      </c>
      <c r="AV364" s="31" t="b">
        <v>0</v>
      </c>
      <c r="AW364" s="31">
        <v>0</v>
      </c>
      <c r="AX364" s="20">
        <f t="shared" si="37"/>
        <v>0</v>
      </c>
      <c r="BD364" t="str">
        <f t="shared" si="34"/>
        <v>R1JTHE WINCHCOMBE UNIT</v>
      </c>
      <c r="BE364" s="30" t="s">
        <v>980</v>
      </c>
      <c r="BF364" s="30" t="s">
        <v>981</v>
      </c>
      <c r="BG364" s="30" t="s">
        <v>980</v>
      </c>
      <c r="BH364" s="30" t="s">
        <v>981</v>
      </c>
      <c r="BI364" s="30" t="s">
        <v>939</v>
      </c>
    </row>
    <row r="365" spans="1:61" s="20" customFormat="1" ht="15" hidden="1" x14ac:dyDescent="0.25">
      <c r="A365" s="31" t="e">
        <v>#N/A</v>
      </c>
      <c r="B365" s="31" t="e">
        <v>#N/A</v>
      </c>
      <c r="C365" s="31"/>
      <c r="D365" s="31">
        <v>0</v>
      </c>
      <c r="E365" s="96">
        <v>0</v>
      </c>
      <c r="F365" s="31" t="s">
        <v>119</v>
      </c>
      <c r="G365" s="96" t="s">
        <v>119</v>
      </c>
      <c r="H365" s="96">
        <v>0</v>
      </c>
      <c r="I365" s="96">
        <v>0</v>
      </c>
      <c r="J365" s="96">
        <v>0</v>
      </c>
      <c r="K365" s="96">
        <v>0</v>
      </c>
      <c r="L365" s="96">
        <v>0</v>
      </c>
      <c r="M365" s="96">
        <v>0</v>
      </c>
      <c r="N365" s="96">
        <v>0</v>
      </c>
      <c r="O365" s="96"/>
      <c r="P365" s="96"/>
      <c r="Q365" s="96"/>
      <c r="R365" s="96"/>
      <c r="S365" s="96"/>
      <c r="T365" s="96"/>
      <c r="U365" s="96">
        <v>0</v>
      </c>
      <c r="V365" s="96"/>
      <c r="W365" s="96"/>
      <c r="X365" s="96"/>
      <c r="Y365" s="96"/>
      <c r="Z365" s="96"/>
      <c r="AA365" s="96">
        <v>0</v>
      </c>
      <c r="AB365" s="96">
        <v>0</v>
      </c>
      <c r="AC365" s="96">
        <v>0</v>
      </c>
      <c r="AD365" s="96">
        <v>0</v>
      </c>
      <c r="AE365" s="96">
        <v>0</v>
      </c>
      <c r="AF365" s="96">
        <v>0</v>
      </c>
      <c r="AG365" s="31">
        <v>0</v>
      </c>
      <c r="AJ365" s="100"/>
      <c r="AK365" s="20">
        <f t="shared" si="35"/>
        <v>0</v>
      </c>
      <c r="AM365" s="20">
        <f t="shared" si="39"/>
        <v>0</v>
      </c>
      <c r="AN365" s="20">
        <f t="shared" si="39"/>
        <v>0</v>
      </c>
      <c r="AO365" s="20">
        <f t="shared" si="39"/>
        <v>0</v>
      </c>
      <c r="AP365" s="31"/>
      <c r="AS365" t="str">
        <f t="shared" si="38"/>
        <v/>
      </c>
      <c r="AT365" t="str">
        <f t="shared" si="36"/>
        <v/>
      </c>
      <c r="AU365" s="31">
        <v>0</v>
      </c>
      <c r="AV365" s="31" t="b">
        <v>0</v>
      </c>
      <c r="AW365" s="31">
        <v>0</v>
      </c>
      <c r="AX365" s="20">
        <f t="shared" si="37"/>
        <v>0</v>
      </c>
      <c r="BD365" t="str">
        <f t="shared" si="34"/>
        <v>R1JTHE WINCHCOMBE UNIT</v>
      </c>
      <c r="BE365" s="30" t="s">
        <v>982</v>
      </c>
      <c r="BF365" s="30" t="s">
        <v>981</v>
      </c>
      <c r="BG365" s="30" t="s">
        <v>982</v>
      </c>
      <c r="BH365" s="30" t="s">
        <v>981</v>
      </c>
      <c r="BI365" s="30" t="s">
        <v>939</v>
      </c>
    </row>
    <row r="366" spans="1:61" s="20" customFormat="1" ht="15" hidden="1" x14ac:dyDescent="0.25">
      <c r="A366" s="31" t="e">
        <v>#N/A</v>
      </c>
      <c r="B366" s="31" t="e">
        <v>#N/A</v>
      </c>
      <c r="C366" s="31"/>
      <c r="D366" s="31">
        <v>0</v>
      </c>
      <c r="E366" s="96">
        <v>0</v>
      </c>
      <c r="F366" s="31" t="s">
        <v>119</v>
      </c>
      <c r="G366" s="96" t="s">
        <v>119</v>
      </c>
      <c r="H366" s="96">
        <v>0</v>
      </c>
      <c r="I366" s="96">
        <v>0</v>
      </c>
      <c r="J366" s="96">
        <v>0</v>
      </c>
      <c r="K366" s="96">
        <v>0</v>
      </c>
      <c r="L366" s="96">
        <v>0</v>
      </c>
      <c r="M366" s="96">
        <v>0</v>
      </c>
      <c r="N366" s="96">
        <v>0</v>
      </c>
      <c r="O366" s="96"/>
      <c r="P366" s="96"/>
      <c r="Q366" s="96"/>
      <c r="R366" s="96"/>
      <c r="S366" s="96"/>
      <c r="T366" s="96"/>
      <c r="U366" s="96">
        <v>0</v>
      </c>
      <c r="V366" s="96"/>
      <c r="W366" s="96"/>
      <c r="X366" s="96"/>
      <c r="Y366" s="96"/>
      <c r="Z366" s="96"/>
      <c r="AA366" s="96">
        <v>0</v>
      </c>
      <c r="AB366" s="96">
        <v>0</v>
      </c>
      <c r="AC366" s="96">
        <v>0</v>
      </c>
      <c r="AD366" s="96">
        <v>0</v>
      </c>
      <c r="AE366" s="96">
        <v>0</v>
      </c>
      <c r="AF366" s="96">
        <v>0</v>
      </c>
      <c r="AG366" s="31">
        <v>0</v>
      </c>
      <c r="AJ366" s="100"/>
      <c r="AK366" s="20">
        <f t="shared" si="35"/>
        <v>0</v>
      </c>
      <c r="AM366" s="20">
        <f t="shared" si="39"/>
        <v>0</v>
      </c>
      <c r="AN366" s="20">
        <f t="shared" si="39"/>
        <v>0</v>
      </c>
      <c r="AO366" s="20">
        <f t="shared" si="39"/>
        <v>0</v>
      </c>
      <c r="AP366" s="31"/>
      <c r="AS366" t="str">
        <f t="shared" si="38"/>
        <v/>
      </c>
      <c r="AT366" t="str">
        <f t="shared" si="36"/>
        <v/>
      </c>
      <c r="AU366" s="31">
        <v>0</v>
      </c>
      <c r="AV366" s="31" t="b">
        <v>0</v>
      </c>
      <c r="AW366" s="31">
        <v>0</v>
      </c>
      <c r="AX366" s="20">
        <f t="shared" si="37"/>
        <v>0</v>
      </c>
      <c r="BD366" t="str">
        <f t="shared" si="34"/>
        <v>R1JVALE COMMUNITY HOSPITAL</v>
      </c>
      <c r="BE366" s="30" t="s">
        <v>983</v>
      </c>
      <c r="BF366" s="30" t="s">
        <v>984</v>
      </c>
      <c r="BG366" s="30" t="s">
        <v>983</v>
      </c>
      <c r="BH366" s="30" t="s">
        <v>984</v>
      </c>
      <c r="BI366" s="30" t="s">
        <v>939</v>
      </c>
    </row>
    <row r="367" spans="1:61" s="20" customFormat="1" ht="15" hidden="1" x14ac:dyDescent="0.25">
      <c r="A367" s="31" t="e">
        <v>#N/A</v>
      </c>
      <c r="B367" s="31" t="e">
        <v>#N/A</v>
      </c>
      <c r="C367" s="31"/>
      <c r="D367" s="31">
        <v>0</v>
      </c>
      <c r="E367" s="96">
        <v>0</v>
      </c>
      <c r="F367" s="31" t="s">
        <v>119</v>
      </c>
      <c r="G367" s="96" t="s">
        <v>119</v>
      </c>
      <c r="H367" s="96">
        <v>0</v>
      </c>
      <c r="I367" s="96">
        <v>0</v>
      </c>
      <c r="J367" s="96">
        <v>0</v>
      </c>
      <c r="K367" s="96">
        <v>0</v>
      </c>
      <c r="L367" s="96">
        <v>0</v>
      </c>
      <c r="M367" s="96">
        <v>0</v>
      </c>
      <c r="N367" s="96">
        <v>0</v>
      </c>
      <c r="O367" s="96"/>
      <c r="P367" s="96"/>
      <c r="Q367" s="96"/>
      <c r="R367" s="96"/>
      <c r="S367" s="96"/>
      <c r="T367" s="96"/>
      <c r="U367" s="96">
        <v>0</v>
      </c>
      <c r="V367" s="96"/>
      <c r="W367" s="96"/>
      <c r="X367" s="96"/>
      <c r="Y367" s="96"/>
      <c r="Z367" s="96"/>
      <c r="AA367" s="96">
        <v>0</v>
      </c>
      <c r="AB367" s="96">
        <v>0</v>
      </c>
      <c r="AC367" s="96">
        <v>0</v>
      </c>
      <c r="AD367" s="96">
        <v>0</v>
      </c>
      <c r="AE367" s="96">
        <v>0</v>
      </c>
      <c r="AF367" s="96">
        <v>0</v>
      </c>
      <c r="AG367" s="31">
        <v>0</v>
      </c>
      <c r="AJ367" s="100"/>
      <c r="AK367" s="20">
        <f t="shared" si="35"/>
        <v>0</v>
      </c>
      <c r="AM367" s="20">
        <f t="shared" si="39"/>
        <v>0</v>
      </c>
      <c r="AN367" s="20">
        <f t="shared" si="39"/>
        <v>0</v>
      </c>
      <c r="AO367" s="20">
        <f t="shared" si="39"/>
        <v>0</v>
      </c>
      <c r="AP367" s="31"/>
      <c r="AS367" t="str">
        <f t="shared" si="38"/>
        <v/>
      </c>
      <c r="AT367" t="str">
        <f t="shared" si="36"/>
        <v/>
      </c>
      <c r="AU367" s="31">
        <v>0</v>
      </c>
      <c r="AV367" s="31" t="b">
        <v>0</v>
      </c>
      <c r="AW367" s="31">
        <v>0</v>
      </c>
      <c r="AX367" s="20">
        <f t="shared" si="37"/>
        <v>0</v>
      </c>
      <c r="BD367" t="str">
        <f t="shared" si="34"/>
        <v>R1K EDGWARE COMMUNITY HOSPITAL</v>
      </c>
      <c r="BE367" s="120" t="s">
        <v>985</v>
      </c>
      <c r="BF367" s="120" t="s">
        <v>986</v>
      </c>
      <c r="BG367" s="120" t="s">
        <v>985</v>
      </c>
      <c r="BH367" s="120" t="s">
        <v>986</v>
      </c>
      <c r="BI367" s="30" t="s">
        <v>987</v>
      </c>
    </row>
    <row r="368" spans="1:61" s="20" customFormat="1" ht="15" hidden="1" x14ac:dyDescent="0.25">
      <c r="A368" s="31" t="e">
        <v>#N/A</v>
      </c>
      <c r="B368" s="31" t="e">
        <v>#N/A</v>
      </c>
      <c r="C368" s="31"/>
      <c r="D368" s="31">
        <v>0</v>
      </c>
      <c r="E368" s="96">
        <v>0</v>
      </c>
      <c r="F368" s="31" t="s">
        <v>119</v>
      </c>
      <c r="G368" s="96" t="s">
        <v>119</v>
      </c>
      <c r="H368" s="96">
        <v>0</v>
      </c>
      <c r="I368" s="96">
        <v>0</v>
      </c>
      <c r="J368" s="96">
        <v>0</v>
      </c>
      <c r="K368" s="96">
        <v>0</v>
      </c>
      <c r="L368" s="96">
        <v>0</v>
      </c>
      <c r="M368" s="96">
        <v>0</v>
      </c>
      <c r="N368" s="96">
        <v>0</v>
      </c>
      <c r="O368" s="96"/>
      <c r="P368" s="96"/>
      <c r="Q368" s="96"/>
      <c r="R368" s="96"/>
      <c r="S368" s="96"/>
      <c r="T368" s="96"/>
      <c r="U368" s="96">
        <v>0</v>
      </c>
      <c r="V368" s="96"/>
      <c r="W368" s="96"/>
      <c r="X368" s="96"/>
      <c r="Y368" s="96"/>
      <c r="Z368" s="96"/>
      <c r="AA368" s="96">
        <v>0</v>
      </c>
      <c r="AB368" s="96">
        <v>0</v>
      </c>
      <c r="AC368" s="96">
        <v>0</v>
      </c>
      <c r="AD368" s="96">
        <v>0</v>
      </c>
      <c r="AE368" s="96">
        <v>0</v>
      </c>
      <c r="AF368" s="96">
        <v>0</v>
      </c>
      <c r="AG368" s="31">
        <v>0</v>
      </c>
      <c r="AJ368" s="100"/>
      <c r="AK368" s="20">
        <f t="shared" si="35"/>
        <v>0</v>
      </c>
      <c r="AM368" s="20">
        <f t="shared" si="39"/>
        <v>0</v>
      </c>
      <c r="AN368" s="20">
        <f t="shared" si="39"/>
        <v>0</v>
      </c>
      <c r="AO368" s="20">
        <f t="shared" si="39"/>
        <v>0</v>
      </c>
      <c r="AP368" s="31"/>
      <c r="AS368" t="str">
        <f t="shared" si="38"/>
        <v/>
      </c>
      <c r="AT368" t="str">
        <f t="shared" si="36"/>
        <v/>
      </c>
      <c r="AU368" s="31">
        <v>0</v>
      </c>
      <c r="AV368" s="31" t="b">
        <v>0</v>
      </c>
      <c r="AW368" s="31">
        <v>0</v>
      </c>
      <c r="AX368" s="20">
        <f t="shared" si="37"/>
        <v>0</v>
      </c>
      <c r="BD368" t="str">
        <f t="shared" si="34"/>
        <v>R1KCENTRAL MIDDLESEX HOSPITAL</v>
      </c>
      <c r="BE368" s="120" t="s">
        <v>988</v>
      </c>
      <c r="BF368" s="120" t="s">
        <v>989</v>
      </c>
      <c r="BG368" s="120" t="s">
        <v>988</v>
      </c>
      <c r="BH368" s="120" t="s">
        <v>989</v>
      </c>
      <c r="BI368" s="30" t="s">
        <v>987</v>
      </c>
    </row>
    <row r="369" spans="1:61" s="20" customFormat="1" ht="15" hidden="1" x14ac:dyDescent="0.25">
      <c r="A369" s="31" t="e">
        <v>#N/A</v>
      </c>
      <c r="B369" s="31" t="e">
        <v>#N/A</v>
      </c>
      <c r="C369" s="31"/>
      <c r="D369" s="31">
        <v>0</v>
      </c>
      <c r="E369" s="96">
        <v>0</v>
      </c>
      <c r="F369" s="31" t="s">
        <v>119</v>
      </c>
      <c r="G369" s="96" t="s">
        <v>119</v>
      </c>
      <c r="H369" s="96">
        <v>0</v>
      </c>
      <c r="I369" s="96">
        <v>0</v>
      </c>
      <c r="J369" s="96">
        <v>0</v>
      </c>
      <c r="K369" s="96">
        <v>0</v>
      </c>
      <c r="L369" s="96">
        <v>0</v>
      </c>
      <c r="M369" s="96">
        <v>0</v>
      </c>
      <c r="N369" s="96">
        <v>0</v>
      </c>
      <c r="O369" s="96"/>
      <c r="P369" s="96"/>
      <c r="Q369" s="96"/>
      <c r="R369" s="96"/>
      <c r="S369" s="96"/>
      <c r="T369" s="96"/>
      <c r="U369" s="96">
        <v>0</v>
      </c>
      <c r="V369" s="96"/>
      <c r="W369" s="96"/>
      <c r="X369" s="96"/>
      <c r="Y369" s="96"/>
      <c r="Z369" s="96"/>
      <c r="AA369" s="96">
        <v>0</v>
      </c>
      <c r="AB369" s="96">
        <v>0</v>
      </c>
      <c r="AC369" s="96">
        <v>0</v>
      </c>
      <c r="AD369" s="96">
        <v>0</v>
      </c>
      <c r="AE369" s="96">
        <v>0</v>
      </c>
      <c r="AF369" s="96">
        <v>0</v>
      </c>
      <c r="AG369" s="31">
        <v>0</v>
      </c>
      <c r="AJ369" s="100"/>
      <c r="AK369" s="20">
        <f t="shared" si="35"/>
        <v>0</v>
      </c>
      <c r="AM369" s="20">
        <f t="shared" si="39"/>
        <v>0</v>
      </c>
      <c r="AN369" s="20">
        <f t="shared" si="39"/>
        <v>0</v>
      </c>
      <c r="AO369" s="20">
        <f t="shared" si="39"/>
        <v>0</v>
      </c>
      <c r="AP369" s="31"/>
      <c r="AS369" t="str">
        <f t="shared" si="38"/>
        <v/>
      </c>
      <c r="AT369" t="str">
        <f t="shared" si="36"/>
        <v/>
      </c>
      <c r="AU369" s="31">
        <v>0</v>
      </c>
      <c r="AV369" s="31" t="b">
        <v>0</v>
      </c>
      <c r="AW369" s="31">
        <v>0</v>
      </c>
      <c r="AX369" s="20">
        <f t="shared" si="37"/>
        <v>0</v>
      </c>
      <c r="BD369" t="str">
        <f t="shared" si="34"/>
        <v>R1KEALING HOSPITAL</v>
      </c>
      <c r="BE369" s="120" t="s">
        <v>990</v>
      </c>
      <c r="BF369" s="120" t="s">
        <v>991</v>
      </c>
      <c r="BG369" s="120" t="s">
        <v>990</v>
      </c>
      <c r="BH369" s="120" t="s">
        <v>991</v>
      </c>
      <c r="BI369" s="30" t="s">
        <v>987</v>
      </c>
    </row>
    <row r="370" spans="1:61" s="20" customFormat="1" ht="15" hidden="1" x14ac:dyDescent="0.25">
      <c r="A370" s="31" t="e">
        <v>#N/A</v>
      </c>
      <c r="B370" s="31" t="e">
        <v>#N/A</v>
      </c>
      <c r="C370" s="31"/>
      <c r="D370" s="31">
        <v>0</v>
      </c>
      <c r="E370" s="96">
        <v>0</v>
      </c>
      <c r="F370" s="31" t="s">
        <v>119</v>
      </c>
      <c r="G370" s="96" t="s">
        <v>119</v>
      </c>
      <c r="H370" s="96">
        <v>0</v>
      </c>
      <c r="I370" s="96">
        <v>0</v>
      </c>
      <c r="J370" s="96">
        <v>0</v>
      </c>
      <c r="K370" s="96">
        <v>0</v>
      </c>
      <c r="L370" s="96">
        <v>0</v>
      </c>
      <c r="M370" s="96">
        <v>0</v>
      </c>
      <c r="N370" s="96">
        <v>0</v>
      </c>
      <c r="O370" s="96"/>
      <c r="P370" s="96"/>
      <c r="Q370" s="96"/>
      <c r="R370" s="96"/>
      <c r="S370" s="96"/>
      <c r="T370" s="96"/>
      <c r="U370" s="96">
        <v>0</v>
      </c>
      <c r="V370" s="96"/>
      <c r="W370" s="96"/>
      <c r="X370" s="96"/>
      <c r="Y370" s="96"/>
      <c r="Z370" s="96"/>
      <c r="AA370" s="96">
        <v>0</v>
      </c>
      <c r="AB370" s="96">
        <v>0</v>
      </c>
      <c r="AC370" s="96">
        <v>0</v>
      </c>
      <c r="AD370" s="96">
        <v>0</v>
      </c>
      <c r="AE370" s="96">
        <v>0</v>
      </c>
      <c r="AF370" s="96">
        <v>0</v>
      </c>
      <c r="AG370" s="31">
        <v>0</v>
      </c>
      <c r="AJ370" s="100"/>
      <c r="AK370" s="20">
        <f t="shared" si="35"/>
        <v>0</v>
      </c>
      <c r="AM370" s="20">
        <f t="shared" si="39"/>
        <v>0</v>
      </c>
      <c r="AN370" s="20">
        <f t="shared" si="39"/>
        <v>0</v>
      </c>
      <c r="AO370" s="20">
        <f t="shared" si="39"/>
        <v>0</v>
      </c>
      <c r="AP370" s="31"/>
      <c r="AS370" t="str">
        <f t="shared" si="38"/>
        <v/>
      </c>
      <c r="AT370" t="str">
        <f t="shared" si="36"/>
        <v/>
      </c>
      <c r="AU370" s="31">
        <v>0</v>
      </c>
      <c r="AV370" s="31" t="b">
        <v>0</v>
      </c>
      <c r="AW370" s="31">
        <v>0</v>
      </c>
      <c r="AX370" s="20">
        <f t="shared" si="37"/>
        <v>0</v>
      </c>
      <c r="BD370" t="str">
        <f t="shared" si="34"/>
        <v>R1KNORTHWICK PARK HOSPITAL</v>
      </c>
      <c r="BE370" s="120" t="s">
        <v>992</v>
      </c>
      <c r="BF370" s="120" t="s">
        <v>993</v>
      </c>
      <c r="BG370" s="120" t="s">
        <v>992</v>
      </c>
      <c r="BH370" s="120" t="s">
        <v>993</v>
      </c>
      <c r="BI370" s="30" t="s">
        <v>987</v>
      </c>
    </row>
    <row r="371" spans="1:61" s="20" customFormat="1" ht="15" hidden="1" x14ac:dyDescent="0.25">
      <c r="A371" s="31" t="e">
        <v>#N/A</v>
      </c>
      <c r="B371" s="31" t="e">
        <v>#N/A</v>
      </c>
      <c r="C371" s="31"/>
      <c r="D371" s="31">
        <v>0</v>
      </c>
      <c r="E371" s="96">
        <v>0</v>
      </c>
      <c r="F371" s="31" t="s">
        <v>119</v>
      </c>
      <c r="G371" s="96" t="s">
        <v>119</v>
      </c>
      <c r="H371" s="96">
        <v>0</v>
      </c>
      <c r="I371" s="96">
        <v>0</v>
      </c>
      <c r="J371" s="96">
        <v>0</v>
      </c>
      <c r="K371" s="96">
        <v>0</v>
      </c>
      <c r="L371" s="96">
        <v>0</v>
      </c>
      <c r="M371" s="96">
        <v>0</v>
      </c>
      <c r="N371" s="96">
        <v>0</v>
      </c>
      <c r="O371" s="96"/>
      <c r="P371" s="96"/>
      <c r="Q371" s="96"/>
      <c r="R371" s="96"/>
      <c r="S371" s="96"/>
      <c r="T371" s="96"/>
      <c r="U371" s="96">
        <v>0</v>
      </c>
      <c r="V371" s="96"/>
      <c r="W371" s="96"/>
      <c r="X371" s="96"/>
      <c r="Y371" s="96"/>
      <c r="Z371" s="96"/>
      <c r="AA371" s="96">
        <v>0</v>
      </c>
      <c r="AB371" s="96">
        <v>0</v>
      </c>
      <c r="AC371" s="96">
        <v>0</v>
      </c>
      <c r="AD371" s="96">
        <v>0</v>
      </c>
      <c r="AE371" s="96">
        <v>0</v>
      </c>
      <c r="AF371" s="96">
        <v>0</v>
      </c>
      <c r="AG371" s="31">
        <v>0</v>
      </c>
      <c r="AJ371" s="100"/>
      <c r="AK371" s="20">
        <f t="shared" si="35"/>
        <v>0</v>
      </c>
      <c r="AM371" s="20">
        <f t="shared" si="39"/>
        <v>0</v>
      </c>
      <c r="AN371" s="20">
        <f t="shared" si="39"/>
        <v>0</v>
      </c>
      <c r="AO371" s="20">
        <f t="shared" si="39"/>
        <v>0</v>
      </c>
      <c r="AP371" s="31"/>
      <c r="AS371" t="str">
        <f t="shared" si="38"/>
        <v/>
      </c>
      <c r="AT371" t="str">
        <f t="shared" si="36"/>
        <v/>
      </c>
      <c r="AU371" s="31">
        <v>0</v>
      </c>
      <c r="AV371" s="31" t="b">
        <v>0</v>
      </c>
      <c r="AW371" s="31">
        <v>0</v>
      </c>
      <c r="AX371" s="20">
        <f t="shared" si="37"/>
        <v>0</v>
      </c>
      <c r="BD371" t="str">
        <f t="shared" si="34"/>
        <v>R1KNORTHWICK PARK HOSPITAL  STARRS HARROW</v>
      </c>
      <c r="BE371" s="120" t="s">
        <v>994</v>
      </c>
      <c r="BF371" s="120" t="s">
        <v>995</v>
      </c>
      <c r="BG371" s="120" t="s">
        <v>994</v>
      </c>
      <c r="BH371" s="120" t="s">
        <v>995</v>
      </c>
      <c r="BI371" s="30" t="s">
        <v>987</v>
      </c>
    </row>
    <row r="372" spans="1:61" s="20" customFormat="1" ht="15" hidden="1" x14ac:dyDescent="0.25">
      <c r="A372" s="31" t="e">
        <v>#N/A</v>
      </c>
      <c r="B372" s="31" t="e">
        <v>#N/A</v>
      </c>
      <c r="C372" s="31"/>
      <c r="D372" s="31">
        <v>0</v>
      </c>
      <c r="E372" s="96">
        <v>0</v>
      </c>
      <c r="F372" s="31" t="s">
        <v>119</v>
      </c>
      <c r="G372" s="96" t="s">
        <v>119</v>
      </c>
      <c r="H372" s="96">
        <v>0</v>
      </c>
      <c r="I372" s="96">
        <v>0</v>
      </c>
      <c r="J372" s="96">
        <v>0</v>
      </c>
      <c r="K372" s="96">
        <v>0</v>
      </c>
      <c r="L372" s="96">
        <v>0</v>
      </c>
      <c r="M372" s="96">
        <v>0</v>
      </c>
      <c r="N372" s="96">
        <v>0</v>
      </c>
      <c r="O372" s="96"/>
      <c r="P372" s="96"/>
      <c r="Q372" s="96"/>
      <c r="R372" s="96"/>
      <c r="S372" s="96"/>
      <c r="T372" s="96"/>
      <c r="U372" s="96">
        <v>0</v>
      </c>
      <c r="V372" s="96"/>
      <c r="W372" s="96"/>
      <c r="X372" s="96"/>
      <c r="Y372" s="96"/>
      <c r="Z372" s="96"/>
      <c r="AA372" s="96">
        <v>0</v>
      </c>
      <c r="AB372" s="96">
        <v>0</v>
      </c>
      <c r="AC372" s="96">
        <v>0</v>
      </c>
      <c r="AD372" s="96">
        <v>0</v>
      </c>
      <c r="AE372" s="96">
        <v>0</v>
      </c>
      <c r="AF372" s="96">
        <v>0</v>
      </c>
      <c r="AG372" s="31">
        <v>0</v>
      </c>
      <c r="AJ372" s="100"/>
      <c r="AK372" s="20">
        <f t="shared" si="35"/>
        <v>0</v>
      </c>
      <c r="AM372" s="20">
        <f t="shared" si="39"/>
        <v>0</v>
      </c>
      <c r="AN372" s="20">
        <f t="shared" si="39"/>
        <v>0</v>
      </c>
      <c r="AO372" s="20">
        <f t="shared" si="39"/>
        <v>0</v>
      </c>
      <c r="AP372" s="31"/>
      <c r="AS372" t="str">
        <f t="shared" si="38"/>
        <v/>
      </c>
      <c r="AT372" t="str">
        <f t="shared" si="36"/>
        <v/>
      </c>
      <c r="AU372" s="31">
        <v>0</v>
      </c>
      <c r="AV372" s="31" t="b">
        <v>0</v>
      </c>
      <c r="AW372" s="31">
        <v>0</v>
      </c>
      <c r="AX372" s="20">
        <f t="shared" si="37"/>
        <v>0</v>
      </c>
      <c r="BD372" t="str">
        <f t="shared" si="34"/>
        <v>R1KNORTHWICK PARK HOSPITAL ELCO COMMUNITY</v>
      </c>
      <c r="BE372" s="120" t="s">
        <v>996</v>
      </c>
      <c r="BF372" s="120" t="s">
        <v>997</v>
      </c>
      <c r="BG372" s="120" t="s">
        <v>996</v>
      </c>
      <c r="BH372" s="120" t="s">
        <v>997</v>
      </c>
      <c r="BI372" s="30" t="s">
        <v>987</v>
      </c>
    </row>
    <row r="373" spans="1:61" s="20" customFormat="1" ht="15" hidden="1" x14ac:dyDescent="0.25">
      <c r="A373" s="31" t="e">
        <v>#N/A</v>
      </c>
      <c r="B373" s="31" t="e">
        <v>#N/A</v>
      </c>
      <c r="C373" s="31"/>
      <c r="D373" s="31">
        <v>0</v>
      </c>
      <c r="E373" s="96">
        <v>0</v>
      </c>
      <c r="F373" s="31" t="s">
        <v>119</v>
      </c>
      <c r="G373" s="96" t="s">
        <v>119</v>
      </c>
      <c r="H373" s="96">
        <v>0</v>
      </c>
      <c r="I373" s="96">
        <v>0</v>
      </c>
      <c r="J373" s="96">
        <v>0</v>
      </c>
      <c r="K373" s="96">
        <v>0</v>
      </c>
      <c r="L373" s="96">
        <v>0</v>
      </c>
      <c r="M373" s="96">
        <v>0</v>
      </c>
      <c r="N373" s="96">
        <v>0</v>
      </c>
      <c r="O373" s="96"/>
      <c r="P373" s="96"/>
      <c r="Q373" s="96"/>
      <c r="R373" s="96"/>
      <c r="S373" s="96"/>
      <c r="T373" s="96"/>
      <c r="U373" s="96">
        <v>0</v>
      </c>
      <c r="V373" s="96"/>
      <c r="W373" s="96"/>
      <c r="X373" s="96"/>
      <c r="Y373" s="96"/>
      <c r="Z373" s="96"/>
      <c r="AA373" s="96">
        <v>0</v>
      </c>
      <c r="AB373" s="96">
        <v>0</v>
      </c>
      <c r="AC373" s="96">
        <v>0</v>
      </c>
      <c r="AD373" s="96">
        <v>0</v>
      </c>
      <c r="AE373" s="96">
        <v>0</v>
      </c>
      <c r="AF373" s="96">
        <v>0</v>
      </c>
      <c r="AG373" s="31">
        <v>0</v>
      </c>
      <c r="AJ373" s="100"/>
      <c r="AK373" s="20">
        <f t="shared" si="35"/>
        <v>0</v>
      </c>
      <c r="AM373" s="20">
        <f t="shared" si="39"/>
        <v>0</v>
      </c>
      <c r="AN373" s="20">
        <f t="shared" si="39"/>
        <v>0</v>
      </c>
      <c r="AO373" s="20">
        <f t="shared" si="39"/>
        <v>0</v>
      </c>
      <c r="AP373" s="31"/>
      <c r="AS373" t="str">
        <f t="shared" si="38"/>
        <v/>
      </c>
      <c r="AT373" t="str">
        <f t="shared" si="36"/>
        <v/>
      </c>
      <c r="AU373" s="31">
        <v>0</v>
      </c>
      <c r="AV373" s="31" t="b">
        <v>0</v>
      </c>
      <c r="AW373" s="31">
        <v>0</v>
      </c>
      <c r="AX373" s="20">
        <f t="shared" si="37"/>
        <v>0</v>
      </c>
      <c r="BD373" t="str">
        <f t="shared" si="34"/>
        <v xml:space="preserve">R1KST MARKS HOSPITAL </v>
      </c>
      <c r="BE373" s="120" t="s">
        <v>998</v>
      </c>
      <c r="BF373" s="120" t="s">
        <v>999</v>
      </c>
      <c r="BG373" s="120" t="s">
        <v>998</v>
      </c>
      <c r="BH373" s="120" t="s">
        <v>999</v>
      </c>
      <c r="BI373" s="30" t="s">
        <v>987</v>
      </c>
    </row>
    <row r="374" spans="1:61" s="20" customFormat="1" ht="15" hidden="1" x14ac:dyDescent="0.25">
      <c r="A374" s="31" t="e">
        <v>#N/A</v>
      </c>
      <c r="B374" s="31" t="e">
        <v>#N/A</v>
      </c>
      <c r="C374" s="31"/>
      <c r="D374" s="31">
        <v>0</v>
      </c>
      <c r="E374" s="96">
        <v>0</v>
      </c>
      <c r="F374" s="31" t="s">
        <v>119</v>
      </c>
      <c r="G374" s="96" t="s">
        <v>119</v>
      </c>
      <c r="H374" s="96">
        <v>0</v>
      </c>
      <c r="I374" s="96">
        <v>0</v>
      </c>
      <c r="J374" s="96">
        <v>0</v>
      </c>
      <c r="K374" s="96">
        <v>0</v>
      </c>
      <c r="L374" s="96">
        <v>0</v>
      </c>
      <c r="M374" s="96">
        <v>0</v>
      </c>
      <c r="N374" s="96">
        <v>0</v>
      </c>
      <c r="O374" s="96"/>
      <c r="P374" s="96"/>
      <c r="Q374" s="96"/>
      <c r="R374" s="96"/>
      <c r="S374" s="96"/>
      <c r="T374" s="96"/>
      <c r="U374" s="96">
        <v>0</v>
      </c>
      <c r="V374" s="96"/>
      <c r="W374" s="96"/>
      <c r="X374" s="96"/>
      <c r="Y374" s="96"/>
      <c r="Z374" s="96"/>
      <c r="AA374" s="96">
        <v>0</v>
      </c>
      <c r="AB374" s="96">
        <v>0</v>
      </c>
      <c r="AC374" s="96">
        <v>0</v>
      </c>
      <c r="AD374" s="96">
        <v>0</v>
      </c>
      <c r="AE374" s="96">
        <v>0</v>
      </c>
      <c r="AF374" s="96">
        <v>0</v>
      </c>
      <c r="AG374" s="31">
        <v>0</v>
      </c>
      <c r="AJ374" s="100"/>
      <c r="AK374" s="20">
        <f t="shared" si="35"/>
        <v>0</v>
      </c>
      <c r="AM374" s="20">
        <f t="shared" si="39"/>
        <v>0</v>
      </c>
      <c r="AN374" s="20">
        <f t="shared" si="39"/>
        <v>0</v>
      </c>
      <c r="AO374" s="20">
        <f t="shared" si="39"/>
        <v>0</v>
      </c>
      <c r="AP374" s="31"/>
      <c r="AS374" t="str">
        <f t="shared" si="38"/>
        <v/>
      </c>
      <c r="AT374" t="str">
        <f t="shared" si="36"/>
        <v/>
      </c>
      <c r="AU374" s="31">
        <v>0</v>
      </c>
      <c r="AV374" s="31" t="b">
        <v>0</v>
      </c>
      <c r="AW374" s="31">
        <v>0</v>
      </c>
      <c r="AX374" s="20">
        <f t="shared" si="37"/>
        <v>0</v>
      </c>
      <c r="BD374" t="str">
        <f t="shared" si="34"/>
        <v>R1KURGENT CARE CENTRE CENTAL MIDDLESEX HOSPITAL</v>
      </c>
      <c r="BE374" s="120" t="s">
        <v>1000</v>
      </c>
      <c r="BF374" s="120" t="s">
        <v>1001</v>
      </c>
      <c r="BG374" s="120" t="s">
        <v>1000</v>
      </c>
      <c r="BH374" s="120" t="s">
        <v>1001</v>
      </c>
      <c r="BI374" s="30" t="s">
        <v>987</v>
      </c>
    </row>
    <row r="375" spans="1:61" s="20" customFormat="1" ht="15" hidden="1" x14ac:dyDescent="0.25">
      <c r="A375" s="31" t="e">
        <v>#N/A</v>
      </c>
      <c r="B375" s="31" t="e">
        <v>#N/A</v>
      </c>
      <c r="C375" s="31"/>
      <c r="D375" s="31">
        <v>0</v>
      </c>
      <c r="E375" s="96">
        <v>0</v>
      </c>
      <c r="F375" s="31" t="s">
        <v>119</v>
      </c>
      <c r="G375" s="96" t="s">
        <v>119</v>
      </c>
      <c r="H375" s="96">
        <v>0</v>
      </c>
      <c r="I375" s="96">
        <v>0</v>
      </c>
      <c r="J375" s="96">
        <v>0</v>
      </c>
      <c r="K375" s="96">
        <v>0</v>
      </c>
      <c r="L375" s="96">
        <v>0</v>
      </c>
      <c r="M375" s="96">
        <v>0</v>
      </c>
      <c r="N375" s="96">
        <v>0</v>
      </c>
      <c r="O375" s="96"/>
      <c r="P375" s="96"/>
      <c r="Q375" s="96"/>
      <c r="R375" s="96"/>
      <c r="S375" s="96"/>
      <c r="T375" s="96"/>
      <c r="U375" s="96">
        <v>0</v>
      </c>
      <c r="V375" s="96"/>
      <c r="W375" s="96"/>
      <c r="X375" s="96"/>
      <c r="Y375" s="96"/>
      <c r="Z375" s="96"/>
      <c r="AA375" s="96">
        <v>0</v>
      </c>
      <c r="AB375" s="96">
        <v>0</v>
      </c>
      <c r="AC375" s="96">
        <v>0</v>
      </c>
      <c r="AD375" s="96">
        <v>0</v>
      </c>
      <c r="AE375" s="96">
        <v>0</v>
      </c>
      <c r="AF375" s="96">
        <v>0</v>
      </c>
      <c r="AG375" s="31">
        <v>0</v>
      </c>
      <c r="AJ375" s="100"/>
      <c r="AK375" s="20">
        <f t="shared" si="35"/>
        <v>0</v>
      </c>
      <c r="AM375" s="20">
        <f t="shared" si="39"/>
        <v>0</v>
      </c>
      <c r="AN375" s="20">
        <f t="shared" si="39"/>
        <v>0</v>
      </c>
      <c r="AO375" s="20">
        <f t="shared" si="39"/>
        <v>0</v>
      </c>
      <c r="AP375" s="31"/>
      <c r="AS375" t="str">
        <f t="shared" si="38"/>
        <v/>
      </c>
      <c r="AT375" t="str">
        <f t="shared" si="36"/>
        <v/>
      </c>
      <c r="AU375" s="31">
        <v>0</v>
      </c>
      <c r="AV375" s="31" t="b">
        <v>0</v>
      </c>
      <c r="AW375" s="31">
        <v>0</v>
      </c>
      <c r="AX375" s="20">
        <f t="shared" si="37"/>
        <v>0</v>
      </c>
      <c r="BD375" t="str">
        <f t="shared" si="34"/>
        <v>R1KURGENT CARE CENTRE EALING HOSPITAL</v>
      </c>
      <c r="BE375" s="120" t="s">
        <v>1002</v>
      </c>
      <c r="BF375" s="120" t="s">
        <v>1003</v>
      </c>
      <c r="BG375" s="120" t="s">
        <v>1002</v>
      </c>
      <c r="BH375" s="120" t="s">
        <v>1003</v>
      </c>
      <c r="BI375" s="30" t="s">
        <v>987</v>
      </c>
    </row>
    <row r="376" spans="1:61" s="20" customFormat="1" ht="15" hidden="1" x14ac:dyDescent="0.25">
      <c r="A376" s="31" t="e">
        <v>#N/A</v>
      </c>
      <c r="B376" s="31" t="e">
        <v>#N/A</v>
      </c>
      <c r="C376" s="31"/>
      <c r="D376" s="31">
        <v>0</v>
      </c>
      <c r="E376" s="96">
        <v>0</v>
      </c>
      <c r="F376" s="31" t="s">
        <v>119</v>
      </c>
      <c r="G376" s="96" t="s">
        <v>119</v>
      </c>
      <c r="H376" s="96">
        <v>0</v>
      </c>
      <c r="I376" s="96">
        <v>0</v>
      </c>
      <c r="J376" s="96">
        <v>0</v>
      </c>
      <c r="K376" s="96">
        <v>0</v>
      </c>
      <c r="L376" s="96">
        <v>0</v>
      </c>
      <c r="M376" s="96">
        <v>0</v>
      </c>
      <c r="N376" s="96">
        <v>0</v>
      </c>
      <c r="O376" s="96"/>
      <c r="P376" s="96"/>
      <c r="Q376" s="96"/>
      <c r="R376" s="96"/>
      <c r="S376" s="96"/>
      <c r="T376" s="96"/>
      <c r="U376" s="96">
        <v>0</v>
      </c>
      <c r="V376" s="96"/>
      <c r="W376" s="96"/>
      <c r="X376" s="96"/>
      <c r="Y376" s="96"/>
      <c r="Z376" s="96"/>
      <c r="AA376" s="96">
        <v>0</v>
      </c>
      <c r="AB376" s="96">
        <v>0</v>
      </c>
      <c r="AC376" s="96">
        <v>0</v>
      </c>
      <c r="AD376" s="96">
        <v>0</v>
      </c>
      <c r="AE376" s="96">
        <v>0</v>
      </c>
      <c r="AF376" s="96">
        <v>0</v>
      </c>
      <c r="AG376" s="31">
        <v>0</v>
      </c>
      <c r="AJ376" s="100"/>
      <c r="AK376" s="20">
        <f t="shared" si="35"/>
        <v>0</v>
      </c>
      <c r="AM376" s="20">
        <f t="shared" si="39"/>
        <v>0</v>
      </c>
      <c r="AN376" s="20">
        <f t="shared" si="39"/>
        <v>0</v>
      </c>
      <c r="AO376" s="20">
        <f t="shared" si="39"/>
        <v>0</v>
      </c>
      <c r="AP376" s="31"/>
      <c r="AS376" t="str">
        <f t="shared" si="38"/>
        <v/>
      </c>
      <c r="AT376" t="str">
        <f t="shared" si="36"/>
        <v/>
      </c>
      <c r="AU376" s="31">
        <v>0</v>
      </c>
      <c r="AV376" s="31" t="b">
        <v>0</v>
      </c>
      <c r="AW376" s="31">
        <v>0</v>
      </c>
      <c r="AX376" s="20">
        <f t="shared" si="37"/>
        <v>0</v>
      </c>
      <c r="BD376" t="str">
        <f t="shared" si="34"/>
        <v>R1LARCHER UNIT</v>
      </c>
      <c r="BE376" s="120" t="s">
        <v>1004</v>
      </c>
      <c r="BF376" s="120" t="s">
        <v>1005</v>
      </c>
      <c r="BG376" s="120" t="s">
        <v>1004</v>
      </c>
      <c r="BH376" s="120" t="s">
        <v>1005</v>
      </c>
      <c r="BI376" s="30" t="s">
        <v>1006</v>
      </c>
    </row>
    <row r="377" spans="1:61" s="20" customFormat="1" ht="15" hidden="1" x14ac:dyDescent="0.25">
      <c r="A377" s="31" t="e">
        <v>#N/A</v>
      </c>
      <c r="B377" s="31" t="e">
        <v>#N/A</v>
      </c>
      <c r="C377" s="31"/>
      <c r="D377" s="31">
        <v>0</v>
      </c>
      <c r="E377" s="96">
        <v>0</v>
      </c>
      <c r="F377" s="31" t="s">
        <v>119</v>
      </c>
      <c r="G377" s="96" t="s">
        <v>119</v>
      </c>
      <c r="H377" s="96">
        <v>0</v>
      </c>
      <c r="I377" s="96">
        <v>0</v>
      </c>
      <c r="J377" s="96">
        <v>0</v>
      </c>
      <c r="K377" s="96">
        <v>0</v>
      </c>
      <c r="L377" s="96">
        <v>0</v>
      </c>
      <c r="M377" s="96">
        <v>0</v>
      </c>
      <c r="N377" s="96">
        <v>0</v>
      </c>
      <c r="O377" s="96"/>
      <c r="P377" s="96"/>
      <c r="Q377" s="96"/>
      <c r="R377" s="96"/>
      <c r="S377" s="96"/>
      <c r="T377" s="96"/>
      <c r="U377" s="96">
        <v>0</v>
      </c>
      <c r="V377" s="96"/>
      <c r="W377" s="96"/>
      <c r="X377" s="96"/>
      <c r="Y377" s="96"/>
      <c r="Z377" s="96"/>
      <c r="AA377" s="96">
        <v>0</v>
      </c>
      <c r="AB377" s="96">
        <v>0</v>
      </c>
      <c r="AC377" s="96">
        <v>0</v>
      </c>
      <c r="AD377" s="96">
        <v>0</v>
      </c>
      <c r="AE377" s="96">
        <v>0</v>
      </c>
      <c r="AF377" s="96">
        <v>0</v>
      </c>
      <c r="AG377" s="31">
        <v>0</v>
      </c>
      <c r="AJ377" s="100"/>
      <c r="AK377" s="20">
        <f t="shared" si="35"/>
        <v>0</v>
      </c>
      <c r="AM377" s="20">
        <f t="shared" si="39"/>
        <v>0</v>
      </c>
      <c r="AN377" s="20">
        <f t="shared" si="39"/>
        <v>0</v>
      </c>
      <c r="AO377" s="20">
        <f t="shared" si="39"/>
        <v>0</v>
      </c>
      <c r="AP377" s="31"/>
      <c r="AS377" t="str">
        <f t="shared" si="38"/>
        <v/>
      </c>
      <c r="AT377" t="str">
        <f t="shared" si="36"/>
        <v/>
      </c>
      <c r="AU377" s="31">
        <v>0</v>
      </c>
      <c r="AV377" s="31" t="b">
        <v>0</v>
      </c>
      <c r="AW377" s="31">
        <v>0</v>
      </c>
      <c r="AX377" s="20">
        <f t="shared" si="37"/>
        <v>0</v>
      </c>
      <c r="BD377" t="str">
        <f t="shared" si="34"/>
        <v>R1LBRAINTREE - THE GABLES</v>
      </c>
      <c r="BE377" s="120" t="s">
        <v>1007</v>
      </c>
      <c r="BF377" s="120" t="s">
        <v>1008</v>
      </c>
      <c r="BG377" s="120" t="s">
        <v>1007</v>
      </c>
      <c r="BH377" s="120" t="s">
        <v>1008</v>
      </c>
      <c r="BI377" s="30" t="s">
        <v>1006</v>
      </c>
    </row>
    <row r="378" spans="1:61" s="20" customFormat="1" ht="15" hidden="1" x14ac:dyDescent="0.25">
      <c r="A378" s="31" t="e">
        <v>#N/A</v>
      </c>
      <c r="B378" s="31" t="e">
        <v>#N/A</v>
      </c>
      <c r="C378" s="31"/>
      <c r="D378" s="31">
        <v>0</v>
      </c>
      <c r="E378" s="96">
        <v>0</v>
      </c>
      <c r="F378" s="31" t="s">
        <v>119</v>
      </c>
      <c r="G378" s="96" t="s">
        <v>119</v>
      </c>
      <c r="H378" s="96">
        <v>0</v>
      </c>
      <c r="I378" s="96">
        <v>0</v>
      </c>
      <c r="J378" s="96">
        <v>0</v>
      </c>
      <c r="K378" s="96">
        <v>0</v>
      </c>
      <c r="L378" s="96">
        <v>0</v>
      </c>
      <c r="M378" s="96">
        <v>0</v>
      </c>
      <c r="N378" s="96">
        <v>0</v>
      </c>
      <c r="O378" s="96"/>
      <c r="P378" s="96"/>
      <c r="Q378" s="96"/>
      <c r="R378" s="96"/>
      <c r="S378" s="96"/>
      <c r="T378" s="96"/>
      <c r="U378" s="96">
        <v>0</v>
      </c>
      <c r="V378" s="96"/>
      <c r="W378" s="96"/>
      <c r="X378" s="96"/>
      <c r="Y378" s="96"/>
      <c r="Z378" s="96"/>
      <c r="AA378" s="96">
        <v>0</v>
      </c>
      <c r="AB378" s="96">
        <v>0</v>
      </c>
      <c r="AC378" s="96">
        <v>0</v>
      </c>
      <c r="AD378" s="96">
        <v>0</v>
      </c>
      <c r="AE378" s="96">
        <v>0</v>
      </c>
      <c r="AF378" s="96">
        <v>0</v>
      </c>
      <c r="AG378" s="31">
        <v>0</v>
      </c>
      <c r="AJ378" s="100"/>
      <c r="AK378" s="20">
        <f t="shared" si="35"/>
        <v>0</v>
      </c>
      <c r="AM378" s="20">
        <f t="shared" si="39"/>
        <v>0</v>
      </c>
      <c r="AN378" s="20">
        <f t="shared" si="39"/>
        <v>0</v>
      </c>
      <c r="AO378" s="20">
        <f t="shared" si="39"/>
        <v>0</v>
      </c>
      <c r="AP378" s="31"/>
      <c r="AS378" t="str">
        <f t="shared" si="38"/>
        <v/>
      </c>
      <c r="AT378" t="str">
        <f t="shared" si="36"/>
        <v/>
      </c>
      <c r="AU378" s="31">
        <v>0</v>
      </c>
      <c r="AV378" s="31" t="b">
        <v>0</v>
      </c>
      <c r="AW378" s="31">
        <v>0</v>
      </c>
      <c r="AX378" s="20">
        <f t="shared" si="37"/>
        <v>0</v>
      </c>
      <c r="BD378" t="str">
        <f t="shared" si="34"/>
        <v>R1LBROCKFIELD HOUSE</v>
      </c>
      <c r="BE378" s="120" t="s">
        <v>1009</v>
      </c>
      <c r="BF378" s="120" t="s">
        <v>1010</v>
      </c>
      <c r="BG378" s="120" t="s">
        <v>1009</v>
      </c>
      <c r="BH378" s="120" t="s">
        <v>1010</v>
      </c>
      <c r="BI378" s="30" t="s">
        <v>1006</v>
      </c>
    </row>
    <row r="379" spans="1:61" s="20" customFormat="1" ht="15" hidden="1" x14ac:dyDescent="0.25">
      <c r="A379" s="31" t="e">
        <v>#N/A</v>
      </c>
      <c r="B379" s="31" t="e">
        <v>#N/A</v>
      </c>
      <c r="C379" s="31"/>
      <c r="D379" s="31">
        <v>0</v>
      </c>
      <c r="E379" s="96">
        <v>0</v>
      </c>
      <c r="F379" s="31" t="s">
        <v>119</v>
      </c>
      <c r="G379" s="96" t="s">
        <v>119</v>
      </c>
      <c r="H379" s="96">
        <v>0</v>
      </c>
      <c r="I379" s="96">
        <v>0</v>
      </c>
      <c r="J379" s="96">
        <v>0</v>
      </c>
      <c r="K379" s="96">
        <v>0</v>
      </c>
      <c r="L379" s="96">
        <v>0</v>
      </c>
      <c r="M379" s="96">
        <v>0</v>
      </c>
      <c r="N379" s="96">
        <v>0</v>
      </c>
      <c r="O379" s="96"/>
      <c r="P379" s="96"/>
      <c r="Q379" s="96"/>
      <c r="R379" s="96"/>
      <c r="S379" s="96"/>
      <c r="T379" s="96"/>
      <c r="U379" s="96">
        <v>0</v>
      </c>
      <c r="V379" s="96"/>
      <c r="W379" s="96"/>
      <c r="X379" s="96"/>
      <c r="Y379" s="96"/>
      <c r="Z379" s="96"/>
      <c r="AA379" s="96">
        <v>0</v>
      </c>
      <c r="AB379" s="96">
        <v>0</v>
      </c>
      <c r="AC379" s="96">
        <v>0</v>
      </c>
      <c r="AD379" s="96">
        <v>0</v>
      </c>
      <c r="AE379" s="96">
        <v>0</v>
      </c>
      <c r="AF379" s="96">
        <v>0</v>
      </c>
      <c r="AG379" s="31">
        <v>0</v>
      </c>
      <c r="AJ379" s="100"/>
      <c r="AK379" s="20">
        <f t="shared" si="35"/>
        <v>0</v>
      </c>
      <c r="AM379" s="20">
        <f t="shared" si="39"/>
        <v>0</v>
      </c>
      <c r="AN379" s="20">
        <f t="shared" si="39"/>
        <v>0</v>
      </c>
      <c r="AO379" s="20">
        <f t="shared" si="39"/>
        <v>0</v>
      </c>
      <c r="AP379" s="31"/>
      <c r="AS379" t="str">
        <f t="shared" si="38"/>
        <v/>
      </c>
      <c r="AT379" t="str">
        <f t="shared" si="36"/>
        <v/>
      </c>
      <c r="AU379" s="31">
        <v>0</v>
      </c>
      <c r="AV379" s="31" t="b">
        <v>0</v>
      </c>
      <c r="AW379" s="31">
        <v>0</v>
      </c>
      <c r="AX379" s="20">
        <f t="shared" si="37"/>
        <v>0</v>
      </c>
      <c r="BD379" t="str">
        <f t="shared" si="34"/>
        <v>R1LCHELMSFORD - THE LINDEN CENTRE</v>
      </c>
      <c r="BE379" s="120" t="s">
        <v>1011</v>
      </c>
      <c r="BF379" s="120" t="s">
        <v>1012</v>
      </c>
      <c r="BG379" s="120" t="s">
        <v>1011</v>
      </c>
      <c r="BH379" s="120" t="s">
        <v>1012</v>
      </c>
      <c r="BI379" s="30" t="s">
        <v>1006</v>
      </c>
    </row>
    <row r="380" spans="1:61" s="20" customFormat="1" ht="15" hidden="1" x14ac:dyDescent="0.25">
      <c r="A380" s="31" t="e">
        <v>#N/A</v>
      </c>
      <c r="B380" s="31" t="e">
        <v>#N/A</v>
      </c>
      <c r="C380" s="31"/>
      <c r="D380" s="31">
        <v>0</v>
      </c>
      <c r="E380" s="96">
        <v>0</v>
      </c>
      <c r="F380" s="31" t="s">
        <v>119</v>
      </c>
      <c r="G380" s="96" t="s">
        <v>119</v>
      </c>
      <c r="H380" s="96">
        <v>0</v>
      </c>
      <c r="I380" s="96">
        <v>0</v>
      </c>
      <c r="J380" s="96">
        <v>0</v>
      </c>
      <c r="K380" s="96">
        <v>0</v>
      </c>
      <c r="L380" s="96">
        <v>0</v>
      </c>
      <c r="M380" s="96">
        <v>0</v>
      </c>
      <c r="N380" s="96">
        <v>0</v>
      </c>
      <c r="O380" s="96"/>
      <c r="P380" s="96"/>
      <c r="Q380" s="96"/>
      <c r="R380" s="96"/>
      <c r="S380" s="96"/>
      <c r="T380" s="96"/>
      <c r="U380" s="96">
        <v>0</v>
      </c>
      <c r="V380" s="96"/>
      <c r="W380" s="96"/>
      <c r="X380" s="96"/>
      <c r="Y380" s="96"/>
      <c r="Z380" s="96"/>
      <c r="AA380" s="96">
        <v>0</v>
      </c>
      <c r="AB380" s="96">
        <v>0</v>
      </c>
      <c r="AC380" s="96">
        <v>0</v>
      </c>
      <c r="AD380" s="96">
        <v>0</v>
      </c>
      <c r="AE380" s="96">
        <v>0</v>
      </c>
      <c r="AF380" s="96">
        <v>0</v>
      </c>
      <c r="AG380" s="31">
        <v>0</v>
      </c>
      <c r="AJ380" s="100"/>
      <c r="AK380" s="20">
        <f t="shared" si="35"/>
        <v>0</v>
      </c>
      <c r="AM380" s="20">
        <f t="shared" si="39"/>
        <v>0</v>
      </c>
      <c r="AN380" s="20">
        <f t="shared" si="39"/>
        <v>0</v>
      </c>
      <c r="AO380" s="20">
        <f t="shared" si="39"/>
        <v>0</v>
      </c>
      <c r="AP380" s="31"/>
      <c r="AS380" t="str">
        <f t="shared" si="38"/>
        <v/>
      </c>
      <c r="AT380" t="str">
        <f t="shared" si="36"/>
        <v/>
      </c>
      <c r="AU380" s="31">
        <v>0</v>
      </c>
      <c r="AV380" s="31" t="b">
        <v>0</v>
      </c>
      <c r="AW380" s="31">
        <v>0</v>
      </c>
      <c r="AX380" s="20">
        <f t="shared" si="37"/>
        <v>0</v>
      </c>
      <c r="BD380" t="str">
        <f t="shared" si="34"/>
        <v>R1LCLACTON - MENTAL HEALTH SERVICES - CLACTON HOSPITAL</v>
      </c>
      <c r="BE380" s="120" t="s">
        <v>1013</v>
      </c>
      <c r="BF380" s="120" t="s">
        <v>1014</v>
      </c>
      <c r="BG380" s="120" t="s">
        <v>1013</v>
      </c>
      <c r="BH380" s="120" t="s">
        <v>1014</v>
      </c>
      <c r="BI380" s="30" t="s">
        <v>1006</v>
      </c>
    </row>
    <row r="381" spans="1:61" s="20" customFormat="1" ht="15" hidden="1" x14ac:dyDescent="0.25">
      <c r="A381" s="31" t="e">
        <v>#N/A</v>
      </c>
      <c r="B381" s="31" t="e">
        <v>#N/A</v>
      </c>
      <c r="C381" s="31"/>
      <c r="D381" s="31">
        <v>0</v>
      </c>
      <c r="E381" s="96">
        <v>0</v>
      </c>
      <c r="F381" s="31" t="s">
        <v>119</v>
      </c>
      <c r="G381" s="96" t="s">
        <v>119</v>
      </c>
      <c r="H381" s="96">
        <v>0</v>
      </c>
      <c r="I381" s="96">
        <v>0</v>
      </c>
      <c r="J381" s="96">
        <v>0</v>
      </c>
      <c r="K381" s="96">
        <v>0</v>
      </c>
      <c r="L381" s="96">
        <v>0</v>
      </c>
      <c r="M381" s="96">
        <v>0</v>
      </c>
      <c r="N381" s="96">
        <v>0</v>
      </c>
      <c r="O381" s="96"/>
      <c r="P381" s="96"/>
      <c r="Q381" s="96"/>
      <c r="R381" s="96"/>
      <c r="S381" s="96"/>
      <c r="T381" s="96"/>
      <c r="U381" s="96">
        <v>0</v>
      </c>
      <c r="V381" s="96"/>
      <c r="W381" s="96"/>
      <c r="X381" s="96"/>
      <c r="Y381" s="96"/>
      <c r="Z381" s="96"/>
      <c r="AA381" s="96">
        <v>0</v>
      </c>
      <c r="AB381" s="96">
        <v>0</v>
      </c>
      <c r="AC381" s="96">
        <v>0</v>
      </c>
      <c r="AD381" s="96">
        <v>0</v>
      </c>
      <c r="AE381" s="96">
        <v>0</v>
      </c>
      <c r="AF381" s="96">
        <v>0</v>
      </c>
      <c r="AG381" s="31">
        <v>0</v>
      </c>
      <c r="AJ381" s="100"/>
      <c r="AK381" s="20">
        <f t="shared" si="35"/>
        <v>0</v>
      </c>
      <c r="AM381" s="20">
        <f t="shared" si="39"/>
        <v>0</v>
      </c>
      <c r="AN381" s="20">
        <f t="shared" si="39"/>
        <v>0</v>
      </c>
      <c r="AO381" s="20">
        <f t="shared" si="39"/>
        <v>0</v>
      </c>
      <c r="AP381" s="31"/>
      <c r="AS381" t="str">
        <f t="shared" si="38"/>
        <v/>
      </c>
      <c r="AT381" t="str">
        <f t="shared" si="36"/>
        <v/>
      </c>
      <c r="AU381" s="31">
        <v>0</v>
      </c>
      <c r="AV381" s="31" t="b">
        <v>0</v>
      </c>
      <c r="AW381" s="31">
        <v>0</v>
      </c>
      <c r="AX381" s="20">
        <f t="shared" si="37"/>
        <v>0</v>
      </c>
      <c r="BD381" t="str">
        <f t="shared" si="34"/>
        <v>R1LCLIFTON LODGE</v>
      </c>
      <c r="BE381" s="120" t="s">
        <v>1015</v>
      </c>
      <c r="BF381" s="120" t="s">
        <v>1016</v>
      </c>
      <c r="BG381" s="120" t="s">
        <v>1015</v>
      </c>
      <c r="BH381" s="120" t="s">
        <v>1016</v>
      </c>
      <c r="BI381" s="30" t="s">
        <v>1006</v>
      </c>
    </row>
    <row r="382" spans="1:61" s="20" customFormat="1" ht="15" hidden="1" x14ac:dyDescent="0.25">
      <c r="A382" s="31" t="e">
        <v>#N/A</v>
      </c>
      <c r="B382" s="31" t="e">
        <v>#N/A</v>
      </c>
      <c r="C382" s="31"/>
      <c r="D382" s="31">
        <v>0</v>
      </c>
      <c r="E382" s="96">
        <v>0</v>
      </c>
      <c r="F382" s="31" t="s">
        <v>119</v>
      </c>
      <c r="G382" s="96" t="s">
        <v>119</v>
      </c>
      <c r="H382" s="96">
        <v>0</v>
      </c>
      <c r="I382" s="96">
        <v>0</v>
      </c>
      <c r="J382" s="96">
        <v>0</v>
      </c>
      <c r="K382" s="96">
        <v>0</v>
      </c>
      <c r="L382" s="96">
        <v>0</v>
      </c>
      <c r="M382" s="96">
        <v>0</v>
      </c>
      <c r="N382" s="96">
        <v>0</v>
      </c>
      <c r="O382" s="96"/>
      <c r="P382" s="96"/>
      <c r="Q382" s="96"/>
      <c r="R382" s="96"/>
      <c r="S382" s="96"/>
      <c r="T382" s="96"/>
      <c r="U382" s="96">
        <v>0</v>
      </c>
      <c r="V382" s="96"/>
      <c r="W382" s="96"/>
      <c r="X382" s="96"/>
      <c r="Y382" s="96"/>
      <c r="Z382" s="96"/>
      <c r="AA382" s="96">
        <v>0</v>
      </c>
      <c r="AB382" s="96">
        <v>0</v>
      </c>
      <c r="AC382" s="96">
        <v>0</v>
      </c>
      <c r="AD382" s="96">
        <v>0</v>
      </c>
      <c r="AE382" s="96">
        <v>0</v>
      </c>
      <c r="AF382" s="96">
        <v>0</v>
      </c>
      <c r="AG382" s="31">
        <v>0</v>
      </c>
      <c r="AJ382" s="100"/>
      <c r="AK382" s="20">
        <f t="shared" si="35"/>
        <v>0</v>
      </c>
      <c r="AM382" s="20">
        <f t="shared" si="39"/>
        <v>0</v>
      </c>
      <c r="AN382" s="20">
        <f t="shared" si="39"/>
        <v>0</v>
      </c>
      <c r="AO382" s="20">
        <f t="shared" si="39"/>
        <v>0</v>
      </c>
      <c r="AP382" s="31"/>
      <c r="AS382" t="str">
        <f t="shared" si="38"/>
        <v/>
      </c>
      <c r="AT382" t="str">
        <f t="shared" si="36"/>
        <v/>
      </c>
      <c r="AU382" s="31">
        <v>0</v>
      </c>
      <c r="AV382" s="31" t="b">
        <v>0</v>
      </c>
      <c r="AW382" s="31">
        <v>0</v>
      </c>
      <c r="AX382" s="20">
        <f t="shared" si="37"/>
        <v>0</v>
      </c>
      <c r="BD382" t="str">
        <f t="shared" si="34"/>
        <v>R1LCOLCHESTER - KING'S WOOD CENTRE</v>
      </c>
      <c r="BE382" s="120" t="s">
        <v>1017</v>
      </c>
      <c r="BF382" s="120" t="s">
        <v>1018</v>
      </c>
      <c r="BG382" s="120" t="s">
        <v>1017</v>
      </c>
      <c r="BH382" s="120" t="s">
        <v>1018</v>
      </c>
      <c r="BI382" s="30" t="s">
        <v>1006</v>
      </c>
    </row>
    <row r="383" spans="1:61" s="20" customFormat="1" ht="15" hidden="1" x14ac:dyDescent="0.25">
      <c r="A383" s="31" t="e">
        <v>#N/A</v>
      </c>
      <c r="B383" s="31" t="e">
        <v>#N/A</v>
      </c>
      <c r="C383" s="31"/>
      <c r="D383" s="31">
        <v>0</v>
      </c>
      <c r="E383" s="96">
        <v>0</v>
      </c>
      <c r="F383" s="31" t="s">
        <v>119</v>
      </c>
      <c r="G383" s="96" t="s">
        <v>119</v>
      </c>
      <c r="H383" s="96">
        <v>0</v>
      </c>
      <c r="I383" s="96">
        <v>0</v>
      </c>
      <c r="J383" s="96">
        <v>0</v>
      </c>
      <c r="K383" s="96">
        <v>0</v>
      </c>
      <c r="L383" s="96">
        <v>0</v>
      </c>
      <c r="M383" s="96">
        <v>0</v>
      </c>
      <c r="N383" s="96">
        <v>0</v>
      </c>
      <c r="O383" s="96"/>
      <c r="P383" s="96"/>
      <c r="Q383" s="96"/>
      <c r="R383" s="96"/>
      <c r="S383" s="96"/>
      <c r="T383" s="96"/>
      <c r="U383" s="96">
        <v>0</v>
      </c>
      <c r="V383" s="96"/>
      <c r="W383" s="96"/>
      <c r="X383" s="96"/>
      <c r="Y383" s="96"/>
      <c r="Z383" s="96"/>
      <c r="AA383" s="96">
        <v>0</v>
      </c>
      <c r="AB383" s="96">
        <v>0</v>
      </c>
      <c r="AC383" s="96">
        <v>0</v>
      </c>
      <c r="AD383" s="96">
        <v>0</v>
      </c>
      <c r="AE383" s="96">
        <v>0</v>
      </c>
      <c r="AF383" s="96">
        <v>0</v>
      </c>
      <c r="AG383" s="31">
        <v>0</v>
      </c>
      <c r="AJ383" s="100"/>
      <c r="AK383" s="20">
        <f t="shared" si="35"/>
        <v>0</v>
      </c>
      <c r="AM383" s="20">
        <f t="shared" si="39"/>
        <v>0</v>
      </c>
      <c r="AN383" s="20">
        <f t="shared" si="39"/>
        <v>0</v>
      </c>
      <c r="AO383" s="20">
        <f t="shared" si="39"/>
        <v>0</v>
      </c>
      <c r="AP383" s="31"/>
      <c r="AS383" t="str">
        <f t="shared" si="38"/>
        <v/>
      </c>
      <c r="AT383" t="str">
        <f t="shared" si="36"/>
        <v/>
      </c>
      <c r="AU383" s="31">
        <v>0</v>
      </c>
      <c r="AV383" s="31" t="b">
        <v>0</v>
      </c>
      <c r="AW383" s="31">
        <v>0</v>
      </c>
      <c r="AX383" s="20">
        <f t="shared" si="37"/>
        <v>0</v>
      </c>
      <c r="BD383" t="str">
        <f t="shared" si="34"/>
        <v>R1LCOLCHESTER - THE BRAMBLES</v>
      </c>
      <c r="BE383" s="120" t="s">
        <v>1019</v>
      </c>
      <c r="BF383" s="120" t="s">
        <v>1020</v>
      </c>
      <c r="BG383" s="120" t="s">
        <v>1019</v>
      </c>
      <c r="BH383" s="120" t="s">
        <v>1020</v>
      </c>
      <c r="BI383" s="30" t="s">
        <v>1006</v>
      </c>
    </row>
    <row r="384" spans="1:61" s="20" customFormat="1" ht="15" hidden="1" x14ac:dyDescent="0.25">
      <c r="A384" s="31" t="e">
        <v>#N/A</v>
      </c>
      <c r="B384" s="31" t="e">
        <v>#N/A</v>
      </c>
      <c r="C384" s="31"/>
      <c r="D384" s="31">
        <v>0</v>
      </c>
      <c r="E384" s="96">
        <v>0</v>
      </c>
      <c r="F384" s="31" t="s">
        <v>119</v>
      </c>
      <c r="G384" s="96" t="s">
        <v>119</v>
      </c>
      <c r="H384" s="96">
        <v>0</v>
      </c>
      <c r="I384" s="96">
        <v>0</v>
      </c>
      <c r="J384" s="96">
        <v>0</v>
      </c>
      <c r="K384" s="96">
        <v>0</v>
      </c>
      <c r="L384" s="96">
        <v>0</v>
      </c>
      <c r="M384" s="96">
        <v>0</v>
      </c>
      <c r="N384" s="96">
        <v>0</v>
      </c>
      <c r="O384" s="96"/>
      <c r="P384" s="96"/>
      <c r="Q384" s="96"/>
      <c r="R384" s="96"/>
      <c r="S384" s="96"/>
      <c r="T384" s="96"/>
      <c r="U384" s="96">
        <v>0</v>
      </c>
      <c r="V384" s="96"/>
      <c r="W384" s="96"/>
      <c r="X384" s="96"/>
      <c r="Y384" s="96"/>
      <c r="Z384" s="96"/>
      <c r="AA384" s="96">
        <v>0</v>
      </c>
      <c r="AB384" s="96">
        <v>0</v>
      </c>
      <c r="AC384" s="96">
        <v>0</v>
      </c>
      <c r="AD384" s="96">
        <v>0</v>
      </c>
      <c r="AE384" s="96">
        <v>0</v>
      </c>
      <c r="AF384" s="96">
        <v>0</v>
      </c>
      <c r="AG384" s="31">
        <v>0</v>
      </c>
      <c r="AJ384" s="100"/>
      <c r="AK384" s="20">
        <f t="shared" si="35"/>
        <v>0</v>
      </c>
      <c r="AM384" s="20">
        <f t="shared" si="39"/>
        <v>0</v>
      </c>
      <c r="AN384" s="20">
        <f t="shared" si="39"/>
        <v>0</v>
      </c>
      <c r="AO384" s="20">
        <f t="shared" si="39"/>
        <v>0</v>
      </c>
      <c r="AP384" s="31"/>
      <c r="AS384" t="str">
        <f t="shared" si="38"/>
        <v/>
      </c>
      <c r="AT384" t="str">
        <f t="shared" si="36"/>
        <v/>
      </c>
      <c r="AU384" s="31">
        <v>0</v>
      </c>
      <c r="AV384" s="31" t="b">
        <v>0</v>
      </c>
      <c r="AW384" s="31">
        <v>0</v>
      </c>
      <c r="AX384" s="20">
        <f t="shared" si="37"/>
        <v>0</v>
      </c>
      <c r="BD384" t="str">
        <f t="shared" si="34"/>
        <v>R1LCOLCHESTER - THE LAKES</v>
      </c>
      <c r="BE384" s="120" t="s">
        <v>1021</v>
      </c>
      <c r="BF384" s="120" t="s">
        <v>1022</v>
      </c>
      <c r="BG384" s="120" t="s">
        <v>1021</v>
      </c>
      <c r="BH384" s="120" t="s">
        <v>1022</v>
      </c>
      <c r="BI384" s="30" t="s">
        <v>1006</v>
      </c>
    </row>
    <row r="385" spans="1:61" s="20" customFormat="1" ht="15" hidden="1" x14ac:dyDescent="0.25">
      <c r="A385" s="31" t="e">
        <v>#N/A</v>
      </c>
      <c r="B385" s="31" t="e">
        <v>#N/A</v>
      </c>
      <c r="C385" s="31"/>
      <c r="D385" s="31">
        <v>0</v>
      </c>
      <c r="E385" s="96">
        <v>0</v>
      </c>
      <c r="F385" s="31" t="s">
        <v>119</v>
      </c>
      <c r="G385" s="96" t="s">
        <v>119</v>
      </c>
      <c r="H385" s="96">
        <v>0</v>
      </c>
      <c r="I385" s="96">
        <v>0</v>
      </c>
      <c r="J385" s="96">
        <v>0</v>
      </c>
      <c r="K385" s="96">
        <v>0</v>
      </c>
      <c r="L385" s="96">
        <v>0</v>
      </c>
      <c r="M385" s="96">
        <v>0</v>
      </c>
      <c r="N385" s="96">
        <v>0</v>
      </c>
      <c r="O385" s="96"/>
      <c r="P385" s="96"/>
      <c r="Q385" s="96"/>
      <c r="R385" s="96"/>
      <c r="S385" s="96"/>
      <c r="T385" s="96"/>
      <c r="U385" s="96">
        <v>0</v>
      </c>
      <c r="V385" s="96"/>
      <c r="W385" s="96"/>
      <c r="X385" s="96"/>
      <c r="Y385" s="96"/>
      <c r="Z385" s="96"/>
      <c r="AA385" s="96">
        <v>0</v>
      </c>
      <c r="AB385" s="96">
        <v>0</v>
      </c>
      <c r="AC385" s="96">
        <v>0</v>
      </c>
      <c r="AD385" s="96">
        <v>0</v>
      </c>
      <c r="AE385" s="96">
        <v>0</v>
      </c>
      <c r="AF385" s="96">
        <v>0</v>
      </c>
      <c r="AG385" s="31">
        <v>0</v>
      </c>
      <c r="AJ385" s="100"/>
      <c r="AK385" s="20">
        <f t="shared" si="35"/>
        <v>0</v>
      </c>
      <c r="AM385" s="20">
        <f t="shared" si="39"/>
        <v>0</v>
      </c>
      <c r="AN385" s="20">
        <f t="shared" si="39"/>
        <v>0</v>
      </c>
      <c r="AO385" s="20">
        <f t="shared" si="39"/>
        <v>0</v>
      </c>
      <c r="AP385" s="31"/>
      <c r="AS385" t="str">
        <f t="shared" si="38"/>
        <v/>
      </c>
      <c r="AT385" t="str">
        <f t="shared" si="36"/>
        <v/>
      </c>
      <c r="AU385" s="31">
        <v>0</v>
      </c>
      <c r="AV385" s="31" t="b">
        <v>0</v>
      </c>
      <c r="AW385" s="31">
        <v>0</v>
      </c>
      <c r="AX385" s="20">
        <f t="shared" si="37"/>
        <v>0</v>
      </c>
      <c r="BD385" t="str">
        <f t="shared" si="34"/>
        <v>R1LCUMBERLEDGE CENTRE</v>
      </c>
      <c r="BE385" s="120" t="s">
        <v>1023</v>
      </c>
      <c r="BF385" s="120" t="s">
        <v>1024</v>
      </c>
      <c r="BG385" s="120" t="s">
        <v>1023</v>
      </c>
      <c r="BH385" s="120" t="s">
        <v>1024</v>
      </c>
      <c r="BI385" s="30" t="s">
        <v>1006</v>
      </c>
    </row>
    <row r="386" spans="1:61" s="20" customFormat="1" ht="15" hidden="1" x14ac:dyDescent="0.25">
      <c r="A386" s="31" t="e">
        <v>#N/A</v>
      </c>
      <c r="B386" s="31" t="e">
        <v>#N/A</v>
      </c>
      <c r="C386" s="31"/>
      <c r="D386" s="31">
        <v>0</v>
      </c>
      <c r="E386" s="96">
        <v>0</v>
      </c>
      <c r="F386" s="31" t="s">
        <v>119</v>
      </c>
      <c r="G386" s="96" t="s">
        <v>119</v>
      </c>
      <c r="H386" s="96">
        <v>0</v>
      </c>
      <c r="I386" s="96">
        <v>0</v>
      </c>
      <c r="J386" s="96">
        <v>0</v>
      </c>
      <c r="K386" s="96">
        <v>0</v>
      </c>
      <c r="L386" s="96">
        <v>0</v>
      </c>
      <c r="M386" s="96">
        <v>0</v>
      </c>
      <c r="N386" s="96">
        <v>0</v>
      </c>
      <c r="O386" s="96"/>
      <c r="P386" s="96"/>
      <c r="Q386" s="96"/>
      <c r="R386" s="96"/>
      <c r="S386" s="96"/>
      <c r="T386" s="96"/>
      <c r="U386" s="96">
        <v>0</v>
      </c>
      <c r="V386" s="96"/>
      <c r="W386" s="96"/>
      <c r="X386" s="96"/>
      <c r="Y386" s="96"/>
      <c r="Z386" s="96"/>
      <c r="AA386" s="96">
        <v>0</v>
      </c>
      <c r="AB386" s="96">
        <v>0</v>
      </c>
      <c r="AC386" s="96">
        <v>0</v>
      </c>
      <c r="AD386" s="96">
        <v>0</v>
      </c>
      <c r="AE386" s="96">
        <v>0</v>
      </c>
      <c r="AF386" s="96">
        <v>0</v>
      </c>
      <c r="AG386" s="31">
        <v>0</v>
      </c>
      <c r="AJ386" s="100"/>
      <c r="AK386" s="20">
        <f t="shared" si="35"/>
        <v>0</v>
      </c>
      <c r="AM386" s="20">
        <f t="shared" si="39"/>
        <v>0</v>
      </c>
      <c r="AN386" s="20">
        <f t="shared" si="39"/>
        <v>0</v>
      </c>
      <c r="AO386" s="20">
        <f t="shared" si="39"/>
        <v>0</v>
      </c>
      <c r="AP386" s="31"/>
      <c r="AS386" t="str">
        <f t="shared" si="38"/>
        <v/>
      </c>
      <c r="AT386" t="str">
        <f t="shared" si="36"/>
        <v/>
      </c>
      <c r="AU386" s="31">
        <v>0</v>
      </c>
      <c r="AV386" s="31" t="b">
        <v>0</v>
      </c>
      <c r="AW386" s="31">
        <v>0</v>
      </c>
      <c r="AX386" s="20">
        <f t="shared" si="37"/>
        <v>0</v>
      </c>
      <c r="BD386" t="str">
        <f t="shared" si="34"/>
        <v>R1LHARLOW - DERWENT CENTRE</v>
      </c>
      <c r="BE386" s="120" t="s">
        <v>1025</v>
      </c>
      <c r="BF386" s="120" t="s">
        <v>1026</v>
      </c>
      <c r="BG386" s="120" t="s">
        <v>1025</v>
      </c>
      <c r="BH386" s="120" t="s">
        <v>1026</v>
      </c>
      <c r="BI386" s="30" t="s">
        <v>1006</v>
      </c>
    </row>
    <row r="387" spans="1:61" s="20" customFormat="1" ht="15" hidden="1" x14ac:dyDescent="0.25">
      <c r="A387" s="31" t="e">
        <v>#N/A</v>
      </c>
      <c r="B387" s="31" t="e">
        <v>#N/A</v>
      </c>
      <c r="C387" s="31"/>
      <c r="D387" s="31">
        <v>0</v>
      </c>
      <c r="E387" s="96">
        <v>0</v>
      </c>
      <c r="F387" s="31" t="s">
        <v>119</v>
      </c>
      <c r="G387" s="96" t="s">
        <v>119</v>
      </c>
      <c r="H387" s="96">
        <v>0</v>
      </c>
      <c r="I387" s="96">
        <v>0</v>
      </c>
      <c r="J387" s="96">
        <v>0</v>
      </c>
      <c r="K387" s="96">
        <v>0</v>
      </c>
      <c r="L387" s="96">
        <v>0</v>
      </c>
      <c r="M387" s="96">
        <v>0</v>
      </c>
      <c r="N387" s="96">
        <v>0</v>
      </c>
      <c r="O387" s="96"/>
      <c r="P387" s="96"/>
      <c r="Q387" s="96"/>
      <c r="R387" s="96"/>
      <c r="S387" s="96"/>
      <c r="T387" s="96"/>
      <c r="U387" s="96">
        <v>0</v>
      </c>
      <c r="V387" s="96"/>
      <c r="W387" s="96"/>
      <c r="X387" s="96"/>
      <c r="Y387" s="96"/>
      <c r="Z387" s="96"/>
      <c r="AA387" s="96">
        <v>0</v>
      </c>
      <c r="AB387" s="96">
        <v>0</v>
      </c>
      <c r="AC387" s="96">
        <v>0</v>
      </c>
      <c r="AD387" s="96">
        <v>0</v>
      </c>
      <c r="AE387" s="96">
        <v>0</v>
      </c>
      <c r="AF387" s="96">
        <v>0</v>
      </c>
      <c r="AG387" s="31">
        <v>0</v>
      </c>
      <c r="AJ387" s="100"/>
      <c r="AK387" s="20">
        <f t="shared" si="35"/>
        <v>0</v>
      </c>
      <c r="AM387" s="20">
        <f t="shared" si="39"/>
        <v>0</v>
      </c>
      <c r="AN387" s="20">
        <f t="shared" si="39"/>
        <v>0</v>
      </c>
      <c r="AO387" s="20">
        <f t="shared" si="39"/>
        <v>0</v>
      </c>
      <c r="AP387" s="31"/>
      <c r="AS387" t="str">
        <f t="shared" si="38"/>
        <v/>
      </c>
      <c r="AT387" t="str">
        <f t="shared" si="36"/>
        <v/>
      </c>
      <c r="AU387" s="31">
        <v>0</v>
      </c>
      <c r="AV387" s="31" t="b">
        <v>0</v>
      </c>
      <c r="AW387" s="31">
        <v>0</v>
      </c>
      <c r="AX387" s="20">
        <f t="shared" si="37"/>
        <v>0</v>
      </c>
      <c r="BD387" t="str">
        <f t="shared" si="34"/>
        <v>R1LHARLOW - SYDENHAM HOUSE</v>
      </c>
      <c r="BE387" s="120" t="s">
        <v>1027</v>
      </c>
      <c r="BF387" s="120" t="s">
        <v>1028</v>
      </c>
      <c r="BG387" s="120" t="s">
        <v>1027</v>
      </c>
      <c r="BH387" s="120" t="s">
        <v>1028</v>
      </c>
      <c r="BI387" s="30" t="s">
        <v>1006</v>
      </c>
    </row>
    <row r="388" spans="1:61" s="20" customFormat="1" ht="15" hidden="1" x14ac:dyDescent="0.25">
      <c r="A388" s="31" t="e">
        <v>#N/A</v>
      </c>
      <c r="B388" s="31" t="e">
        <v>#N/A</v>
      </c>
      <c r="C388" s="31"/>
      <c r="D388" s="31">
        <v>0</v>
      </c>
      <c r="E388" s="96">
        <v>0</v>
      </c>
      <c r="F388" s="31" t="s">
        <v>119</v>
      </c>
      <c r="G388" s="96" t="s">
        <v>119</v>
      </c>
      <c r="H388" s="96">
        <v>0</v>
      </c>
      <c r="I388" s="96">
        <v>0</v>
      </c>
      <c r="J388" s="96">
        <v>0</v>
      </c>
      <c r="K388" s="96">
        <v>0</v>
      </c>
      <c r="L388" s="96">
        <v>0</v>
      </c>
      <c r="M388" s="96">
        <v>0</v>
      </c>
      <c r="N388" s="96">
        <v>0</v>
      </c>
      <c r="O388" s="96"/>
      <c r="P388" s="96"/>
      <c r="Q388" s="96"/>
      <c r="R388" s="96"/>
      <c r="S388" s="96"/>
      <c r="T388" s="96"/>
      <c r="U388" s="96">
        <v>0</v>
      </c>
      <c r="V388" s="96"/>
      <c r="W388" s="96"/>
      <c r="X388" s="96"/>
      <c r="Y388" s="96"/>
      <c r="Z388" s="96"/>
      <c r="AA388" s="96">
        <v>0</v>
      </c>
      <c r="AB388" s="96">
        <v>0</v>
      </c>
      <c r="AC388" s="96">
        <v>0</v>
      </c>
      <c r="AD388" s="96">
        <v>0</v>
      </c>
      <c r="AE388" s="96">
        <v>0</v>
      </c>
      <c r="AF388" s="96">
        <v>0</v>
      </c>
      <c r="AG388" s="31">
        <v>0</v>
      </c>
      <c r="AJ388" s="100"/>
      <c r="AK388" s="20">
        <f t="shared" si="35"/>
        <v>0</v>
      </c>
      <c r="AM388" s="20">
        <f t="shared" si="39"/>
        <v>0</v>
      </c>
      <c r="AN388" s="20">
        <f t="shared" si="39"/>
        <v>0</v>
      </c>
      <c r="AO388" s="20">
        <f t="shared" si="39"/>
        <v>0</v>
      </c>
      <c r="AP388" s="31"/>
      <c r="AS388" t="str">
        <f t="shared" si="38"/>
        <v/>
      </c>
      <c r="AT388" t="str">
        <f t="shared" si="36"/>
        <v/>
      </c>
      <c r="AU388" s="31">
        <v>0</v>
      </c>
      <c r="AV388" s="31" t="b">
        <v>0</v>
      </c>
      <c r="AW388" s="31">
        <v>0</v>
      </c>
      <c r="AX388" s="20">
        <f t="shared" si="37"/>
        <v>0</v>
      </c>
      <c r="BD388" t="str">
        <f t="shared" si="34"/>
        <v>R1LHEATH CLOSE</v>
      </c>
      <c r="BE388" s="120" t="s">
        <v>1029</v>
      </c>
      <c r="BF388" s="120" t="s">
        <v>1030</v>
      </c>
      <c r="BG388" s="120" t="s">
        <v>1029</v>
      </c>
      <c r="BH388" s="120" t="s">
        <v>1030</v>
      </c>
      <c r="BI388" s="30" t="s">
        <v>1006</v>
      </c>
    </row>
    <row r="389" spans="1:61" s="20" customFormat="1" ht="15" hidden="1" x14ac:dyDescent="0.25">
      <c r="A389" s="31" t="e">
        <v>#N/A</v>
      </c>
      <c r="B389" s="31" t="e">
        <v>#N/A</v>
      </c>
      <c r="C389" s="31"/>
      <c r="D389" s="31">
        <v>0</v>
      </c>
      <c r="E389" s="96">
        <v>0</v>
      </c>
      <c r="F389" s="31" t="s">
        <v>119</v>
      </c>
      <c r="G389" s="96" t="s">
        <v>119</v>
      </c>
      <c r="H389" s="96">
        <v>0</v>
      </c>
      <c r="I389" s="96">
        <v>0</v>
      </c>
      <c r="J389" s="96">
        <v>0</v>
      </c>
      <c r="K389" s="96">
        <v>0</v>
      </c>
      <c r="L389" s="96">
        <v>0</v>
      </c>
      <c r="M389" s="96">
        <v>0</v>
      </c>
      <c r="N389" s="96">
        <v>0</v>
      </c>
      <c r="O389" s="96"/>
      <c r="P389" s="96"/>
      <c r="Q389" s="96"/>
      <c r="R389" s="96"/>
      <c r="S389" s="96"/>
      <c r="T389" s="96"/>
      <c r="U389" s="96">
        <v>0</v>
      </c>
      <c r="V389" s="96"/>
      <c r="W389" s="96"/>
      <c r="X389" s="96"/>
      <c r="Y389" s="96"/>
      <c r="Z389" s="96"/>
      <c r="AA389" s="96">
        <v>0</v>
      </c>
      <c r="AB389" s="96">
        <v>0</v>
      </c>
      <c r="AC389" s="96">
        <v>0</v>
      </c>
      <c r="AD389" s="96">
        <v>0</v>
      </c>
      <c r="AE389" s="96">
        <v>0</v>
      </c>
      <c r="AF389" s="96">
        <v>0</v>
      </c>
      <c r="AG389" s="31">
        <v>0</v>
      </c>
      <c r="AJ389" s="100"/>
      <c r="AK389" s="20">
        <f t="shared" si="35"/>
        <v>0</v>
      </c>
      <c r="AM389" s="20">
        <f t="shared" si="39"/>
        <v>0</v>
      </c>
      <c r="AN389" s="20">
        <f t="shared" si="39"/>
        <v>0</v>
      </c>
      <c r="AO389" s="20">
        <f t="shared" si="39"/>
        <v>0</v>
      </c>
      <c r="AP389" s="31"/>
      <c r="AS389" t="str">
        <f t="shared" si="38"/>
        <v/>
      </c>
      <c r="AT389" t="str">
        <f t="shared" si="36"/>
        <v/>
      </c>
      <c r="AU389" s="31">
        <v>0</v>
      </c>
      <c r="AV389" s="31" t="b">
        <v>0</v>
      </c>
      <c r="AW389" s="31">
        <v>0</v>
      </c>
      <c r="AX389" s="20">
        <f t="shared" si="37"/>
        <v>0</v>
      </c>
      <c r="BD389" t="str">
        <f t="shared" si="34"/>
        <v>R1LMENTAL HEALTH UNIT (BASILDON)</v>
      </c>
      <c r="BE389" s="120" t="s">
        <v>1031</v>
      </c>
      <c r="BF389" s="120" t="s">
        <v>1032</v>
      </c>
      <c r="BG389" s="120" t="s">
        <v>1031</v>
      </c>
      <c r="BH389" s="120" t="s">
        <v>1032</v>
      </c>
      <c r="BI389" s="30" t="s">
        <v>1006</v>
      </c>
    </row>
    <row r="390" spans="1:61" s="20" customFormat="1" ht="15" hidden="1" x14ac:dyDescent="0.25">
      <c r="A390" s="31" t="e">
        <v>#N/A</v>
      </c>
      <c r="B390" s="31" t="e">
        <v>#N/A</v>
      </c>
      <c r="C390" s="31"/>
      <c r="D390" s="31">
        <v>0</v>
      </c>
      <c r="E390" s="96">
        <v>0</v>
      </c>
      <c r="F390" s="31" t="s">
        <v>119</v>
      </c>
      <c r="G390" s="96" t="s">
        <v>119</v>
      </c>
      <c r="H390" s="96">
        <v>0</v>
      </c>
      <c r="I390" s="96">
        <v>0</v>
      </c>
      <c r="J390" s="96">
        <v>0</v>
      </c>
      <c r="K390" s="96">
        <v>0</v>
      </c>
      <c r="L390" s="96">
        <v>0</v>
      </c>
      <c r="M390" s="96">
        <v>0</v>
      </c>
      <c r="N390" s="96">
        <v>0</v>
      </c>
      <c r="O390" s="96"/>
      <c r="P390" s="96"/>
      <c r="Q390" s="96"/>
      <c r="R390" s="96"/>
      <c r="S390" s="96"/>
      <c r="T390" s="96"/>
      <c r="U390" s="96">
        <v>0</v>
      </c>
      <c r="V390" s="96"/>
      <c r="W390" s="96"/>
      <c r="X390" s="96"/>
      <c r="Y390" s="96"/>
      <c r="Z390" s="96"/>
      <c r="AA390" s="96">
        <v>0</v>
      </c>
      <c r="AB390" s="96">
        <v>0</v>
      </c>
      <c r="AC390" s="96">
        <v>0</v>
      </c>
      <c r="AD390" s="96">
        <v>0</v>
      </c>
      <c r="AE390" s="96">
        <v>0</v>
      </c>
      <c r="AF390" s="96">
        <v>0</v>
      </c>
      <c r="AG390" s="31">
        <v>0</v>
      </c>
      <c r="AJ390" s="100"/>
      <c r="AK390" s="20">
        <f t="shared" si="35"/>
        <v>0</v>
      </c>
      <c r="AM390" s="20">
        <f t="shared" si="39"/>
        <v>0</v>
      </c>
      <c r="AN390" s="20">
        <f t="shared" si="39"/>
        <v>0</v>
      </c>
      <c r="AO390" s="20">
        <f t="shared" si="39"/>
        <v>0</v>
      </c>
      <c r="AP390" s="31"/>
      <c r="AS390" t="str">
        <f t="shared" si="38"/>
        <v/>
      </c>
      <c r="AT390" t="str">
        <f t="shared" si="36"/>
        <v/>
      </c>
      <c r="AU390" s="31">
        <v>0</v>
      </c>
      <c r="AV390" s="31" t="b">
        <v>0</v>
      </c>
      <c r="AW390" s="31">
        <v>0</v>
      </c>
      <c r="AX390" s="20">
        <f t="shared" si="37"/>
        <v>0</v>
      </c>
      <c r="BD390" t="str">
        <f t="shared" si="34"/>
        <v>R1LMOUNTNESSING COURT</v>
      </c>
      <c r="BE390" s="120" t="s">
        <v>1033</v>
      </c>
      <c r="BF390" s="120" t="s">
        <v>1034</v>
      </c>
      <c r="BG390" s="120" t="s">
        <v>1033</v>
      </c>
      <c r="BH390" s="120" t="s">
        <v>1034</v>
      </c>
      <c r="BI390" s="30" t="s">
        <v>1006</v>
      </c>
    </row>
    <row r="391" spans="1:61" s="20" customFormat="1" ht="15" hidden="1" x14ac:dyDescent="0.25">
      <c r="A391" s="31" t="e">
        <v>#N/A</v>
      </c>
      <c r="B391" s="31" t="e">
        <v>#N/A</v>
      </c>
      <c r="C391" s="31"/>
      <c r="D391" s="31">
        <v>0</v>
      </c>
      <c r="E391" s="96">
        <v>0</v>
      </c>
      <c r="F391" s="31" t="s">
        <v>119</v>
      </c>
      <c r="G391" s="96" t="s">
        <v>119</v>
      </c>
      <c r="H391" s="96">
        <v>0</v>
      </c>
      <c r="I391" s="96">
        <v>0</v>
      </c>
      <c r="J391" s="96">
        <v>0</v>
      </c>
      <c r="K391" s="96">
        <v>0</v>
      </c>
      <c r="L391" s="96">
        <v>0</v>
      </c>
      <c r="M391" s="96">
        <v>0</v>
      </c>
      <c r="N391" s="96">
        <v>0</v>
      </c>
      <c r="O391" s="96"/>
      <c r="P391" s="96"/>
      <c r="Q391" s="96"/>
      <c r="R391" s="96"/>
      <c r="S391" s="96"/>
      <c r="T391" s="96"/>
      <c r="U391" s="96">
        <v>0</v>
      </c>
      <c r="V391" s="96"/>
      <c r="W391" s="96"/>
      <c r="X391" s="96"/>
      <c r="Y391" s="96"/>
      <c r="Z391" s="96"/>
      <c r="AA391" s="96">
        <v>0</v>
      </c>
      <c r="AB391" s="96">
        <v>0</v>
      </c>
      <c r="AC391" s="96">
        <v>0</v>
      </c>
      <c r="AD391" s="96">
        <v>0</v>
      </c>
      <c r="AE391" s="96">
        <v>0</v>
      </c>
      <c r="AF391" s="96">
        <v>0</v>
      </c>
      <c r="AG391" s="31">
        <v>0</v>
      </c>
      <c r="AJ391" s="100"/>
      <c r="AK391" s="20">
        <f t="shared" si="35"/>
        <v>0</v>
      </c>
      <c r="AM391" s="20">
        <f t="shared" si="39"/>
        <v>0</v>
      </c>
      <c r="AN391" s="20">
        <f t="shared" si="39"/>
        <v>0</v>
      </c>
      <c r="AO391" s="20">
        <f t="shared" si="39"/>
        <v>0</v>
      </c>
      <c r="AP391" s="31"/>
      <c r="AS391" t="str">
        <f t="shared" si="38"/>
        <v/>
      </c>
      <c r="AT391" t="str">
        <f t="shared" si="36"/>
        <v/>
      </c>
      <c r="AU391" s="31">
        <v>0</v>
      </c>
      <c r="AV391" s="31" t="b">
        <v>0</v>
      </c>
      <c r="AW391" s="31">
        <v>0</v>
      </c>
      <c r="AX391" s="20">
        <f t="shared" si="37"/>
        <v>0</v>
      </c>
      <c r="BD391" t="str">
        <f t="shared" si="34"/>
        <v>R1LNEW ST AUBYN CENTRE</v>
      </c>
      <c r="BE391" s="120" t="s">
        <v>1035</v>
      </c>
      <c r="BF391" s="120" t="s">
        <v>1036</v>
      </c>
      <c r="BG391" s="120" t="s">
        <v>1037</v>
      </c>
      <c r="BH391" s="120" t="s">
        <v>1036</v>
      </c>
      <c r="BI391" s="30" t="s">
        <v>1006</v>
      </c>
    </row>
    <row r="392" spans="1:61" s="20" customFormat="1" ht="15" hidden="1" x14ac:dyDescent="0.25">
      <c r="A392" s="31" t="e">
        <v>#N/A</v>
      </c>
      <c r="B392" s="31" t="e">
        <v>#N/A</v>
      </c>
      <c r="C392" s="31"/>
      <c r="D392" s="31">
        <v>0</v>
      </c>
      <c r="E392" s="96">
        <v>0</v>
      </c>
      <c r="F392" s="31" t="s">
        <v>119</v>
      </c>
      <c r="G392" s="96" t="s">
        <v>119</v>
      </c>
      <c r="H392" s="96">
        <v>0</v>
      </c>
      <c r="I392" s="96">
        <v>0</v>
      </c>
      <c r="J392" s="96">
        <v>0</v>
      </c>
      <c r="K392" s="96">
        <v>0</v>
      </c>
      <c r="L392" s="96">
        <v>0</v>
      </c>
      <c r="M392" s="96">
        <v>0</v>
      </c>
      <c r="N392" s="96">
        <v>0</v>
      </c>
      <c r="O392" s="96"/>
      <c r="P392" s="96"/>
      <c r="Q392" s="96"/>
      <c r="R392" s="96"/>
      <c r="S392" s="96"/>
      <c r="T392" s="96"/>
      <c r="U392" s="96">
        <v>0</v>
      </c>
      <c r="V392" s="96"/>
      <c r="W392" s="96"/>
      <c r="X392" s="96"/>
      <c r="Y392" s="96"/>
      <c r="Z392" s="96"/>
      <c r="AA392" s="96">
        <v>0</v>
      </c>
      <c r="AB392" s="96">
        <v>0</v>
      </c>
      <c r="AC392" s="96">
        <v>0</v>
      </c>
      <c r="AD392" s="96">
        <v>0</v>
      </c>
      <c r="AE392" s="96">
        <v>0</v>
      </c>
      <c r="AF392" s="96">
        <v>0</v>
      </c>
      <c r="AG392" s="31">
        <v>0</v>
      </c>
      <c r="AJ392" s="100"/>
      <c r="AK392" s="20">
        <f t="shared" si="35"/>
        <v>0</v>
      </c>
      <c r="AM392" s="20">
        <f t="shared" si="39"/>
        <v>0</v>
      </c>
      <c r="AN392" s="20">
        <f t="shared" si="39"/>
        <v>0</v>
      </c>
      <c r="AO392" s="20">
        <f t="shared" si="39"/>
        <v>0</v>
      </c>
      <c r="AP392" s="31"/>
      <c r="AS392" t="str">
        <f t="shared" si="38"/>
        <v/>
      </c>
      <c r="AT392" t="str">
        <f t="shared" si="36"/>
        <v/>
      </c>
      <c r="AU392" s="31">
        <v>0</v>
      </c>
      <c r="AV392" s="31" t="b">
        <v>0</v>
      </c>
      <c r="AW392" s="31">
        <v>0</v>
      </c>
      <c r="AX392" s="20">
        <f t="shared" si="37"/>
        <v>0</v>
      </c>
      <c r="BD392" t="str">
        <f t="shared" si="34"/>
        <v>R1LROBIN PINTO UNIT</v>
      </c>
      <c r="BE392" s="120" t="s">
        <v>1038</v>
      </c>
      <c r="BF392" s="120" t="s">
        <v>1039</v>
      </c>
      <c r="BG392" s="120" t="s">
        <v>1038</v>
      </c>
      <c r="BH392" s="120" t="s">
        <v>1039</v>
      </c>
      <c r="BI392" s="30" t="s">
        <v>1006</v>
      </c>
    </row>
    <row r="393" spans="1:61" s="20" customFormat="1" ht="15" hidden="1" x14ac:dyDescent="0.25">
      <c r="A393" s="31" t="e">
        <v>#N/A</v>
      </c>
      <c r="B393" s="31" t="e">
        <v>#N/A</v>
      </c>
      <c r="C393" s="31"/>
      <c r="D393" s="31">
        <v>0</v>
      </c>
      <c r="E393" s="96">
        <v>0</v>
      </c>
      <c r="F393" s="31" t="s">
        <v>119</v>
      </c>
      <c r="G393" s="96" t="s">
        <v>119</v>
      </c>
      <c r="H393" s="96">
        <v>0</v>
      </c>
      <c r="I393" s="96">
        <v>0</v>
      </c>
      <c r="J393" s="96">
        <v>0</v>
      </c>
      <c r="K393" s="96">
        <v>0</v>
      </c>
      <c r="L393" s="96">
        <v>0</v>
      </c>
      <c r="M393" s="96">
        <v>0</v>
      </c>
      <c r="N393" s="96">
        <v>0</v>
      </c>
      <c r="O393" s="96"/>
      <c r="P393" s="96"/>
      <c r="Q393" s="96"/>
      <c r="R393" s="96"/>
      <c r="S393" s="96"/>
      <c r="T393" s="96"/>
      <c r="U393" s="96">
        <v>0</v>
      </c>
      <c r="V393" s="96"/>
      <c r="W393" s="96"/>
      <c r="X393" s="96"/>
      <c r="Y393" s="96"/>
      <c r="Z393" s="96"/>
      <c r="AA393" s="96">
        <v>0</v>
      </c>
      <c r="AB393" s="96">
        <v>0</v>
      </c>
      <c r="AC393" s="96">
        <v>0</v>
      </c>
      <c r="AD393" s="96">
        <v>0</v>
      </c>
      <c r="AE393" s="96">
        <v>0</v>
      </c>
      <c r="AF393" s="96">
        <v>0</v>
      </c>
      <c r="AG393" s="31">
        <v>0</v>
      </c>
      <c r="AJ393" s="100"/>
      <c r="AK393" s="20">
        <f t="shared" si="35"/>
        <v>0</v>
      </c>
      <c r="AM393" s="20">
        <f t="shared" si="39"/>
        <v>0</v>
      </c>
      <c r="AN393" s="20">
        <f t="shared" si="39"/>
        <v>0</v>
      </c>
      <c r="AO393" s="20">
        <f t="shared" si="39"/>
        <v>0</v>
      </c>
      <c r="AP393" s="31"/>
      <c r="AS393" t="str">
        <f t="shared" si="38"/>
        <v/>
      </c>
      <c r="AT393" t="str">
        <f t="shared" si="36"/>
        <v/>
      </c>
      <c r="AU393" s="31">
        <v>0</v>
      </c>
      <c r="AV393" s="31" t="b">
        <v>0</v>
      </c>
      <c r="AW393" s="31">
        <v>0</v>
      </c>
      <c r="AX393" s="20">
        <f t="shared" si="37"/>
        <v>0</v>
      </c>
      <c r="BD393" t="str">
        <f t="shared" si="34"/>
        <v>R1LROCHFORD COMMUNITY HOSPITAL</v>
      </c>
      <c r="BE393" s="120" t="s">
        <v>1040</v>
      </c>
      <c r="BF393" s="120" t="s">
        <v>1041</v>
      </c>
      <c r="BG393" s="120" t="s">
        <v>1040</v>
      </c>
      <c r="BH393" s="120" t="s">
        <v>1041</v>
      </c>
      <c r="BI393" s="30" t="s">
        <v>1006</v>
      </c>
    </row>
    <row r="394" spans="1:61" s="20" customFormat="1" ht="15" hidden="1" x14ac:dyDescent="0.25">
      <c r="A394" s="31" t="e">
        <v>#N/A</v>
      </c>
      <c r="B394" s="31" t="e">
        <v>#N/A</v>
      </c>
      <c r="C394" s="31"/>
      <c r="D394" s="31">
        <v>0</v>
      </c>
      <c r="E394" s="96">
        <v>0</v>
      </c>
      <c r="F394" s="31" t="s">
        <v>119</v>
      </c>
      <c r="G394" s="96" t="s">
        <v>119</v>
      </c>
      <c r="H394" s="96">
        <v>0</v>
      </c>
      <c r="I394" s="96">
        <v>0</v>
      </c>
      <c r="J394" s="96">
        <v>0</v>
      </c>
      <c r="K394" s="96">
        <v>0</v>
      </c>
      <c r="L394" s="96">
        <v>0</v>
      </c>
      <c r="M394" s="96">
        <v>0</v>
      </c>
      <c r="N394" s="96">
        <v>0</v>
      </c>
      <c r="O394" s="96"/>
      <c r="P394" s="96"/>
      <c r="Q394" s="96"/>
      <c r="R394" s="96"/>
      <c r="S394" s="96"/>
      <c r="T394" s="96"/>
      <c r="U394" s="96">
        <v>0</v>
      </c>
      <c r="V394" s="96"/>
      <c r="W394" s="96"/>
      <c r="X394" s="96"/>
      <c r="Y394" s="96"/>
      <c r="Z394" s="96"/>
      <c r="AA394" s="96">
        <v>0</v>
      </c>
      <c r="AB394" s="96">
        <v>0</v>
      </c>
      <c r="AC394" s="96">
        <v>0</v>
      </c>
      <c r="AD394" s="96">
        <v>0</v>
      </c>
      <c r="AE394" s="96">
        <v>0</v>
      </c>
      <c r="AF394" s="96">
        <v>0</v>
      </c>
      <c r="AG394" s="31">
        <v>0</v>
      </c>
      <c r="AJ394" s="100"/>
      <c r="AK394" s="20">
        <f t="shared" si="35"/>
        <v>0</v>
      </c>
      <c r="AM394" s="20">
        <f t="shared" si="39"/>
        <v>0</v>
      </c>
      <c r="AN394" s="20">
        <f t="shared" si="39"/>
        <v>0</v>
      </c>
      <c r="AO394" s="20">
        <f t="shared" si="39"/>
        <v>0</v>
      </c>
      <c r="AP394" s="31"/>
      <c r="AS394" t="str">
        <f t="shared" si="38"/>
        <v/>
      </c>
      <c r="AT394" t="str">
        <f t="shared" si="36"/>
        <v/>
      </c>
      <c r="AU394" s="31">
        <v>0</v>
      </c>
      <c r="AV394" s="31" t="b">
        <v>0</v>
      </c>
      <c r="AW394" s="31">
        <v>0</v>
      </c>
      <c r="AX394" s="20">
        <f t="shared" si="37"/>
        <v>0</v>
      </c>
      <c r="BD394" t="str">
        <f t="shared" si="34"/>
        <v>R1LSAFFRON WALDEN COMMUNITY HOSPITAL</v>
      </c>
      <c r="BE394" s="120" t="s">
        <v>1042</v>
      </c>
      <c r="BF394" s="120" t="s">
        <v>1043</v>
      </c>
      <c r="BG394" s="120" t="s">
        <v>1042</v>
      </c>
      <c r="BH394" s="120" t="s">
        <v>1043</v>
      </c>
      <c r="BI394" s="30" t="s">
        <v>1006</v>
      </c>
    </row>
    <row r="395" spans="1:61" s="20" customFormat="1" ht="15" hidden="1" x14ac:dyDescent="0.25">
      <c r="A395" s="31" t="e">
        <v>#N/A</v>
      </c>
      <c r="B395" s="31" t="e">
        <v>#N/A</v>
      </c>
      <c r="C395" s="31"/>
      <c r="D395" s="31">
        <v>0</v>
      </c>
      <c r="E395" s="96">
        <v>0</v>
      </c>
      <c r="F395" s="31" t="s">
        <v>119</v>
      </c>
      <c r="G395" s="96" t="s">
        <v>119</v>
      </c>
      <c r="H395" s="96">
        <v>0</v>
      </c>
      <c r="I395" s="96">
        <v>0</v>
      </c>
      <c r="J395" s="96">
        <v>0</v>
      </c>
      <c r="K395" s="96">
        <v>0</v>
      </c>
      <c r="L395" s="96">
        <v>0</v>
      </c>
      <c r="M395" s="96">
        <v>0</v>
      </c>
      <c r="N395" s="96">
        <v>0</v>
      </c>
      <c r="O395" s="96"/>
      <c r="P395" s="96"/>
      <c r="Q395" s="96"/>
      <c r="R395" s="96"/>
      <c r="S395" s="96"/>
      <c r="T395" s="96"/>
      <c r="U395" s="96">
        <v>0</v>
      </c>
      <c r="V395" s="96"/>
      <c r="W395" s="96"/>
      <c r="X395" s="96"/>
      <c r="Y395" s="96"/>
      <c r="Z395" s="96"/>
      <c r="AA395" s="96">
        <v>0</v>
      </c>
      <c r="AB395" s="96">
        <v>0</v>
      </c>
      <c r="AC395" s="96">
        <v>0</v>
      </c>
      <c r="AD395" s="96">
        <v>0</v>
      </c>
      <c r="AE395" s="96">
        <v>0</v>
      </c>
      <c r="AF395" s="96">
        <v>0</v>
      </c>
      <c r="AG395" s="31">
        <v>0</v>
      </c>
      <c r="AJ395" s="100"/>
      <c r="AK395" s="20">
        <f t="shared" si="35"/>
        <v>0</v>
      </c>
      <c r="AM395" s="20">
        <f t="shared" si="39"/>
        <v>0</v>
      </c>
      <c r="AN395" s="20">
        <f t="shared" si="39"/>
        <v>0</v>
      </c>
      <c r="AO395" s="20">
        <f t="shared" si="39"/>
        <v>0</v>
      </c>
      <c r="AP395" s="31"/>
      <c r="AS395" t="str">
        <f t="shared" si="38"/>
        <v/>
      </c>
      <c r="AT395" t="str">
        <f t="shared" si="36"/>
        <v/>
      </c>
      <c r="AU395" s="31">
        <v>0</v>
      </c>
      <c r="AV395" s="31" t="b">
        <v>0</v>
      </c>
      <c r="AW395" s="31">
        <v>0</v>
      </c>
      <c r="AX395" s="20">
        <f t="shared" si="37"/>
        <v>0</v>
      </c>
      <c r="BD395" t="str">
        <f t="shared" si="34"/>
        <v>R1LST MARGARET'S HOSPITAL</v>
      </c>
      <c r="BE395" s="120" t="s">
        <v>1044</v>
      </c>
      <c r="BF395" s="120" t="s">
        <v>1045</v>
      </c>
      <c r="BG395" s="120" t="s">
        <v>1044</v>
      </c>
      <c r="BH395" s="120" t="s">
        <v>1045</v>
      </c>
      <c r="BI395" s="30" t="s">
        <v>1006</v>
      </c>
    </row>
    <row r="396" spans="1:61" s="20" customFormat="1" ht="15" hidden="1" x14ac:dyDescent="0.25">
      <c r="A396" s="31" t="e">
        <v>#N/A</v>
      </c>
      <c r="B396" s="31" t="e">
        <v>#N/A</v>
      </c>
      <c r="C396" s="31"/>
      <c r="D396" s="31">
        <v>0</v>
      </c>
      <c r="E396" s="96">
        <v>0</v>
      </c>
      <c r="F396" s="31" t="s">
        <v>119</v>
      </c>
      <c r="G396" s="96" t="s">
        <v>119</v>
      </c>
      <c r="H396" s="96">
        <v>0</v>
      </c>
      <c r="I396" s="96">
        <v>0</v>
      </c>
      <c r="J396" s="96">
        <v>0</v>
      </c>
      <c r="K396" s="96">
        <v>0</v>
      </c>
      <c r="L396" s="96">
        <v>0</v>
      </c>
      <c r="M396" s="96">
        <v>0</v>
      </c>
      <c r="N396" s="96">
        <v>0</v>
      </c>
      <c r="O396" s="96"/>
      <c r="P396" s="96"/>
      <c r="Q396" s="96"/>
      <c r="R396" s="96"/>
      <c r="S396" s="96"/>
      <c r="T396" s="96"/>
      <c r="U396" s="96">
        <v>0</v>
      </c>
      <c r="V396" s="96"/>
      <c r="W396" s="96"/>
      <c r="X396" s="96"/>
      <c r="Y396" s="96"/>
      <c r="Z396" s="96"/>
      <c r="AA396" s="96">
        <v>0</v>
      </c>
      <c r="AB396" s="96">
        <v>0</v>
      </c>
      <c r="AC396" s="96">
        <v>0</v>
      </c>
      <c r="AD396" s="96">
        <v>0</v>
      </c>
      <c r="AE396" s="96">
        <v>0</v>
      </c>
      <c r="AF396" s="96">
        <v>0</v>
      </c>
      <c r="AG396" s="31">
        <v>0</v>
      </c>
      <c r="AJ396" s="100"/>
      <c r="AK396" s="20">
        <f t="shared" si="35"/>
        <v>0</v>
      </c>
      <c r="AM396" s="20">
        <f t="shared" si="39"/>
        <v>0</v>
      </c>
      <c r="AN396" s="20">
        <f t="shared" si="39"/>
        <v>0</v>
      </c>
      <c r="AO396" s="20">
        <f t="shared" si="39"/>
        <v>0</v>
      </c>
      <c r="AP396" s="31"/>
      <c r="AS396" t="str">
        <f t="shared" si="38"/>
        <v/>
      </c>
      <c r="AT396" t="str">
        <f t="shared" si="36"/>
        <v/>
      </c>
      <c r="AU396" s="31">
        <v>0</v>
      </c>
      <c r="AV396" s="31" t="b">
        <v>0</v>
      </c>
      <c r="AW396" s="31">
        <v>0</v>
      </c>
      <c r="AX396" s="20">
        <f t="shared" si="37"/>
        <v>0</v>
      </c>
      <c r="BD396" t="str">
        <f t="shared" si="34"/>
        <v>R1LTHE CRYSTAL CENTRE</v>
      </c>
      <c r="BE396" s="120" t="s">
        <v>1046</v>
      </c>
      <c r="BF396" s="120" t="s">
        <v>1047</v>
      </c>
      <c r="BG396" s="120" t="s">
        <v>1046</v>
      </c>
      <c r="BH396" s="120" t="s">
        <v>1047</v>
      </c>
      <c r="BI396" s="30" t="s">
        <v>1006</v>
      </c>
    </row>
    <row r="397" spans="1:61" s="20" customFormat="1" ht="15" hidden="1" x14ac:dyDescent="0.25">
      <c r="A397" s="31" t="e">
        <v>#N/A</v>
      </c>
      <c r="B397" s="31" t="e">
        <v>#N/A</v>
      </c>
      <c r="C397" s="31"/>
      <c r="D397" s="31">
        <v>0</v>
      </c>
      <c r="E397" s="96">
        <v>0</v>
      </c>
      <c r="F397" s="31" t="s">
        <v>119</v>
      </c>
      <c r="G397" s="96" t="s">
        <v>119</v>
      </c>
      <c r="H397" s="96">
        <v>0</v>
      </c>
      <c r="I397" s="96">
        <v>0</v>
      </c>
      <c r="J397" s="96">
        <v>0</v>
      </c>
      <c r="K397" s="96">
        <v>0</v>
      </c>
      <c r="L397" s="96">
        <v>0</v>
      </c>
      <c r="M397" s="96">
        <v>0</v>
      </c>
      <c r="N397" s="96">
        <v>0</v>
      </c>
      <c r="O397" s="96"/>
      <c r="P397" s="96"/>
      <c r="Q397" s="96"/>
      <c r="R397" s="96"/>
      <c r="S397" s="96"/>
      <c r="T397" s="96"/>
      <c r="U397" s="96">
        <v>0</v>
      </c>
      <c r="V397" s="96"/>
      <c r="W397" s="96"/>
      <c r="X397" s="96"/>
      <c r="Y397" s="96"/>
      <c r="Z397" s="96"/>
      <c r="AA397" s="96">
        <v>0</v>
      </c>
      <c r="AB397" s="96">
        <v>0</v>
      </c>
      <c r="AC397" s="96">
        <v>0</v>
      </c>
      <c r="AD397" s="96">
        <v>0</v>
      </c>
      <c r="AE397" s="96">
        <v>0</v>
      </c>
      <c r="AF397" s="96">
        <v>0</v>
      </c>
      <c r="AG397" s="31">
        <v>0</v>
      </c>
      <c r="AJ397" s="100"/>
      <c r="AK397" s="20">
        <f t="shared" si="35"/>
        <v>0</v>
      </c>
      <c r="AM397" s="20">
        <f t="shared" si="39"/>
        <v>0</v>
      </c>
      <c r="AN397" s="20">
        <f t="shared" si="39"/>
        <v>0</v>
      </c>
      <c r="AO397" s="20">
        <f t="shared" si="39"/>
        <v>0</v>
      </c>
      <c r="AP397" s="31"/>
      <c r="AS397" t="str">
        <f t="shared" si="38"/>
        <v/>
      </c>
      <c r="AT397" t="str">
        <f t="shared" si="36"/>
        <v/>
      </c>
      <c r="AU397" s="31">
        <v>0</v>
      </c>
      <c r="AV397" s="31" t="b">
        <v>0</v>
      </c>
      <c r="AW397" s="31">
        <v>0</v>
      </c>
      <c r="AX397" s="20">
        <f t="shared" si="37"/>
        <v>0</v>
      </c>
      <c r="BD397" t="str">
        <f t="shared" si="34"/>
        <v>R1LTHURROCK COMMUNITY HOSPITAL</v>
      </c>
      <c r="BE397" s="120" t="s">
        <v>1048</v>
      </c>
      <c r="BF397" s="120" t="s">
        <v>1049</v>
      </c>
      <c r="BG397" s="120" t="s">
        <v>1048</v>
      </c>
      <c r="BH397" s="120" t="s">
        <v>1049</v>
      </c>
      <c r="BI397" s="30" t="s">
        <v>1006</v>
      </c>
    </row>
    <row r="398" spans="1:61" s="20" customFormat="1" ht="15" hidden="1" x14ac:dyDescent="0.25">
      <c r="A398" s="31" t="e">
        <v>#N/A</v>
      </c>
      <c r="B398" s="31" t="e">
        <v>#N/A</v>
      </c>
      <c r="C398" s="31"/>
      <c r="D398" s="31">
        <v>0</v>
      </c>
      <c r="E398" s="96">
        <v>0</v>
      </c>
      <c r="F398" s="31" t="s">
        <v>119</v>
      </c>
      <c r="G398" s="96" t="s">
        <v>119</v>
      </c>
      <c r="H398" s="96">
        <v>0</v>
      </c>
      <c r="I398" s="96">
        <v>0</v>
      </c>
      <c r="J398" s="96">
        <v>0</v>
      </c>
      <c r="K398" s="96">
        <v>0</v>
      </c>
      <c r="L398" s="96">
        <v>0</v>
      </c>
      <c r="M398" s="96">
        <v>0</v>
      </c>
      <c r="N398" s="96">
        <v>0</v>
      </c>
      <c r="O398" s="96"/>
      <c r="P398" s="96"/>
      <c r="Q398" s="96"/>
      <c r="R398" s="96"/>
      <c r="S398" s="96"/>
      <c r="T398" s="96"/>
      <c r="U398" s="96">
        <v>0</v>
      </c>
      <c r="V398" s="96"/>
      <c r="W398" s="96"/>
      <c r="X398" s="96"/>
      <c r="Y398" s="96"/>
      <c r="Z398" s="96"/>
      <c r="AA398" s="96">
        <v>0</v>
      </c>
      <c r="AB398" s="96">
        <v>0</v>
      </c>
      <c r="AC398" s="96">
        <v>0</v>
      </c>
      <c r="AD398" s="96">
        <v>0</v>
      </c>
      <c r="AE398" s="96">
        <v>0</v>
      </c>
      <c r="AF398" s="96">
        <v>0</v>
      </c>
      <c r="AG398" s="31">
        <v>0</v>
      </c>
      <c r="AJ398" s="100"/>
      <c r="AK398" s="20">
        <f t="shared" si="35"/>
        <v>0</v>
      </c>
      <c r="AM398" s="20">
        <f t="shared" si="39"/>
        <v>0</v>
      </c>
      <c r="AN398" s="20">
        <f t="shared" si="39"/>
        <v>0</v>
      </c>
      <c r="AO398" s="20">
        <f t="shared" si="39"/>
        <v>0</v>
      </c>
      <c r="AP398" s="31"/>
      <c r="AS398" t="str">
        <f t="shared" si="38"/>
        <v/>
      </c>
      <c r="AT398" t="str">
        <f t="shared" si="36"/>
        <v/>
      </c>
      <c r="AU398" s="31">
        <v>0</v>
      </c>
      <c r="AV398" s="31" t="b">
        <v>0</v>
      </c>
      <c r="AW398" s="31">
        <v>0</v>
      </c>
      <c r="AX398" s="20">
        <f t="shared" si="37"/>
        <v>0</v>
      </c>
      <c r="BD398" t="str">
        <f t="shared" si="34"/>
        <v>R1LWOODLEA CLINIC (LEARNING DISABILITY SERVICE)</v>
      </c>
      <c r="BE398" s="120" t="s">
        <v>1050</v>
      </c>
      <c r="BF398" s="120" t="s">
        <v>1051</v>
      </c>
      <c r="BG398" s="120" t="s">
        <v>1050</v>
      </c>
      <c r="BH398" s="120" t="s">
        <v>1051</v>
      </c>
      <c r="BI398" s="30" t="s">
        <v>1006</v>
      </c>
    </row>
    <row r="399" spans="1:61" s="20" customFormat="1" ht="15" hidden="1" x14ac:dyDescent="0.25">
      <c r="A399" s="31" t="e">
        <v>#N/A</v>
      </c>
      <c r="B399" s="31" t="e">
        <v>#N/A</v>
      </c>
      <c r="C399" s="31"/>
      <c r="D399" s="31">
        <v>0</v>
      </c>
      <c r="E399" s="96">
        <v>0</v>
      </c>
      <c r="F399" s="31" t="s">
        <v>119</v>
      </c>
      <c r="G399" s="96" t="s">
        <v>119</v>
      </c>
      <c r="H399" s="96">
        <v>0</v>
      </c>
      <c r="I399" s="96">
        <v>0</v>
      </c>
      <c r="J399" s="96">
        <v>0</v>
      </c>
      <c r="K399" s="96">
        <v>0</v>
      </c>
      <c r="L399" s="96">
        <v>0</v>
      </c>
      <c r="M399" s="96">
        <v>0</v>
      </c>
      <c r="N399" s="96">
        <v>0</v>
      </c>
      <c r="O399" s="96"/>
      <c r="P399" s="96"/>
      <c r="Q399" s="96"/>
      <c r="R399" s="96"/>
      <c r="S399" s="96"/>
      <c r="T399" s="96"/>
      <c r="U399" s="96">
        <v>0</v>
      </c>
      <c r="V399" s="96"/>
      <c r="W399" s="96"/>
      <c r="X399" s="96"/>
      <c r="Y399" s="96"/>
      <c r="Z399" s="96"/>
      <c r="AA399" s="96">
        <v>0</v>
      </c>
      <c r="AB399" s="96">
        <v>0</v>
      </c>
      <c r="AC399" s="96">
        <v>0</v>
      </c>
      <c r="AD399" s="96">
        <v>0</v>
      </c>
      <c r="AE399" s="96">
        <v>0</v>
      </c>
      <c r="AF399" s="96">
        <v>0</v>
      </c>
      <c r="AG399" s="31">
        <v>0</v>
      </c>
      <c r="AJ399" s="100"/>
      <c r="AK399" s="20">
        <f t="shared" si="35"/>
        <v>0</v>
      </c>
      <c r="AM399" s="20">
        <f t="shared" si="39"/>
        <v>0</v>
      </c>
      <c r="AN399" s="20">
        <f t="shared" si="39"/>
        <v>0</v>
      </c>
      <c r="AO399" s="20">
        <f t="shared" si="39"/>
        <v>0</v>
      </c>
      <c r="AP399" s="31"/>
      <c r="AS399" t="str">
        <f t="shared" si="38"/>
        <v/>
      </c>
      <c r="AT399" t="str">
        <f t="shared" si="36"/>
        <v/>
      </c>
      <c r="AU399" s="31">
        <v>0</v>
      </c>
      <c r="AV399" s="31" t="b">
        <v>0</v>
      </c>
      <c r="AW399" s="31">
        <v>0</v>
      </c>
      <c r="AX399" s="20">
        <f t="shared" si="37"/>
        <v>0</v>
      </c>
      <c r="BD399" t="str">
        <f t="shared" si="34"/>
        <v>RA2FARNHAM HOSPITAL</v>
      </c>
      <c r="BE399" s="30" t="s">
        <v>1052</v>
      </c>
      <c r="BF399" s="30" t="s">
        <v>1053</v>
      </c>
      <c r="BG399" s="30" t="s">
        <v>1052</v>
      </c>
      <c r="BH399" s="30" t="s">
        <v>1053</v>
      </c>
      <c r="BI399" s="30" t="s">
        <v>1054</v>
      </c>
    </row>
    <row r="400" spans="1:61" s="20" customFormat="1" ht="15" hidden="1" x14ac:dyDescent="0.25">
      <c r="A400" s="31" t="e">
        <v>#N/A</v>
      </c>
      <c r="B400" s="31" t="e">
        <v>#N/A</v>
      </c>
      <c r="C400" s="31"/>
      <c r="D400" s="31">
        <v>0</v>
      </c>
      <c r="E400" s="96">
        <v>0</v>
      </c>
      <c r="F400" s="31" t="s">
        <v>119</v>
      </c>
      <c r="G400" s="96" t="s">
        <v>119</v>
      </c>
      <c r="H400" s="96">
        <v>0</v>
      </c>
      <c r="I400" s="96">
        <v>0</v>
      </c>
      <c r="J400" s="96">
        <v>0</v>
      </c>
      <c r="K400" s="96">
        <v>0</v>
      </c>
      <c r="L400" s="96">
        <v>0</v>
      </c>
      <c r="M400" s="96">
        <v>0</v>
      </c>
      <c r="N400" s="96">
        <v>0</v>
      </c>
      <c r="O400" s="96"/>
      <c r="P400" s="96"/>
      <c r="Q400" s="96"/>
      <c r="R400" s="96"/>
      <c r="S400" s="96"/>
      <c r="T400" s="96"/>
      <c r="U400" s="96">
        <v>0</v>
      </c>
      <c r="V400" s="96"/>
      <c r="W400" s="96"/>
      <c r="X400" s="96"/>
      <c r="Y400" s="96"/>
      <c r="Z400" s="96"/>
      <c r="AA400" s="96">
        <v>0</v>
      </c>
      <c r="AB400" s="96">
        <v>0</v>
      </c>
      <c r="AC400" s="96">
        <v>0</v>
      </c>
      <c r="AD400" s="96">
        <v>0</v>
      </c>
      <c r="AE400" s="96">
        <v>0</v>
      </c>
      <c r="AF400" s="96">
        <v>0</v>
      </c>
      <c r="AG400" s="31">
        <v>0</v>
      </c>
      <c r="AJ400" s="100"/>
      <c r="AK400" s="20">
        <f t="shared" si="35"/>
        <v>0</v>
      </c>
      <c r="AM400" s="20">
        <f t="shared" si="39"/>
        <v>0</v>
      </c>
      <c r="AN400" s="20">
        <f t="shared" si="39"/>
        <v>0</v>
      </c>
      <c r="AO400" s="20">
        <f t="shared" si="39"/>
        <v>0</v>
      </c>
      <c r="AP400" s="31"/>
      <c r="AS400" t="str">
        <f t="shared" si="38"/>
        <v/>
      </c>
      <c r="AT400" t="str">
        <f t="shared" si="36"/>
        <v/>
      </c>
      <c r="AU400" s="31">
        <v>0</v>
      </c>
      <c r="AV400" s="31" t="b">
        <v>0</v>
      </c>
      <c r="AW400" s="31">
        <v>0</v>
      </c>
      <c r="AX400" s="20">
        <f t="shared" si="37"/>
        <v>0</v>
      </c>
      <c r="BD400" t="str">
        <f t="shared" si="34"/>
        <v>RA2FRIMLEY PARK HOSPITAL</v>
      </c>
      <c r="BE400" s="30" t="s">
        <v>1055</v>
      </c>
      <c r="BF400" s="30" t="s">
        <v>1056</v>
      </c>
      <c r="BG400" s="30" t="s">
        <v>1055</v>
      </c>
      <c r="BH400" s="30" t="s">
        <v>1056</v>
      </c>
      <c r="BI400" s="30" t="s">
        <v>1054</v>
      </c>
    </row>
    <row r="401" spans="1:61" s="20" customFormat="1" ht="15" hidden="1" x14ac:dyDescent="0.25">
      <c r="A401" s="31" t="e">
        <v>#N/A</v>
      </c>
      <c r="B401" s="31" t="e">
        <v>#N/A</v>
      </c>
      <c r="C401" s="31"/>
      <c r="D401" s="31">
        <v>0</v>
      </c>
      <c r="E401" s="96">
        <v>0</v>
      </c>
      <c r="F401" s="31" t="s">
        <v>119</v>
      </c>
      <c r="G401" s="96" t="s">
        <v>119</v>
      </c>
      <c r="H401" s="96">
        <v>0</v>
      </c>
      <c r="I401" s="96">
        <v>0</v>
      </c>
      <c r="J401" s="96">
        <v>0</v>
      </c>
      <c r="K401" s="96">
        <v>0</v>
      </c>
      <c r="L401" s="96">
        <v>0</v>
      </c>
      <c r="M401" s="96">
        <v>0</v>
      </c>
      <c r="N401" s="96">
        <v>0</v>
      </c>
      <c r="O401" s="96"/>
      <c r="P401" s="96"/>
      <c r="Q401" s="96"/>
      <c r="R401" s="96"/>
      <c r="S401" s="96"/>
      <c r="T401" s="96"/>
      <c r="U401" s="96">
        <v>0</v>
      </c>
      <c r="V401" s="96"/>
      <c r="W401" s="96"/>
      <c r="X401" s="96"/>
      <c r="Y401" s="96"/>
      <c r="Z401" s="96"/>
      <c r="AA401" s="96">
        <v>0</v>
      </c>
      <c r="AB401" s="96">
        <v>0</v>
      </c>
      <c r="AC401" s="96">
        <v>0</v>
      </c>
      <c r="AD401" s="96">
        <v>0</v>
      </c>
      <c r="AE401" s="96">
        <v>0</v>
      </c>
      <c r="AF401" s="96">
        <v>0</v>
      </c>
      <c r="AG401" s="31">
        <v>0</v>
      </c>
      <c r="AJ401" s="100"/>
      <c r="AK401" s="20">
        <f t="shared" si="35"/>
        <v>0</v>
      </c>
      <c r="AM401" s="20">
        <f t="shared" si="39"/>
        <v>0</v>
      </c>
      <c r="AN401" s="20">
        <f t="shared" si="39"/>
        <v>0</v>
      </c>
      <c r="AO401" s="20">
        <f t="shared" si="39"/>
        <v>0</v>
      </c>
      <c r="AP401" s="31"/>
      <c r="AS401" t="str">
        <f t="shared" si="38"/>
        <v/>
      </c>
      <c r="AT401" t="str">
        <f t="shared" si="36"/>
        <v/>
      </c>
      <c r="AU401" s="31">
        <v>0</v>
      </c>
      <c r="AV401" s="31" t="b">
        <v>0</v>
      </c>
      <c r="AW401" s="31">
        <v>0</v>
      </c>
      <c r="AX401" s="20">
        <f t="shared" si="37"/>
        <v>0</v>
      </c>
      <c r="BD401" t="str">
        <f t="shared" si="34"/>
        <v>RA2HASLEMERE HOSPITAL</v>
      </c>
      <c r="BE401" s="30" t="s">
        <v>1057</v>
      </c>
      <c r="BF401" s="30" t="s">
        <v>1058</v>
      </c>
      <c r="BG401" s="30" t="s">
        <v>1057</v>
      </c>
      <c r="BH401" s="30" t="s">
        <v>1058</v>
      </c>
      <c r="BI401" s="30" t="s">
        <v>1054</v>
      </c>
    </row>
    <row r="402" spans="1:61" s="20" customFormat="1" ht="15" hidden="1" x14ac:dyDescent="0.25">
      <c r="A402" s="31" t="e">
        <v>#N/A</v>
      </c>
      <c r="B402" s="31" t="e">
        <v>#N/A</v>
      </c>
      <c r="C402" s="31"/>
      <c r="D402" s="31">
        <v>0</v>
      </c>
      <c r="E402" s="96">
        <v>0</v>
      </c>
      <c r="F402" s="31" t="s">
        <v>119</v>
      </c>
      <c r="G402" s="96" t="s">
        <v>119</v>
      </c>
      <c r="H402" s="96">
        <v>0</v>
      </c>
      <c r="I402" s="96">
        <v>0</v>
      </c>
      <c r="J402" s="96">
        <v>0</v>
      </c>
      <c r="K402" s="96">
        <v>0</v>
      </c>
      <c r="L402" s="96">
        <v>0</v>
      </c>
      <c r="M402" s="96">
        <v>0</v>
      </c>
      <c r="N402" s="96">
        <v>0</v>
      </c>
      <c r="O402" s="96"/>
      <c r="P402" s="96"/>
      <c r="Q402" s="96"/>
      <c r="R402" s="96"/>
      <c r="S402" s="96"/>
      <c r="T402" s="96"/>
      <c r="U402" s="96">
        <v>0</v>
      </c>
      <c r="V402" s="96"/>
      <c r="W402" s="96"/>
      <c r="X402" s="96"/>
      <c r="Y402" s="96"/>
      <c r="Z402" s="96"/>
      <c r="AA402" s="96">
        <v>0</v>
      </c>
      <c r="AB402" s="96">
        <v>0</v>
      </c>
      <c r="AC402" s="96">
        <v>0</v>
      </c>
      <c r="AD402" s="96">
        <v>0</v>
      </c>
      <c r="AE402" s="96">
        <v>0</v>
      </c>
      <c r="AF402" s="96">
        <v>0</v>
      </c>
      <c r="AG402" s="31">
        <v>0</v>
      </c>
      <c r="AJ402" s="100"/>
      <c r="AK402" s="20">
        <f t="shared" si="35"/>
        <v>0</v>
      </c>
      <c r="AM402" s="20">
        <f t="shared" si="39"/>
        <v>0</v>
      </c>
      <c r="AN402" s="20">
        <f t="shared" si="39"/>
        <v>0</v>
      </c>
      <c r="AO402" s="20">
        <f t="shared" si="39"/>
        <v>0</v>
      </c>
      <c r="AP402" s="31"/>
      <c r="AS402" t="str">
        <f t="shared" si="38"/>
        <v/>
      </c>
      <c r="AT402" t="str">
        <f t="shared" si="36"/>
        <v/>
      </c>
      <c r="AU402" s="31">
        <v>0</v>
      </c>
      <c r="AV402" s="31" t="b">
        <v>0</v>
      </c>
      <c r="AW402" s="31">
        <v>0</v>
      </c>
      <c r="AX402" s="20">
        <f t="shared" si="37"/>
        <v>0</v>
      </c>
      <c r="BD402" t="str">
        <f t="shared" si="34"/>
        <v>RA2ROYAL SURREY COUNTY HOSPITAL</v>
      </c>
      <c r="BE402" s="30" t="s">
        <v>1059</v>
      </c>
      <c r="BF402" s="30" t="s">
        <v>1060</v>
      </c>
      <c r="BG402" s="30" t="s">
        <v>1059</v>
      </c>
      <c r="BH402" s="30" t="s">
        <v>1060</v>
      </c>
      <c r="BI402" s="30" t="s">
        <v>1054</v>
      </c>
    </row>
    <row r="403" spans="1:61" s="20" customFormat="1" ht="15" hidden="1" x14ac:dyDescent="0.25">
      <c r="A403" s="31" t="e">
        <v>#N/A</v>
      </c>
      <c r="B403" s="31" t="e">
        <v>#N/A</v>
      </c>
      <c r="C403" s="31"/>
      <c r="D403" s="31">
        <v>0</v>
      </c>
      <c r="E403" s="96">
        <v>0</v>
      </c>
      <c r="F403" s="31" t="s">
        <v>119</v>
      </c>
      <c r="G403" s="96" t="s">
        <v>119</v>
      </c>
      <c r="H403" s="96">
        <v>0</v>
      </c>
      <c r="I403" s="96">
        <v>0</v>
      </c>
      <c r="J403" s="96">
        <v>0</v>
      </c>
      <c r="K403" s="96">
        <v>0</v>
      </c>
      <c r="L403" s="96">
        <v>0</v>
      </c>
      <c r="M403" s="96">
        <v>0</v>
      </c>
      <c r="N403" s="96">
        <v>0</v>
      </c>
      <c r="O403" s="96"/>
      <c r="P403" s="96"/>
      <c r="Q403" s="96"/>
      <c r="R403" s="96"/>
      <c r="S403" s="96"/>
      <c r="T403" s="96"/>
      <c r="U403" s="96">
        <v>0</v>
      </c>
      <c r="V403" s="96"/>
      <c r="W403" s="96"/>
      <c r="X403" s="96"/>
      <c r="Y403" s="96"/>
      <c r="Z403" s="96"/>
      <c r="AA403" s="96">
        <v>0</v>
      </c>
      <c r="AB403" s="96">
        <v>0</v>
      </c>
      <c r="AC403" s="96">
        <v>0</v>
      </c>
      <c r="AD403" s="96">
        <v>0</v>
      </c>
      <c r="AE403" s="96">
        <v>0</v>
      </c>
      <c r="AF403" s="96">
        <v>0</v>
      </c>
      <c r="AG403" s="31">
        <v>0</v>
      </c>
      <c r="AJ403" s="100"/>
      <c r="AK403" s="20">
        <f t="shared" si="35"/>
        <v>0</v>
      </c>
      <c r="AM403" s="20">
        <f t="shared" si="39"/>
        <v>0</v>
      </c>
      <c r="AN403" s="20">
        <f t="shared" si="39"/>
        <v>0</v>
      </c>
      <c r="AO403" s="20">
        <f t="shared" si="39"/>
        <v>0</v>
      </c>
      <c r="AP403" s="31"/>
      <c r="AS403" t="str">
        <f t="shared" si="38"/>
        <v/>
      </c>
      <c r="AT403" t="str">
        <f t="shared" si="36"/>
        <v/>
      </c>
      <c r="AU403" s="31">
        <v>0</v>
      </c>
      <c r="AV403" s="31" t="b">
        <v>0</v>
      </c>
      <c r="AW403" s="31">
        <v>0</v>
      </c>
      <c r="AX403" s="20">
        <f t="shared" si="37"/>
        <v>0</v>
      </c>
      <c r="BD403" t="str">
        <f t="shared" si="34"/>
        <v>RA3CHILDREN'S SERVICES SOUTH</v>
      </c>
      <c r="BE403" s="30" t="s">
        <v>1061</v>
      </c>
      <c r="BF403" s="30" t="s">
        <v>1062</v>
      </c>
      <c r="BG403" s="30" t="s">
        <v>1061</v>
      </c>
      <c r="BH403" s="30" t="s">
        <v>1062</v>
      </c>
      <c r="BI403" s="30" t="s">
        <v>1063</v>
      </c>
    </row>
    <row r="404" spans="1:61" s="20" customFormat="1" ht="15" hidden="1" x14ac:dyDescent="0.25">
      <c r="A404" s="31" t="e">
        <v>#N/A</v>
      </c>
      <c r="B404" s="31" t="e">
        <v>#N/A</v>
      </c>
      <c r="C404" s="31"/>
      <c r="D404" s="31">
        <v>0</v>
      </c>
      <c r="E404" s="96">
        <v>0</v>
      </c>
      <c r="F404" s="31" t="s">
        <v>119</v>
      </c>
      <c r="G404" s="96" t="s">
        <v>119</v>
      </c>
      <c r="H404" s="96">
        <v>0</v>
      </c>
      <c r="I404" s="96">
        <v>0</v>
      </c>
      <c r="J404" s="96">
        <v>0</v>
      </c>
      <c r="K404" s="96">
        <v>0</v>
      </c>
      <c r="L404" s="96">
        <v>0</v>
      </c>
      <c r="M404" s="96">
        <v>0</v>
      </c>
      <c r="N404" s="96">
        <v>0</v>
      </c>
      <c r="O404" s="96"/>
      <c r="P404" s="96"/>
      <c r="Q404" s="96"/>
      <c r="R404" s="96"/>
      <c r="S404" s="96"/>
      <c r="T404" s="96"/>
      <c r="U404" s="96">
        <v>0</v>
      </c>
      <c r="V404" s="96"/>
      <c r="W404" s="96"/>
      <c r="X404" s="96"/>
      <c r="Y404" s="96"/>
      <c r="Z404" s="96"/>
      <c r="AA404" s="96">
        <v>0</v>
      </c>
      <c r="AB404" s="96">
        <v>0</v>
      </c>
      <c r="AC404" s="96">
        <v>0</v>
      </c>
      <c r="AD404" s="96">
        <v>0</v>
      </c>
      <c r="AE404" s="96">
        <v>0</v>
      </c>
      <c r="AF404" s="96">
        <v>0</v>
      </c>
      <c r="AG404" s="31">
        <v>0</v>
      </c>
      <c r="AJ404" s="100"/>
      <c r="AK404" s="20">
        <f t="shared" si="35"/>
        <v>0</v>
      </c>
      <c r="AM404" s="20">
        <f t="shared" si="39"/>
        <v>0</v>
      </c>
      <c r="AN404" s="20">
        <f t="shared" si="39"/>
        <v>0</v>
      </c>
      <c r="AO404" s="20">
        <f t="shared" si="39"/>
        <v>0</v>
      </c>
      <c r="AP404" s="31"/>
      <c r="AS404" t="str">
        <f t="shared" si="38"/>
        <v/>
      </c>
      <c r="AT404" t="str">
        <f t="shared" si="36"/>
        <v/>
      </c>
      <c r="AU404" s="31">
        <v>0</v>
      </c>
      <c r="AV404" s="31" t="b">
        <v>0</v>
      </c>
      <c r="AW404" s="31">
        <v>0</v>
      </c>
      <c r="AX404" s="20">
        <f t="shared" si="37"/>
        <v>0</v>
      </c>
      <c r="BD404" t="str">
        <f t="shared" si="34"/>
        <v>RA3WESTON GENERAL HOSPITAL</v>
      </c>
      <c r="BE404" s="30" t="s">
        <v>1064</v>
      </c>
      <c r="BF404" s="30" t="s">
        <v>1065</v>
      </c>
      <c r="BG404" s="30" t="s">
        <v>1064</v>
      </c>
      <c r="BH404" s="30" t="s">
        <v>1065</v>
      </c>
      <c r="BI404" s="30" t="s">
        <v>1063</v>
      </c>
    </row>
    <row r="405" spans="1:61" s="20" customFormat="1" ht="15" hidden="1" x14ac:dyDescent="0.25">
      <c r="A405" s="31" t="e">
        <v>#N/A</v>
      </c>
      <c r="B405" s="31" t="e">
        <v>#N/A</v>
      </c>
      <c r="C405" s="31"/>
      <c r="D405" s="31">
        <v>0</v>
      </c>
      <c r="E405" s="96">
        <v>0</v>
      </c>
      <c r="F405" s="31" t="s">
        <v>119</v>
      </c>
      <c r="G405" s="96" t="s">
        <v>119</v>
      </c>
      <c r="H405" s="96">
        <v>0</v>
      </c>
      <c r="I405" s="96">
        <v>0</v>
      </c>
      <c r="J405" s="96">
        <v>0</v>
      </c>
      <c r="K405" s="96">
        <v>0</v>
      </c>
      <c r="L405" s="96">
        <v>0</v>
      </c>
      <c r="M405" s="96">
        <v>0</v>
      </c>
      <c r="N405" s="96">
        <v>0</v>
      </c>
      <c r="O405" s="96"/>
      <c r="P405" s="96"/>
      <c r="Q405" s="96"/>
      <c r="R405" s="96"/>
      <c r="S405" s="96"/>
      <c r="T405" s="96"/>
      <c r="U405" s="96">
        <v>0</v>
      </c>
      <c r="V405" s="96"/>
      <c r="W405" s="96"/>
      <c r="X405" s="96"/>
      <c r="Y405" s="96"/>
      <c r="Z405" s="96"/>
      <c r="AA405" s="96">
        <v>0</v>
      </c>
      <c r="AB405" s="96">
        <v>0</v>
      </c>
      <c r="AC405" s="96">
        <v>0</v>
      </c>
      <c r="AD405" s="96">
        <v>0</v>
      </c>
      <c r="AE405" s="96">
        <v>0</v>
      </c>
      <c r="AF405" s="96">
        <v>0</v>
      </c>
      <c r="AG405" s="31">
        <v>0</v>
      </c>
      <c r="AJ405" s="100"/>
      <c r="AK405" s="20">
        <f t="shared" si="35"/>
        <v>0</v>
      </c>
      <c r="AM405" s="20">
        <f t="shared" si="39"/>
        <v>0</v>
      </c>
      <c r="AN405" s="20">
        <f t="shared" si="39"/>
        <v>0</v>
      </c>
      <c r="AO405" s="20">
        <f t="shared" si="39"/>
        <v>0</v>
      </c>
      <c r="AP405" s="31"/>
      <c r="AS405" t="str">
        <f t="shared" si="38"/>
        <v/>
      </c>
      <c r="AT405" t="str">
        <f t="shared" si="36"/>
        <v/>
      </c>
      <c r="AU405" s="31">
        <v>0</v>
      </c>
      <c r="AV405" s="31" t="b">
        <v>0</v>
      </c>
      <c r="AW405" s="31">
        <v>0</v>
      </c>
      <c r="AX405" s="20">
        <f t="shared" si="37"/>
        <v>0</v>
      </c>
      <c r="BD405" t="str">
        <f t="shared" si="34"/>
        <v>RA4YEOVIL DISTRICT HOSPITAL</v>
      </c>
      <c r="BE405" s="30" t="s">
        <v>1066</v>
      </c>
      <c r="BF405" s="30" t="s">
        <v>1067</v>
      </c>
      <c r="BG405" s="30" t="s">
        <v>1066</v>
      </c>
      <c r="BH405" s="30" t="s">
        <v>1067</v>
      </c>
      <c r="BI405" s="30" t="s">
        <v>1068</v>
      </c>
    </row>
    <row r="406" spans="1:61" s="20" customFormat="1" ht="15" hidden="1" x14ac:dyDescent="0.25">
      <c r="A406" s="31" t="e">
        <v>#N/A</v>
      </c>
      <c r="B406" s="31" t="e">
        <v>#N/A</v>
      </c>
      <c r="C406" s="31"/>
      <c r="D406" s="31">
        <v>0</v>
      </c>
      <c r="E406" s="96">
        <v>0</v>
      </c>
      <c r="F406" s="31" t="s">
        <v>119</v>
      </c>
      <c r="G406" s="96" t="s">
        <v>119</v>
      </c>
      <c r="H406" s="96">
        <v>0</v>
      </c>
      <c r="I406" s="96">
        <v>0</v>
      </c>
      <c r="J406" s="96">
        <v>0</v>
      </c>
      <c r="K406" s="96">
        <v>0</v>
      </c>
      <c r="L406" s="96">
        <v>0</v>
      </c>
      <c r="M406" s="96">
        <v>0</v>
      </c>
      <c r="N406" s="96">
        <v>0</v>
      </c>
      <c r="O406" s="96"/>
      <c r="P406" s="96"/>
      <c r="Q406" s="96"/>
      <c r="R406" s="96"/>
      <c r="S406" s="96"/>
      <c r="T406" s="96"/>
      <c r="U406" s="96">
        <v>0</v>
      </c>
      <c r="V406" s="96"/>
      <c r="W406" s="96"/>
      <c r="X406" s="96"/>
      <c r="Y406" s="96"/>
      <c r="Z406" s="96"/>
      <c r="AA406" s="96">
        <v>0</v>
      </c>
      <c r="AB406" s="96">
        <v>0</v>
      </c>
      <c r="AC406" s="96">
        <v>0</v>
      </c>
      <c r="AD406" s="96">
        <v>0</v>
      </c>
      <c r="AE406" s="96">
        <v>0</v>
      </c>
      <c r="AF406" s="96">
        <v>0</v>
      </c>
      <c r="AG406" s="31">
        <v>0</v>
      </c>
      <c r="AJ406" s="100"/>
      <c r="AK406" s="20">
        <f t="shared" si="35"/>
        <v>0</v>
      </c>
      <c r="AM406" s="20">
        <f t="shared" si="39"/>
        <v>0</v>
      </c>
      <c r="AN406" s="20">
        <f t="shared" si="39"/>
        <v>0</v>
      </c>
      <c r="AO406" s="20">
        <f t="shared" si="39"/>
        <v>0</v>
      </c>
      <c r="AP406" s="31"/>
      <c r="AS406" t="str">
        <f t="shared" si="38"/>
        <v/>
      </c>
      <c r="AT406" t="str">
        <f t="shared" si="36"/>
        <v/>
      </c>
      <c r="AU406" s="31">
        <v>0</v>
      </c>
      <c r="AV406" s="31" t="b">
        <v>0</v>
      </c>
      <c r="AW406" s="31">
        <v>0</v>
      </c>
      <c r="AX406" s="20">
        <f t="shared" si="37"/>
        <v>0</v>
      </c>
      <c r="BD406" t="str">
        <f t="shared" si="34"/>
        <v>RA7BRISTOL EYE HOSPITAL</v>
      </c>
      <c r="BE406" s="30" t="s">
        <v>1069</v>
      </c>
      <c r="BF406" s="30" t="s">
        <v>1070</v>
      </c>
      <c r="BG406" s="30" t="s">
        <v>1069</v>
      </c>
      <c r="BH406" s="30" t="s">
        <v>1070</v>
      </c>
      <c r="BI406" s="30" t="s">
        <v>1071</v>
      </c>
    </row>
    <row r="407" spans="1:61" s="20" customFormat="1" ht="15" hidden="1" x14ac:dyDescent="0.25">
      <c r="A407" s="31" t="e">
        <v>#N/A</v>
      </c>
      <c r="B407" s="31" t="e">
        <v>#N/A</v>
      </c>
      <c r="C407" s="31"/>
      <c r="D407" s="31">
        <v>0</v>
      </c>
      <c r="E407" s="96">
        <v>0</v>
      </c>
      <c r="F407" s="31" t="s">
        <v>119</v>
      </c>
      <c r="G407" s="96" t="s">
        <v>119</v>
      </c>
      <c r="H407" s="96">
        <v>0</v>
      </c>
      <c r="I407" s="96">
        <v>0</v>
      </c>
      <c r="J407" s="96">
        <v>0</v>
      </c>
      <c r="K407" s="96">
        <v>0</v>
      </c>
      <c r="L407" s="96">
        <v>0</v>
      </c>
      <c r="M407" s="96">
        <v>0</v>
      </c>
      <c r="N407" s="96">
        <v>0</v>
      </c>
      <c r="O407" s="96"/>
      <c r="P407" s="96"/>
      <c r="Q407" s="96"/>
      <c r="R407" s="96"/>
      <c r="S407" s="96"/>
      <c r="T407" s="96"/>
      <c r="U407" s="96">
        <v>0</v>
      </c>
      <c r="V407" s="96"/>
      <c r="W407" s="96"/>
      <c r="X407" s="96"/>
      <c r="Y407" s="96"/>
      <c r="Z407" s="96"/>
      <c r="AA407" s="96">
        <v>0</v>
      </c>
      <c r="AB407" s="96">
        <v>0</v>
      </c>
      <c r="AC407" s="96">
        <v>0</v>
      </c>
      <c r="AD407" s="96">
        <v>0</v>
      </c>
      <c r="AE407" s="96">
        <v>0</v>
      </c>
      <c r="AF407" s="96">
        <v>0</v>
      </c>
      <c r="AG407" s="31">
        <v>0</v>
      </c>
      <c r="AJ407" s="100"/>
      <c r="AK407" s="20">
        <f t="shared" si="35"/>
        <v>0</v>
      </c>
      <c r="AM407" s="20">
        <f t="shared" si="39"/>
        <v>0</v>
      </c>
      <c r="AN407" s="20">
        <f t="shared" si="39"/>
        <v>0</v>
      </c>
      <c r="AO407" s="20">
        <f t="shared" si="39"/>
        <v>0</v>
      </c>
      <c r="AP407" s="31"/>
      <c r="AS407" t="str">
        <f t="shared" si="38"/>
        <v/>
      </c>
      <c r="AT407" t="str">
        <f t="shared" si="36"/>
        <v/>
      </c>
      <c r="AU407" s="31">
        <v>0</v>
      </c>
      <c r="AV407" s="31" t="b">
        <v>0</v>
      </c>
      <c r="AW407" s="31">
        <v>0</v>
      </c>
      <c r="AX407" s="20">
        <f t="shared" si="37"/>
        <v>0</v>
      </c>
      <c r="BD407" t="str">
        <f t="shared" si="34"/>
        <v>RA7BRISTOL GENERAL HOSPITAL</v>
      </c>
      <c r="BE407" s="30" t="s">
        <v>1072</v>
      </c>
      <c r="BF407" s="30" t="s">
        <v>1073</v>
      </c>
      <c r="BG407" s="30" t="s">
        <v>1072</v>
      </c>
      <c r="BH407" s="30" t="s">
        <v>1073</v>
      </c>
      <c r="BI407" s="30" t="s">
        <v>1071</v>
      </c>
    </row>
    <row r="408" spans="1:61" s="20" customFormat="1" ht="15" hidden="1" x14ac:dyDescent="0.25">
      <c r="A408" s="31" t="e">
        <v>#N/A</v>
      </c>
      <c r="B408" s="31" t="e">
        <v>#N/A</v>
      </c>
      <c r="C408" s="31"/>
      <c r="D408" s="31">
        <v>0</v>
      </c>
      <c r="E408" s="96">
        <v>0</v>
      </c>
      <c r="F408" s="31" t="s">
        <v>119</v>
      </c>
      <c r="G408" s="96" t="s">
        <v>119</v>
      </c>
      <c r="H408" s="96">
        <v>0</v>
      </c>
      <c r="I408" s="96">
        <v>0</v>
      </c>
      <c r="J408" s="96">
        <v>0</v>
      </c>
      <c r="K408" s="96">
        <v>0</v>
      </c>
      <c r="L408" s="96">
        <v>0</v>
      </c>
      <c r="M408" s="96">
        <v>0</v>
      </c>
      <c r="N408" s="96">
        <v>0</v>
      </c>
      <c r="O408" s="96"/>
      <c r="P408" s="96"/>
      <c r="Q408" s="96"/>
      <c r="R408" s="96"/>
      <c r="S408" s="96"/>
      <c r="T408" s="96"/>
      <c r="U408" s="96">
        <v>0</v>
      </c>
      <c r="V408" s="96"/>
      <c r="W408" s="96"/>
      <c r="X408" s="96"/>
      <c r="Y408" s="96"/>
      <c r="Z408" s="96"/>
      <c r="AA408" s="96">
        <v>0</v>
      </c>
      <c r="AB408" s="96">
        <v>0</v>
      </c>
      <c r="AC408" s="96">
        <v>0</v>
      </c>
      <c r="AD408" s="96">
        <v>0</v>
      </c>
      <c r="AE408" s="96">
        <v>0</v>
      </c>
      <c r="AF408" s="96">
        <v>0</v>
      </c>
      <c r="AG408" s="31">
        <v>0</v>
      </c>
      <c r="AJ408" s="100"/>
      <c r="AK408" s="20">
        <f t="shared" ref="AK408:AK415" si="40">IF(AA206="",0, IF(AA206="-",0,IF(AA206&gt;100%,1,0)))</f>
        <v>0</v>
      </c>
      <c r="AM408" s="20">
        <f t="shared" si="39"/>
        <v>0</v>
      </c>
      <c r="AN408" s="20">
        <f t="shared" si="39"/>
        <v>0</v>
      </c>
      <c r="AO408" s="20">
        <f t="shared" si="39"/>
        <v>0</v>
      </c>
      <c r="AP408" s="31"/>
      <c r="AS408" t="str">
        <f t="shared" si="38"/>
        <v/>
      </c>
      <c r="AT408" t="str">
        <f t="shared" ref="AT408:AT414" si="41">IF(AS408="","",(IF(COUNTIF($AS$216:$AS$414,AS408)&gt;1,1,0))=1)</f>
        <v/>
      </c>
      <c r="AU408" s="31">
        <v>0</v>
      </c>
      <c r="AV408" s="31" t="b">
        <v>0</v>
      </c>
      <c r="AW408" s="31">
        <v>0</v>
      </c>
      <c r="AX408" s="20">
        <f t="shared" si="37"/>
        <v>0</v>
      </c>
      <c r="BD408" t="str">
        <f t="shared" si="34"/>
        <v>RA7BRISTOL HAEMATOLOGY AND ONCOLOGY CENTRE</v>
      </c>
      <c r="BE408" s="30" t="s">
        <v>1074</v>
      </c>
      <c r="BF408" s="30" t="s">
        <v>1075</v>
      </c>
      <c r="BG408" s="30" t="s">
        <v>1074</v>
      </c>
      <c r="BH408" s="30" t="s">
        <v>1075</v>
      </c>
      <c r="BI408" s="30" t="s">
        <v>1071</v>
      </c>
    </row>
    <row r="409" spans="1:61" s="20" customFormat="1" ht="15" hidden="1" x14ac:dyDescent="0.25">
      <c r="A409" s="31" t="e">
        <v>#N/A</v>
      </c>
      <c r="B409" s="31" t="e">
        <v>#N/A</v>
      </c>
      <c r="C409" s="31"/>
      <c r="D409" s="31">
        <v>0</v>
      </c>
      <c r="E409" s="96">
        <v>0</v>
      </c>
      <c r="F409" s="31" t="s">
        <v>119</v>
      </c>
      <c r="G409" s="96" t="s">
        <v>119</v>
      </c>
      <c r="H409" s="96">
        <v>0</v>
      </c>
      <c r="I409" s="96">
        <v>0</v>
      </c>
      <c r="J409" s="96">
        <v>0</v>
      </c>
      <c r="K409" s="96">
        <v>0</v>
      </c>
      <c r="L409" s="96">
        <v>0</v>
      </c>
      <c r="M409" s="96">
        <v>0</v>
      </c>
      <c r="N409" s="96">
        <v>0</v>
      </c>
      <c r="O409" s="96"/>
      <c r="P409" s="96"/>
      <c r="Q409" s="96"/>
      <c r="R409" s="96"/>
      <c r="S409" s="96"/>
      <c r="T409" s="96"/>
      <c r="U409" s="96">
        <v>0</v>
      </c>
      <c r="V409" s="96"/>
      <c r="W409" s="96"/>
      <c r="X409" s="96"/>
      <c r="Y409" s="96"/>
      <c r="Z409" s="96"/>
      <c r="AA409" s="96">
        <v>0</v>
      </c>
      <c r="AB409" s="96">
        <v>0</v>
      </c>
      <c r="AC409" s="96">
        <v>0</v>
      </c>
      <c r="AD409" s="96">
        <v>0</v>
      </c>
      <c r="AE409" s="96">
        <v>0</v>
      </c>
      <c r="AF409" s="96">
        <v>0</v>
      </c>
      <c r="AG409" s="31">
        <v>0</v>
      </c>
      <c r="AJ409" s="100"/>
      <c r="AK409" s="20">
        <f t="shared" si="40"/>
        <v>0</v>
      </c>
      <c r="AM409" s="20">
        <f t="shared" si="39"/>
        <v>0</v>
      </c>
      <c r="AN409" s="20">
        <f t="shared" si="39"/>
        <v>0</v>
      </c>
      <c r="AO409" s="20">
        <f t="shared" si="39"/>
        <v>0</v>
      </c>
      <c r="AP409" s="31"/>
      <c r="AS409" t="str">
        <f t="shared" si="38"/>
        <v/>
      </c>
      <c r="AT409" t="str">
        <f t="shared" si="41"/>
        <v/>
      </c>
      <c r="AU409" s="31">
        <v>0</v>
      </c>
      <c r="AV409" s="31" t="b">
        <v>0</v>
      </c>
      <c r="AW409" s="31">
        <v>0</v>
      </c>
      <c r="AX409" s="20">
        <f t="shared" ref="AX409:AX416" si="42">IF(G207="",0,IF(G207=H207,1,0))</f>
        <v>0</v>
      </c>
      <c r="BD409" t="str">
        <f t="shared" si="34"/>
        <v>RA7BRISTOL HOMEOPATHIC HOSPITAL</v>
      </c>
      <c r="BE409" s="30" t="s">
        <v>1076</v>
      </c>
      <c r="BF409" s="30" t="s">
        <v>1077</v>
      </c>
      <c r="BG409" s="30" t="s">
        <v>1076</v>
      </c>
      <c r="BH409" s="30" t="s">
        <v>1077</v>
      </c>
      <c r="BI409" s="30" t="s">
        <v>1071</v>
      </c>
    </row>
    <row r="410" spans="1:61" s="20" customFormat="1" ht="15" hidden="1" x14ac:dyDescent="0.25">
      <c r="A410" s="31" t="e">
        <v>#N/A</v>
      </c>
      <c r="B410" s="31" t="e">
        <v>#N/A</v>
      </c>
      <c r="C410" s="31"/>
      <c r="D410" s="31">
        <v>0</v>
      </c>
      <c r="E410" s="96">
        <v>0</v>
      </c>
      <c r="F410" s="31" t="s">
        <v>119</v>
      </c>
      <c r="G410" s="96" t="s">
        <v>119</v>
      </c>
      <c r="H410" s="96">
        <v>0</v>
      </c>
      <c r="I410" s="96">
        <v>0</v>
      </c>
      <c r="J410" s="96">
        <v>0</v>
      </c>
      <c r="K410" s="96">
        <v>0</v>
      </c>
      <c r="L410" s="96">
        <v>0</v>
      </c>
      <c r="M410" s="96">
        <v>0</v>
      </c>
      <c r="N410" s="96">
        <v>0</v>
      </c>
      <c r="O410" s="96"/>
      <c r="P410" s="96"/>
      <c r="Q410" s="96"/>
      <c r="R410" s="96"/>
      <c r="S410" s="96"/>
      <c r="T410" s="96"/>
      <c r="U410" s="96">
        <v>0</v>
      </c>
      <c r="V410" s="96"/>
      <c r="W410" s="96"/>
      <c r="X410" s="96"/>
      <c r="Y410" s="96"/>
      <c r="Z410" s="96"/>
      <c r="AA410" s="96">
        <v>0</v>
      </c>
      <c r="AB410" s="96">
        <v>0</v>
      </c>
      <c r="AC410" s="96">
        <v>0</v>
      </c>
      <c r="AD410" s="96">
        <v>0</v>
      </c>
      <c r="AE410" s="96">
        <v>0</v>
      </c>
      <c r="AF410" s="96">
        <v>0</v>
      </c>
      <c r="AG410" s="31">
        <v>0</v>
      </c>
      <c r="AJ410" s="100"/>
      <c r="AK410" s="20">
        <f t="shared" si="40"/>
        <v>0</v>
      </c>
      <c r="AM410" s="20">
        <f t="shared" si="39"/>
        <v>0</v>
      </c>
      <c r="AN410" s="20">
        <f t="shared" si="39"/>
        <v>0</v>
      </c>
      <c r="AO410" s="20">
        <f t="shared" si="39"/>
        <v>0</v>
      </c>
      <c r="AP410" s="31"/>
      <c r="AS410" t="str">
        <f t="shared" si="38"/>
        <v/>
      </c>
      <c r="AT410" t="str">
        <f t="shared" si="41"/>
        <v/>
      </c>
      <c r="AU410" s="31">
        <v>0</v>
      </c>
      <c r="AV410" s="31" t="b">
        <v>0</v>
      </c>
      <c r="AW410" s="31">
        <v>0</v>
      </c>
      <c r="AX410" s="20">
        <f t="shared" si="42"/>
        <v>0</v>
      </c>
      <c r="BD410" t="str">
        <f t="shared" si="34"/>
        <v>RA7BRISTOL ROYAL HOSPITAL FOR CHILDREN</v>
      </c>
      <c r="BE410" s="30" t="s">
        <v>1078</v>
      </c>
      <c r="BF410" s="30" t="s">
        <v>1079</v>
      </c>
      <c r="BG410" s="30" t="s">
        <v>1078</v>
      </c>
      <c r="BH410" s="30" t="s">
        <v>1079</v>
      </c>
      <c r="BI410" s="30" t="s">
        <v>1071</v>
      </c>
    </row>
    <row r="411" spans="1:61" s="20" customFormat="1" ht="15" hidden="1" x14ac:dyDescent="0.25">
      <c r="A411" s="31" t="e">
        <v>#N/A</v>
      </c>
      <c r="B411" s="31" t="e">
        <v>#N/A</v>
      </c>
      <c r="C411" s="31"/>
      <c r="D411" s="31">
        <v>0</v>
      </c>
      <c r="E411" s="96">
        <v>0</v>
      </c>
      <c r="F411" s="31" t="s">
        <v>119</v>
      </c>
      <c r="G411" s="96" t="s">
        <v>119</v>
      </c>
      <c r="H411" s="96">
        <v>0</v>
      </c>
      <c r="I411" s="96">
        <v>0</v>
      </c>
      <c r="J411" s="96">
        <v>0</v>
      </c>
      <c r="K411" s="96">
        <v>0</v>
      </c>
      <c r="L411" s="96">
        <v>0</v>
      </c>
      <c r="M411" s="96">
        <v>0</v>
      </c>
      <c r="N411" s="96">
        <v>0</v>
      </c>
      <c r="O411" s="96"/>
      <c r="P411" s="96"/>
      <c r="Q411" s="96"/>
      <c r="R411" s="96"/>
      <c r="S411" s="96"/>
      <c r="T411" s="96"/>
      <c r="U411" s="96">
        <v>0</v>
      </c>
      <c r="V411" s="96"/>
      <c r="W411" s="96"/>
      <c r="X411" s="96"/>
      <c r="Y411" s="96"/>
      <c r="Z411" s="96"/>
      <c r="AA411" s="96">
        <v>0</v>
      </c>
      <c r="AB411" s="96">
        <v>0</v>
      </c>
      <c r="AC411" s="96">
        <v>0</v>
      </c>
      <c r="AD411" s="96">
        <v>0</v>
      </c>
      <c r="AE411" s="96">
        <v>0</v>
      </c>
      <c r="AF411" s="96">
        <v>0</v>
      </c>
      <c r="AG411" s="31">
        <v>0</v>
      </c>
      <c r="AJ411" s="100"/>
      <c r="AK411" s="20">
        <f t="shared" si="40"/>
        <v>0</v>
      </c>
      <c r="AM411" s="20">
        <f t="shared" si="39"/>
        <v>0</v>
      </c>
      <c r="AN411" s="20">
        <f t="shared" si="39"/>
        <v>0</v>
      </c>
      <c r="AO411" s="20">
        <f t="shared" si="39"/>
        <v>0</v>
      </c>
      <c r="AP411" s="31"/>
      <c r="AS411" t="str">
        <f t="shared" si="38"/>
        <v/>
      </c>
      <c r="AT411" t="str">
        <f t="shared" si="41"/>
        <v/>
      </c>
      <c r="AU411" s="31">
        <v>0</v>
      </c>
      <c r="AV411" s="31" t="b">
        <v>0</v>
      </c>
      <c r="AW411" s="31">
        <v>0</v>
      </c>
      <c r="AX411" s="20">
        <f t="shared" si="42"/>
        <v>0</v>
      </c>
      <c r="BD411" t="str">
        <f t="shared" si="34"/>
        <v>RA7BRISTOL ROYAL INFIRMARY</v>
      </c>
      <c r="BE411" s="30" t="s">
        <v>1080</v>
      </c>
      <c r="BF411" s="30" t="s">
        <v>1081</v>
      </c>
      <c r="BG411" s="30" t="s">
        <v>1080</v>
      </c>
      <c r="BH411" s="30" t="s">
        <v>1081</v>
      </c>
      <c r="BI411" s="30" t="s">
        <v>1071</v>
      </c>
    </row>
    <row r="412" spans="1:61" s="20" customFormat="1" ht="15" hidden="1" x14ac:dyDescent="0.25">
      <c r="A412" s="31" t="e">
        <v>#N/A</v>
      </c>
      <c r="B412" s="31" t="e">
        <v>#N/A</v>
      </c>
      <c r="C412" s="31"/>
      <c r="D412" s="31">
        <v>0</v>
      </c>
      <c r="E412" s="96">
        <v>0</v>
      </c>
      <c r="F412" s="31" t="s">
        <v>119</v>
      </c>
      <c r="G412" s="96" t="s">
        <v>119</v>
      </c>
      <c r="H412" s="96">
        <v>0</v>
      </c>
      <c r="I412" s="96">
        <v>0</v>
      </c>
      <c r="J412" s="96">
        <v>0</v>
      </c>
      <c r="K412" s="96">
        <v>0</v>
      </c>
      <c r="L412" s="96">
        <v>0</v>
      </c>
      <c r="M412" s="96">
        <v>0</v>
      </c>
      <c r="N412" s="96">
        <v>0</v>
      </c>
      <c r="O412" s="96"/>
      <c r="P412" s="96"/>
      <c r="Q412" s="96"/>
      <c r="R412" s="96"/>
      <c r="S412" s="96"/>
      <c r="T412" s="96"/>
      <c r="U412" s="96">
        <v>0</v>
      </c>
      <c r="V412" s="96"/>
      <c r="W412" s="96"/>
      <c r="X412" s="96"/>
      <c r="Y412" s="96"/>
      <c r="Z412" s="96"/>
      <c r="AA412" s="96">
        <v>0</v>
      </c>
      <c r="AB412" s="96">
        <v>0</v>
      </c>
      <c r="AC412" s="96">
        <v>0</v>
      </c>
      <c r="AD412" s="96">
        <v>0</v>
      </c>
      <c r="AE412" s="96">
        <v>0</v>
      </c>
      <c r="AF412" s="96">
        <v>0</v>
      </c>
      <c r="AG412" s="31">
        <v>0</v>
      </c>
      <c r="AJ412" s="100"/>
      <c r="AK412" s="20">
        <f t="shared" si="40"/>
        <v>0</v>
      </c>
      <c r="AM412" s="20">
        <f t="shared" si="39"/>
        <v>0</v>
      </c>
      <c r="AN412" s="20">
        <f t="shared" si="39"/>
        <v>0</v>
      </c>
      <c r="AO412" s="20">
        <f t="shared" si="39"/>
        <v>0</v>
      </c>
      <c r="AP412" s="31"/>
      <c r="AS412" t="str">
        <f t="shared" ref="AS412:AS417" si="43">CONCATENATE(D210,E210,F210)</f>
        <v/>
      </c>
      <c r="AT412" t="str">
        <f t="shared" si="41"/>
        <v/>
      </c>
      <c r="AU412" s="31">
        <v>0</v>
      </c>
      <c r="AV412" s="31" t="b">
        <v>0</v>
      </c>
      <c r="AW412" s="31">
        <v>0</v>
      </c>
      <c r="AX412" s="20">
        <f t="shared" si="42"/>
        <v>0</v>
      </c>
      <c r="BD412" t="str">
        <f t="shared" si="34"/>
        <v>RA7KEYNSHAM HOSPITAL</v>
      </c>
      <c r="BE412" s="30" t="s">
        <v>1082</v>
      </c>
      <c r="BF412" s="30" t="s">
        <v>1083</v>
      </c>
      <c r="BG412" s="30" t="s">
        <v>1082</v>
      </c>
      <c r="BH412" s="30" t="s">
        <v>1083</v>
      </c>
      <c r="BI412" s="30" t="s">
        <v>1071</v>
      </c>
    </row>
    <row r="413" spans="1:61" s="20" customFormat="1" ht="15" hidden="1" x14ac:dyDescent="0.25">
      <c r="A413" s="31" t="e">
        <v>#N/A</v>
      </c>
      <c r="B413" s="31" t="e">
        <v>#N/A</v>
      </c>
      <c r="C413" s="31"/>
      <c r="D413" s="31">
        <v>0</v>
      </c>
      <c r="E413" s="96">
        <v>0</v>
      </c>
      <c r="F413" s="31" t="s">
        <v>119</v>
      </c>
      <c r="G413" s="96" t="s">
        <v>119</v>
      </c>
      <c r="H413" s="96">
        <v>0</v>
      </c>
      <c r="I413" s="96">
        <v>0</v>
      </c>
      <c r="J413" s="96">
        <v>0</v>
      </c>
      <c r="K413" s="96">
        <v>0</v>
      </c>
      <c r="L413" s="96">
        <v>0</v>
      </c>
      <c r="M413" s="96">
        <v>0</v>
      </c>
      <c r="N413" s="96">
        <v>0</v>
      </c>
      <c r="O413" s="96"/>
      <c r="P413" s="96"/>
      <c r="Q413" s="96"/>
      <c r="R413" s="96"/>
      <c r="S413" s="96"/>
      <c r="T413" s="96"/>
      <c r="U413" s="96">
        <v>0</v>
      </c>
      <c r="V413" s="96"/>
      <c r="W413" s="96"/>
      <c r="X413" s="96"/>
      <c r="Y413" s="96"/>
      <c r="Z413" s="96"/>
      <c r="AA413" s="96">
        <v>0</v>
      </c>
      <c r="AB413" s="96">
        <v>0</v>
      </c>
      <c r="AC413" s="96">
        <v>0</v>
      </c>
      <c r="AD413" s="96">
        <v>0</v>
      </c>
      <c r="AE413" s="96">
        <v>0</v>
      </c>
      <c r="AF413" s="96">
        <v>0</v>
      </c>
      <c r="AG413" s="31">
        <v>0</v>
      </c>
      <c r="AJ413" s="100"/>
      <c r="AK413" s="20">
        <f t="shared" si="40"/>
        <v>0</v>
      </c>
      <c r="AM413" s="20">
        <f t="shared" si="39"/>
        <v>0</v>
      </c>
      <c r="AN413" s="20">
        <f t="shared" si="39"/>
        <v>0</v>
      </c>
      <c r="AO413" s="20">
        <f t="shared" si="39"/>
        <v>0</v>
      </c>
      <c r="AP413" s="31"/>
      <c r="AS413" t="str">
        <f t="shared" si="43"/>
        <v/>
      </c>
      <c r="AT413" t="str">
        <f t="shared" si="41"/>
        <v/>
      </c>
      <c r="AU413" s="31">
        <v>0</v>
      </c>
      <c r="AV413" s="31" t="b">
        <v>0</v>
      </c>
      <c r="AW413" s="31">
        <v>0</v>
      </c>
      <c r="AX413" s="20">
        <f t="shared" si="42"/>
        <v>0</v>
      </c>
      <c r="BD413" t="str">
        <f t="shared" si="34"/>
        <v>RA7SOUTH BRISTOL COMMUNITY HOSPITAL</v>
      </c>
      <c r="BE413" s="30" t="s">
        <v>1084</v>
      </c>
      <c r="BF413" s="30" t="s">
        <v>1085</v>
      </c>
      <c r="BG413" s="30" t="s">
        <v>1084</v>
      </c>
      <c r="BH413" s="30" t="s">
        <v>1085</v>
      </c>
      <c r="BI413" s="30" t="s">
        <v>1071</v>
      </c>
    </row>
    <row r="414" spans="1:61" s="20" customFormat="1" ht="15" hidden="1" x14ac:dyDescent="0.25">
      <c r="A414" s="31" t="e">
        <v>#N/A</v>
      </c>
      <c r="B414" s="31" t="e">
        <v>#N/A</v>
      </c>
      <c r="C414" s="31"/>
      <c r="D414" s="31">
        <v>0</v>
      </c>
      <c r="E414" s="96">
        <v>0</v>
      </c>
      <c r="F414" s="31" t="s">
        <v>119</v>
      </c>
      <c r="G414" s="96" t="s">
        <v>119</v>
      </c>
      <c r="H414" s="96">
        <v>0</v>
      </c>
      <c r="I414" s="96">
        <v>0</v>
      </c>
      <c r="J414" s="96">
        <v>0</v>
      </c>
      <c r="K414" s="96">
        <v>0</v>
      </c>
      <c r="L414" s="96">
        <v>0</v>
      </c>
      <c r="M414" s="96">
        <v>0</v>
      </c>
      <c r="N414" s="96">
        <v>0</v>
      </c>
      <c r="O414" s="96"/>
      <c r="P414" s="96"/>
      <c r="Q414" s="96"/>
      <c r="R414" s="96"/>
      <c r="S414" s="96"/>
      <c r="T414" s="96"/>
      <c r="U414" s="96">
        <v>0</v>
      </c>
      <c r="V414" s="96"/>
      <c r="W414" s="96"/>
      <c r="X414" s="96"/>
      <c r="Y414" s="96"/>
      <c r="Z414" s="96"/>
      <c r="AA414" s="96">
        <v>0</v>
      </c>
      <c r="AB414" s="96">
        <v>0</v>
      </c>
      <c r="AC414" s="96">
        <v>0</v>
      </c>
      <c r="AD414" s="96">
        <v>0</v>
      </c>
      <c r="AE414" s="96">
        <v>0</v>
      </c>
      <c r="AF414" s="96">
        <v>0</v>
      </c>
      <c r="AG414" s="31">
        <v>0</v>
      </c>
      <c r="AJ414" s="100"/>
      <c r="AK414" s="20">
        <f t="shared" si="40"/>
        <v>0</v>
      </c>
      <c r="AM414" s="20">
        <f t="shared" si="39"/>
        <v>0</v>
      </c>
      <c r="AN414" s="20">
        <f t="shared" si="39"/>
        <v>0</v>
      </c>
      <c r="AO414" s="20">
        <f t="shared" si="39"/>
        <v>0</v>
      </c>
      <c r="AP414" s="31"/>
      <c r="AS414" t="str">
        <f t="shared" si="43"/>
        <v/>
      </c>
      <c r="AT414" t="str">
        <f t="shared" si="41"/>
        <v/>
      </c>
      <c r="AU414" s="31">
        <v>0</v>
      </c>
      <c r="AV414" s="31" t="b">
        <v>0</v>
      </c>
      <c r="AW414" s="31">
        <v>0</v>
      </c>
      <c r="AX414" s="20">
        <f t="shared" si="42"/>
        <v>0</v>
      </c>
      <c r="BD414" t="str">
        <f t="shared" si="34"/>
        <v>RA7ST MICHAEL'S HOSPITAL</v>
      </c>
      <c r="BE414" s="30" t="s">
        <v>1086</v>
      </c>
      <c r="BF414" s="30" t="s">
        <v>96</v>
      </c>
      <c r="BG414" s="30" t="s">
        <v>1086</v>
      </c>
      <c r="BH414" s="30" t="s">
        <v>96</v>
      </c>
      <c r="BI414" s="30" t="s">
        <v>1071</v>
      </c>
    </row>
    <row r="415" spans="1:61" s="20" customFormat="1" ht="15" hidden="1" x14ac:dyDescent="0.25">
      <c r="A415" s="31">
        <v>0</v>
      </c>
      <c r="B415" s="31">
        <v>0</v>
      </c>
      <c r="C415" s="31"/>
      <c r="D415" s="31">
        <v>0</v>
      </c>
      <c r="E415" s="96">
        <v>0</v>
      </c>
      <c r="F415" s="31">
        <v>0</v>
      </c>
      <c r="G415" s="96">
        <v>0</v>
      </c>
      <c r="H415" s="96">
        <v>0</v>
      </c>
      <c r="I415" s="96">
        <v>1</v>
      </c>
      <c r="J415" s="96">
        <v>0</v>
      </c>
      <c r="K415" s="96">
        <v>0</v>
      </c>
      <c r="L415" s="96">
        <v>0</v>
      </c>
      <c r="M415" s="96">
        <v>0</v>
      </c>
      <c r="N415" s="96">
        <v>0</v>
      </c>
      <c r="O415" s="96"/>
      <c r="P415" s="96"/>
      <c r="Q415" s="96"/>
      <c r="R415" s="96"/>
      <c r="S415" s="96"/>
      <c r="T415" s="96"/>
      <c r="U415" s="96">
        <v>0</v>
      </c>
      <c r="V415" s="96"/>
      <c r="W415" s="96"/>
      <c r="X415" s="96"/>
      <c r="Y415" s="96"/>
      <c r="Z415" s="96"/>
      <c r="AA415" s="96">
        <v>1</v>
      </c>
      <c r="AB415" s="96">
        <v>1</v>
      </c>
      <c r="AC415" s="96">
        <v>1</v>
      </c>
      <c r="AD415" s="96">
        <v>1</v>
      </c>
      <c r="AE415" s="96">
        <v>1</v>
      </c>
      <c r="AF415" s="96">
        <v>1</v>
      </c>
      <c r="AG415" s="31">
        <v>7</v>
      </c>
      <c r="AJ415" s="100"/>
      <c r="AK415" s="20">
        <f t="shared" si="40"/>
        <v>0</v>
      </c>
      <c r="AM415" s="20">
        <f t="shared" si="39"/>
        <v>0</v>
      </c>
      <c r="AN415" s="20">
        <f t="shared" si="39"/>
        <v>0</v>
      </c>
      <c r="AO415" s="20">
        <f t="shared" si="39"/>
        <v>0</v>
      </c>
      <c r="AV415" s="31" t="b">
        <v>0</v>
      </c>
      <c r="AW415" s="31">
        <v>0</v>
      </c>
      <c r="AX415" s="20">
        <f t="shared" si="42"/>
        <v>0</v>
      </c>
      <c r="BD415" t="str">
        <f t="shared" si="34"/>
        <v>RA7UNIVERSITY OF BRISTOL DENTAL HOSPITAL</v>
      </c>
      <c r="BE415" s="30" t="s">
        <v>1087</v>
      </c>
      <c r="BF415" s="30" t="s">
        <v>1088</v>
      </c>
      <c r="BG415" s="30" t="s">
        <v>1087</v>
      </c>
      <c r="BH415" s="30" t="s">
        <v>1088</v>
      </c>
      <c r="BI415" s="30" t="s">
        <v>1071</v>
      </c>
    </row>
    <row r="416" spans="1:61" s="20" customFormat="1" ht="15" hidden="1" x14ac:dyDescent="0.25">
      <c r="A416" s="20" t="s">
        <v>126</v>
      </c>
      <c r="B416" s="20" t="s">
        <v>126</v>
      </c>
      <c r="D416" s="121" t="s">
        <v>126</v>
      </c>
      <c r="E416" s="24" t="s">
        <v>126</v>
      </c>
      <c r="F416" s="121" t="s">
        <v>126</v>
      </c>
      <c r="G416" s="24" t="s">
        <v>126</v>
      </c>
      <c r="H416" s="24" t="s">
        <v>126</v>
      </c>
      <c r="I416" s="24" t="s">
        <v>127</v>
      </c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 t="s">
        <v>128</v>
      </c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J416" s="100"/>
      <c r="AU416" s="20">
        <f>SUM(AU216:AU414)</f>
        <v>0</v>
      </c>
      <c r="AW416" s="20">
        <f>SUM(AW216:AW415)</f>
        <v>0</v>
      </c>
      <c r="AX416" s="20">
        <f>SUM(AX216:AX415)</f>
        <v>0</v>
      </c>
      <c r="BD416" t="str">
        <f t="shared" si="34"/>
        <v>RA9ASHBURTON AND BUCKFASTLEIGH HOSPITAL</v>
      </c>
      <c r="BE416" s="30" t="s">
        <v>1089</v>
      </c>
      <c r="BF416" s="30" t="s">
        <v>876</v>
      </c>
      <c r="BG416" s="30" t="s">
        <v>1089</v>
      </c>
      <c r="BH416" s="30" t="s">
        <v>876</v>
      </c>
      <c r="BI416" s="30" t="s">
        <v>1090</v>
      </c>
    </row>
    <row r="417" spans="1:61" s="20" customFormat="1" ht="15" hidden="1" x14ac:dyDescent="0.25">
      <c r="E417" s="24" t="s">
        <v>129</v>
      </c>
      <c r="F417" s="20" t="s">
        <v>130</v>
      </c>
      <c r="G417" s="24" t="s">
        <v>131</v>
      </c>
      <c r="H417" s="24" t="s">
        <v>132</v>
      </c>
      <c r="I417" s="24" t="s">
        <v>133</v>
      </c>
      <c r="J417" s="24" t="s">
        <v>134</v>
      </c>
      <c r="K417" s="24" t="s">
        <v>135</v>
      </c>
      <c r="L417" s="24" t="s">
        <v>136</v>
      </c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J417" s="100"/>
      <c r="AK417" s="20">
        <f>SUM(AK216:AK415)</f>
        <v>9</v>
      </c>
      <c r="AM417" s="20">
        <f t="shared" ref="AM417:AO417" si="44">SUM(AM216:AM415)</f>
        <v>11</v>
      </c>
      <c r="AN417" s="20">
        <f t="shared" si="44"/>
        <v>1</v>
      </c>
      <c r="AO417" s="20">
        <f t="shared" si="44"/>
        <v>7</v>
      </c>
      <c r="AW417" s="20" t="s">
        <v>1091</v>
      </c>
      <c r="AX417" s="20" t="s">
        <v>1092</v>
      </c>
      <c r="BD417" t="str">
        <f t="shared" si="34"/>
        <v>RA9BOVEY TRACEY HOSPITAL</v>
      </c>
      <c r="BE417" s="30" t="s">
        <v>1093</v>
      </c>
      <c r="BF417" s="30" t="s">
        <v>879</v>
      </c>
      <c r="BG417" s="30" t="s">
        <v>1093</v>
      </c>
      <c r="BH417" s="30" t="s">
        <v>879</v>
      </c>
      <c r="BI417" s="30" t="s">
        <v>1090</v>
      </c>
    </row>
    <row r="418" spans="1:61" s="20" customFormat="1" ht="15" hidden="1" x14ac:dyDescent="0.25">
      <c r="A418" s="20" t="s">
        <v>1094</v>
      </c>
      <c r="B418" s="20" t="s">
        <v>1095</v>
      </c>
      <c r="D418" s="20" t="s">
        <v>137</v>
      </c>
      <c r="E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J418" s="100"/>
      <c r="BD418" t="str">
        <f t="shared" si="34"/>
        <v xml:space="preserve">RA9BRIXHAM HOSPITAL </v>
      </c>
      <c r="BE418" s="30" t="s">
        <v>1096</v>
      </c>
      <c r="BF418" s="30" t="s">
        <v>1097</v>
      </c>
      <c r="BG418" s="30" t="s">
        <v>1096</v>
      </c>
      <c r="BH418" s="30" t="s">
        <v>1097</v>
      </c>
      <c r="BI418" s="30" t="s">
        <v>1090</v>
      </c>
    </row>
    <row r="419" spans="1:61" s="20" customFormat="1" ht="15" hidden="1" x14ac:dyDescent="0.25">
      <c r="E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J419" s="100"/>
      <c r="AK419" s="20" t="s">
        <v>1098</v>
      </c>
      <c r="AM419" s="20" t="s">
        <v>1099</v>
      </c>
      <c r="AN419" s="20" t="s">
        <v>1100</v>
      </c>
      <c r="AO419" s="20" t="s">
        <v>1101</v>
      </c>
      <c r="BD419" t="str">
        <f t="shared" ref="BD419:BD482" si="45">CONCATENATE(LEFT(BE419, 3),BF419)</f>
        <v>RA9DARTMOUTH HOSPITAL</v>
      </c>
      <c r="BE419" s="30" t="s">
        <v>1102</v>
      </c>
      <c r="BF419" s="30" t="s">
        <v>891</v>
      </c>
      <c r="BG419" s="30" t="s">
        <v>1102</v>
      </c>
      <c r="BH419" s="30" t="s">
        <v>891</v>
      </c>
      <c r="BI419" s="30" t="s">
        <v>1090</v>
      </c>
    </row>
    <row r="420" spans="1:61" s="20" customFormat="1" ht="15" hidden="1" x14ac:dyDescent="0.25">
      <c r="A420" s="20" t="s">
        <v>1103</v>
      </c>
      <c r="B420" s="20" t="s">
        <v>1103</v>
      </c>
      <c r="E420" s="24"/>
      <c r="G420" s="24"/>
      <c r="H420" s="24"/>
      <c r="I420" s="24"/>
      <c r="J420" s="24">
        <f>IF(J14&lt;0, 1, 0)</f>
        <v>0</v>
      </c>
      <c r="K420" s="24">
        <f t="shared" ref="K420:AF435" si="46">IF(K14&lt;0, 1, 0)</f>
        <v>0</v>
      </c>
      <c r="L420" s="24">
        <f t="shared" si="46"/>
        <v>0</v>
      </c>
      <c r="M420" s="24">
        <f t="shared" si="46"/>
        <v>0</v>
      </c>
      <c r="N420" s="24">
        <f t="shared" si="46"/>
        <v>0</v>
      </c>
      <c r="O420" s="24">
        <f t="shared" si="46"/>
        <v>0</v>
      </c>
      <c r="P420" s="24">
        <f t="shared" si="46"/>
        <v>0</v>
      </c>
      <c r="Q420" s="24">
        <f t="shared" si="46"/>
        <v>0</v>
      </c>
      <c r="R420" s="24">
        <f t="shared" si="46"/>
        <v>0</v>
      </c>
      <c r="S420" s="24">
        <f t="shared" si="46"/>
        <v>0</v>
      </c>
      <c r="T420" s="24">
        <f t="shared" si="46"/>
        <v>0</v>
      </c>
      <c r="U420" s="24">
        <f t="shared" si="46"/>
        <v>0</v>
      </c>
      <c r="V420" s="24"/>
      <c r="W420" s="24"/>
      <c r="X420" s="24"/>
      <c r="Y420" s="24"/>
      <c r="Z420" s="24"/>
      <c r="AA420" s="24">
        <f t="shared" si="46"/>
        <v>0</v>
      </c>
      <c r="AB420" s="24">
        <f t="shared" si="46"/>
        <v>0</v>
      </c>
      <c r="AC420" s="24">
        <f t="shared" si="46"/>
        <v>0</v>
      </c>
      <c r="AD420" s="24">
        <f t="shared" si="46"/>
        <v>0</v>
      </c>
      <c r="AE420" s="24">
        <f t="shared" si="46"/>
        <v>0</v>
      </c>
      <c r="AF420" s="24">
        <f t="shared" si="46"/>
        <v>0</v>
      </c>
      <c r="AJ420" s="100"/>
      <c r="BD420" t="str">
        <f t="shared" si="45"/>
        <v>RA9DAWLISH HOSPITAL</v>
      </c>
      <c r="BE420" s="30" t="s">
        <v>1104</v>
      </c>
      <c r="BF420" s="30" t="s">
        <v>893</v>
      </c>
      <c r="BG420" s="30" t="s">
        <v>1104</v>
      </c>
      <c r="BH420" s="30" t="s">
        <v>893</v>
      </c>
      <c r="BI420" s="30" t="s">
        <v>1090</v>
      </c>
    </row>
    <row r="421" spans="1:61" s="20" customFormat="1" ht="12.75" hidden="1" customHeight="1" x14ac:dyDescent="0.25">
      <c r="E421" s="24"/>
      <c r="G421" s="24"/>
      <c r="H421" s="24"/>
      <c r="I421" s="24"/>
      <c r="J421" s="24">
        <f t="shared" ref="J421:AD436" si="47">IF(J15&lt;0, 1, 0)</f>
        <v>0</v>
      </c>
      <c r="K421" s="24">
        <f t="shared" si="47"/>
        <v>0</v>
      </c>
      <c r="L421" s="24">
        <f t="shared" si="47"/>
        <v>0</v>
      </c>
      <c r="M421" s="24">
        <f t="shared" si="47"/>
        <v>0</v>
      </c>
      <c r="N421" s="24">
        <f t="shared" si="47"/>
        <v>0</v>
      </c>
      <c r="O421" s="24">
        <f t="shared" si="47"/>
        <v>0</v>
      </c>
      <c r="P421" s="24">
        <f t="shared" si="47"/>
        <v>0</v>
      </c>
      <c r="Q421" s="24">
        <f t="shared" si="46"/>
        <v>0</v>
      </c>
      <c r="R421" s="24">
        <f t="shared" si="46"/>
        <v>0</v>
      </c>
      <c r="S421" s="24">
        <f t="shared" si="46"/>
        <v>0</v>
      </c>
      <c r="T421" s="24">
        <f t="shared" si="46"/>
        <v>0</v>
      </c>
      <c r="U421" s="24">
        <f t="shared" si="46"/>
        <v>0</v>
      </c>
      <c r="V421" s="24"/>
      <c r="W421" s="24"/>
      <c r="X421" s="24"/>
      <c r="Y421" s="24"/>
      <c r="Z421" s="24"/>
      <c r="AA421" s="24">
        <f t="shared" si="47"/>
        <v>0</v>
      </c>
      <c r="AB421" s="24">
        <f t="shared" si="47"/>
        <v>0</v>
      </c>
      <c r="AC421" s="24">
        <f t="shared" si="47"/>
        <v>0</v>
      </c>
      <c r="AD421" s="24">
        <f t="shared" si="47"/>
        <v>0</v>
      </c>
      <c r="AE421" s="24">
        <f t="shared" si="46"/>
        <v>0</v>
      </c>
      <c r="AF421" s="24">
        <f t="shared" si="46"/>
        <v>0</v>
      </c>
      <c r="AJ421" s="100"/>
      <c r="BD421" t="str">
        <f t="shared" si="45"/>
        <v>RA9NEWTON ABBOT HOSPITAL</v>
      </c>
      <c r="BE421" s="30" t="s">
        <v>1105</v>
      </c>
      <c r="BF421" s="30" t="s">
        <v>895</v>
      </c>
      <c r="BG421" s="30" t="s">
        <v>1105</v>
      </c>
      <c r="BH421" s="30" t="s">
        <v>895</v>
      </c>
      <c r="BI421" s="30" t="s">
        <v>1090</v>
      </c>
    </row>
    <row r="422" spans="1:61" s="20" customFormat="1" ht="15" hidden="1" x14ac:dyDescent="0.25">
      <c r="E422" s="24"/>
      <c r="G422" s="24"/>
      <c r="H422" s="24"/>
      <c r="I422" s="24"/>
      <c r="J422" s="24">
        <f t="shared" si="47"/>
        <v>0</v>
      </c>
      <c r="K422" s="24">
        <f t="shared" si="47"/>
        <v>0</v>
      </c>
      <c r="L422" s="24">
        <f t="shared" si="47"/>
        <v>0</v>
      </c>
      <c r="M422" s="24">
        <f t="shared" si="47"/>
        <v>0</v>
      </c>
      <c r="N422" s="24">
        <f t="shared" si="47"/>
        <v>0</v>
      </c>
      <c r="O422" s="24">
        <f t="shared" si="47"/>
        <v>0</v>
      </c>
      <c r="P422" s="24">
        <f t="shared" si="47"/>
        <v>0</v>
      </c>
      <c r="Q422" s="24">
        <f t="shared" si="46"/>
        <v>0</v>
      </c>
      <c r="R422" s="24">
        <f t="shared" si="46"/>
        <v>0</v>
      </c>
      <c r="S422" s="24">
        <f t="shared" si="46"/>
        <v>0</v>
      </c>
      <c r="T422" s="24">
        <f t="shared" si="46"/>
        <v>0</v>
      </c>
      <c r="U422" s="24">
        <f t="shared" si="46"/>
        <v>0</v>
      </c>
      <c r="V422" s="24"/>
      <c r="W422" s="24"/>
      <c r="X422" s="24"/>
      <c r="Y422" s="24"/>
      <c r="Z422" s="24"/>
      <c r="AA422" s="24">
        <f t="shared" si="47"/>
        <v>0</v>
      </c>
      <c r="AB422" s="24">
        <f t="shared" si="47"/>
        <v>0</v>
      </c>
      <c r="AC422" s="24">
        <f t="shared" si="47"/>
        <v>0</v>
      </c>
      <c r="AD422" s="24">
        <f t="shared" si="47"/>
        <v>0</v>
      </c>
      <c r="AE422" s="24">
        <f t="shared" si="46"/>
        <v>0</v>
      </c>
      <c r="AF422" s="24">
        <f t="shared" si="46"/>
        <v>0</v>
      </c>
      <c r="AJ422" s="100"/>
      <c r="BD422" t="str">
        <f t="shared" si="45"/>
        <v>RA9PAIGNTON HOSPITAL</v>
      </c>
      <c r="BE422" s="30" t="s">
        <v>1106</v>
      </c>
      <c r="BF422" s="30" t="s">
        <v>899</v>
      </c>
      <c r="BG422" s="30" t="s">
        <v>1106</v>
      </c>
      <c r="BH422" s="30" t="s">
        <v>899</v>
      </c>
      <c r="BI422" s="30" t="s">
        <v>1090</v>
      </c>
    </row>
    <row r="423" spans="1:61" s="20" customFormat="1" ht="15" hidden="1" x14ac:dyDescent="0.25">
      <c r="E423" s="24"/>
      <c r="G423" s="24"/>
      <c r="H423" s="24"/>
      <c r="I423" s="24"/>
      <c r="J423" s="24">
        <f t="shared" si="47"/>
        <v>0</v>
      </c>
      <c r="K423" s="24">
        <f t="shared" si="47"/>
        <v>0</v>
      </c>
      <c r="L423" s="24">
        <f t="shared" si="47"/>
        <v>0</v>
      </c>
      <c r="M423" s="24">
        <f t="shared" si="47"/>
        <v>0</v>
      </c>
      <c r="N423" s="24">
        <f t="shared" si="47"/>
        <v>0</v>
      </c>
      <c r="O423" s="24">
        <f t="shared" si="47"/>
        <v>0</v>
      </c>
      <c r="P423" s="24">
        <f t="shared" si="47"/>
        <v>0</v>
      </c>
      <c r="Q423" s="24">
        <f t="shared" si="46"/>
        <v>0</v>
      </c>
      <c r="R423" s="24">
        <f t="shared" si="46"/>
        <v>0</v>
      </c>
      <c r="S423" s="24">
        <f t="shared" si="46"/>
        <v>0</v>
      </c>
      <c r="T423" s="24">
        <f t="shared" si="46"/>
        <v>0</v>
      </c>
      <c r="U423" s="24">
        <f t="shared" si="46"/>
        <v>0</v>
      </c>
      <c r="V423" s="24"/>
      <c r="W423" s="24"/>
      <c r="X423" s="24"/>
      <c r="Y423" s="24"/>
      <c r="Z423" s="24"/>
      <c r="AA423" s="24">
        <f t="shared" si="47"/>
        <v>0</v>
      </c>
      <c r="AB423" s="24">
        <f t="shared" si="47"/>
        <v>0</v>
      </c>
      <c r="AC423" s="24">
        <f t="shared" si="47"/>
        <v>0</v>
      </c>
      <c r="AD423" s="24">
        <f t="shared" si="47"/>
        <v>0</v>
      </c>
      <c r="AE423" s="24">
        <f t="shared" si="46"/>
        <v>0</v>
      </c>
      <c r="AF423" s="24">
        <f t="shared" si="46"/>
        <v>0</v>
      </c>
      <c r="AJ423" s="100"/>
      <c r="AK423" s="20" t="str">
        <f>IF(AK417&gt;0,"Day Nurse Fill Rate must not exceed 100%","")</f>
        <v>Day Nurse Fill Rate must not exceed 100%</v>
      </c>
      <c r="AM423" s="20" t="str">
        <f>IF(AM417&gt;0,"Day Staff Fill Rate must not exceed 100%","")</f>
        <v>Day Staff Fill Rate must not exceed 100%</v>
      </c>
      <c r="AN423" s="20" t="str">
        <f>IF(AN417&gt;0,"Night Nurse Fill Rate must not exceed 100%","")</f>
        <v>Night Nurse Fill Rate must not exceed 100%</v>
      </c>
      <c r="AO423" s="20" t="str">
        <f>IF(AO417&gt;0,"Night Staff Fill Rate must not exceed 100%","")</f>
        <v>Night Staff Fill Rate must not exceed 100%</v>
      </c>
      <c r="BD423" t="str">
        <f t="shared" si="45"/>
        <v>RA9TEIGNMOUTH HOSPITAL</v>
      </c>
      <c r="BE423" s="30" t="s">
        <v>1107</v>
      </c>
      <c r="BF423" s="30" t="s">
        <v>909</v>
      </c>
      <c r="BG423" s="30" t="s">
        <v>1107</v>
      </c>
      <c r="BH423" s="30" t="s">
        <v>909</v>
      </c>
      <c r="BI423" s="30" t="s">
        <v>1090</v>
      </c>
    </row>
    <row r="424" spans="1:61" s="20" customFormat="1" ht="15" hidden="1" x14ac:dyDescent="0.25">
      <c r="E424" s="24"/>
      <c r="G424" s="24"/>
      <c r="H424" s="24"/>
      <c r="I424" s="24"/>
      <c r="J424" s="24">
        <f t="shared" si="47"/>
        <v>0</v>
      </c>
      <c r="K424" s="24">
        <f t="shared" si="47"/>
        <v>0</v>
      </c>
      <c r="L424" s="24">
        <f t="shared" si="47"/>
        <v>0</v>
      </c>
      <c r="M424" s="24">
        <f t="shared" si="47"/>
        <v>0</v>
      </c>
      <c r="N424" s="24">
        <f t="shared" si="47"/>
        <v>0</v>
      </c>
      <c r="O424" s="24">
        <f t="shared" si="47"/>
        <v>0</v>
      </c>
      <c r="P424" s="24">
        <f t="shared" si="47"/>
        <v>0</v>
      </c>
      <c r="Q424" s="24">
        <f t="shared" si="46"/>
        <v>0</v>
      </c>
      <c r="R424" s="24">
        <f t="shared" si="46"/>
        <v>0</v>
      </c>
      <c r="S424" s="24">
        <f t="shared" si="46"/>
        <v>0</v>
      </c>
      <c r="T424" s="24">
        <f t="shared" si="46"/>
        <v>0</v>
      </c>
      <c r="U424" s="24">
        <f t="shared" si="46"/>
        <v>0</v>
      </c>
      <c r="V424" s="24"/>
      <c r="W424" s="24"/>
      <c r="X424" s="24"/>
      <c r="Y424" s="24"/>
      <c r="Z424" s="24"/>
      <c r="AA424" s="24">
        <f t="shared" si="47"/>
        <v>0</v>
      </c>
      <c r="AB424" s="24">
        <f t="shared" si="47"/>
        <v>0</v>
      </c>
      <c r="AC424" s="24">
        <f t="shared" si="47"/>
        <v>0</v>
      </c>
      <c r="AD424" s="24">
        <f t="shared" si="47"/>
        <v>0</v>
      </c>
      <c r="AE424" s="24">
        <f t="shared" si="46"/>
        <v>0</v>
      </c>
      <c r="AF424" s="24">
        <f t="shared" si="46"/>
        <v>0</v>
      </c>
      <c r="AJ424" s="100"/>
      <c r="BD424" t="str">
        <f t="shared" si="45"/>
        <v>RA9TORBAY HOSPITAL</v>
      </c>
      <c r="BE424" s="30" t="s">
        <v>1108</v>
      </c>
      <c r="BF424" s="30" t="s">
        <v>1109</v>
      </c>
      <c r="BG424" s="30" t="s">
        <v>1108</v>
      </c>
      <c r="BH424" s="30" t="s">
        <v>1109</v>
      </c>
      <c r="BI424" s="30" t="s">
        <v>1090</v>
      </c>
    </row>
    <row r="425" spans="1:61" s="20" customFormat="1" ht="15" hidden="1" x14ac:dyDescent="0.25">
      <c r="D425" s="34"/>
      <c r="E425" s="24"/>
      <c r="G425" s="24"/>
      <c r="H425" s="24"/>
      <c r="I425" s="24"/>
      <c r="J425" s="24">
        <f t="shared" si="47"/>
        <v>0</v>
      </c>
      <c r="K425" s="24">
        <f t="shared" si="47"/>
        <v>0</v>
      </c>
      <c r="L425" s="24">
        <f t="shared" si="47"/>
        <v>0</v>
      </c>
      <c r="M425" s="24">
        <f t="shared" si="47"/>
        <v>0</v>
      </c>
      <c r="N425" s="24">
        <f t="shared" si="47"/>
        <v>0</v>
      </c>
      <c r="O425" s="24">
        <f t="shared" si="47"/>
        <v>0</v>
      </c>
      <c r="P425" s="24">
        <f t="shared" si="47"/>
        <v>0</v>
      </c>
      <c r="Q425" s="24">
        <f t="shared" si="46"/>
        <v>0</v>
      </c>
      <c r="R425" s="24">
        <f t="shared" si="46"/>
        <v>0</v>
      </c>
      <c r="S425" s="24">
        <f t="shared" si="46"/>
        <v>0</v>
      </c>
      <c r="T425" s="24">
        <f t="shared" si="46"/>
        <v>0</v>
      </c>
      <c r="U425" s="24">
        <f t="shared" si="46"/>
        <v>0</v>
      </c>
      <c r="V425" s="24"/>
      <c r="W425" s="24"/>
      <c r="X425" s="24"/>
      <c r="Y425" s="24"/>
      <c r="Z425" s="24"/>
      <c r="AA425" s="24">
        <f t="shared" si="47"/>
        <v>0</v>
      </c>
      <c r="AB425" s="24">
        <f t="shared" si="47"/>
        <v>0</v>
      </c>
      <c r="AC425" s="24">
        <f t="shared" si="47"/>
        <v>0</v>
      </c>
      <c r="AD425" s="24">
        <f t="shared" si="47"/>
        <v>0</v>
      </c>
      <c r="AE425" s="24">
        <f t="shared" si="46"/>
        <v>0</v>
      </c>
      <c r="AF425" s="24">
        <f t="shared" si="46"/>
        <v>0</v>
      </c>
      <c r="AJ425" s="100"/>
      <c r="BD425" t="str">
        <f t="shared" si="45"/>
        <v>RA9TOTNES HOSPITAL</v>
      </c>
      <c r="BE425" s="30" t="s">
        <v>1110</v>
      </c>
      <c r="BF425" s="30" t="s">
        <v>911</v>
      </c>
      <c r="BG425" s="30" t="s">
        <v>1110</v>
      </c>
      <c r="BH425" s="30" t="s">
        <v>911</v>
      </c>
      <c r="BI425" s="30" t="s">
        <v>1090</v>
      </c>
    </row>
    <row r="426" spans="1:61" s="20" customFormat="1" ht="15" hidden="1" x14ac:dyDescent="0.25">
      <c r="D426" s="20">
        <f>IF(D14="", IF(E14="", 0,1),0)</f>
        <v>0</v>
      </c>
      <c r="E426" s="24"/>
      <c r="G426" s="24"/>
      <c r="H426" s="24"/>
      <c r="I426" s="24"/>
      <c r="J426" s="24">
        <f t="shared" si="47"/>
        <v>0</v>
      </c>
      <c r="K426" s="24">
        <f t="shared" si="47"/>
        <v>0</v>
      </c>
      <c r="L426" s="24">
        <f t="shared" si="47"/>
        <v>0</v>
      </c>
      <c r="M426" s="24">
        <f t="shared" si="47"/>
        <v>0</v>
      </c>
      <c r="N426" s="24">
        <f t="shared" si="47"/>
        <v>0</v>
      </c>
      <c r="O426" s="24">
        <f t="shared" si="47"/>
        <v>0</v>
      </c>
      <c r="P426" s="24">
        <f t="shared" si="47"/>
        <v>0</v>
      </c>
      <c r="Q426" s="24">
        <f t="shared" si="46"/>
        <v>0</v>
      </c>
      <c r="R426" s="24">
        <f t="shared" si="46"/>
        <v>0</v>
      </c>
      <c r="S426" s="24">
        <f t="shared" si="46"/>
        <v>0</v>
      </c>
      <c r="T426" s="24">
        <f t="shared" si="46"/>
        <v>0</v>
      </c>
      <c r="U426" s="24">
        <f t="shared" si="46"/>
        <v>0</v>
      </c>
      <c r="V426" s="24"/>
      <c r="W426" s="24"/>
      <c r="X426" s="24"/>
      <c r="Y426" s="24"/>
      <c r="Z426" s="24"/>
      <c r="AA426" s="24">
        <f t="shared" si="47"/>
        <v>0</v>
      </c>
      <c r="AB426" s="24">
        <f t="shared" si="47"/>
        <v>0</v>
      </c>
      <c r="AC426" s="24">
        <f t="shared" si="47"/>
        <v>0</v>
      </c>
      <c r="AD426" s="24">
        <f t="shared" si="47"/>
        <v>0</v>
      </c>
      <c r="AE426" s="24">
        <f t="shared" si="46"/>
        <v>0</v>
      </c>
      <c r="AF426" s="24">
        <f t="shared" si="46"/>
        <v>0</v>
      </c>
      <c r="AJ426" s="100"/>
      <c r="BD426" t="str">
        <f t="shared" si="45"/>
        <v>RAEBRADFORD ROYAL INFIRMARY</v>
      </c>
      <c r="BE426" s="30" t="s">
        <v>1111</v>
      </c>
      <c r="BF426" s="30" t="s">
        <v>1112</v>
      </c>
      <c r="BG426" s="30" t="s">
        <v>1111</v>
      </c>
      <c r="BH426" s="30" t="s">
        <v>1112</v>
      </c>
      <c r="BI426" s="30" t="s">
        <v>1113</v>
      </c>
    </row>
    <row r="427" spans="1:61" s="20" customFormat="1" ht="15" hidden="1" x14ac:dyDescent="0.25">
      <c r="D427" s="20">
        <f t="shared" ref="D427:D490" si="48">IF(D15="", IF(E15="", 0,1),0)</f>
        <v>0</v>
      </c>
      <c r="E427" s="24"/>
      <c r="G427" s="24"/>
      <c r="H427" s="24"/>
      <c r="I427" s="24"/>
      <c r="J427" s="24">
        <f t="shared" si="47"/>
        <v>0</v>
      </c>
      <c r="K427" s="24">
        <f t="shared" si="47"/>
        <v>0</v>
      </c>
      <c r="L427" s="24">
        <f t="shared" si="47"/>
        <v>0</v>
      </c>
      <c r="M427" s="24">
        <f t="shared" si="47"/>
        <v>0</v>
      </c>
      <c r="N427" s="24">
        <f t="shared" si="47"/>
        <v>0</v>
      </c>
      <c r="O427" s="24">
        <f t="shared" si="47"/>
        <v>0</v>
      </c>
      <c r="P427" s="24">
        <f t="shared" si="47"/>
        <v>0</v>
      </c>
      <c r="Q427" s="24">
        <f t="shared" si="46"/>
        <v>0</v>
      </c>
      <c r="R427" s="24">
        <f t="shared" si="46"/>
        <v>0</v>
      </c>
      <c r="S427" s="24">
        <f t="shared" si="46"/>
        <v>0</v>
      </c>
      <c r="T427" s="24">
        <f t="shared" si="46"/>
        <v>0</v>
      </c>
      <c r="U427" s="24">
        <f t="shared" si="46"/>
        <v>0</v>
      </c>
      <c r="V427" s="24"/>
      <c r="W427" s="24"/>
      <c r="X427" s="24"/>
      <c r="Y427" s="24"/>
      <c r="Z427" s="24"/>
      <c r="AA427" s="24">
        <f t="shared" si="47"/>
        <v>0</v>
      </c>
      <c r="AB427" s="24">
        <f t="shared" si="47"/>
        <v>0</v>
      </c>
      <c r="AC427" s="24">
        <f t="shared" si="47"/>
        <v>0</v>
      </c>
      <c r="AD427" s="24">
        <f t="shared" si="47"/>
        <v>0</v>
      </c>
      <c r="AE427" s="24">
        <f t="shared" si="46"/>
        <v>0</v>
      </c>
      <c r="AF427" s="24">
        <f t="shared" si="46"/>
        <v>0</v>
      </c>
      <c r="AJ427" s="100"/>
      <c r="BD427" t="str">
        <f t="shared" si="45"/>
        <v>RAEST LUKES HOSPITAL</v>
      </c>
      <c r="BE427" s="30" t="s">
        <v>1114</v>
      </c>
      <c r="BF427" s="30" t="s">
        <v>1115</v>
      </c>
      <c r="BG427" s="30" t="s">
        <v>1114</v>
      </c>
      <c r="BH427" s="30" t="s">
        <v>1115</v>
      </c>
      <c r="BI427" s="30" t="s">
        <v>1113</v>
      </c>
    </row>
    <row r="428" spans="1:61" s="20" customFormat="1" ht="15" hidden="1" x14ac:dyDescent="0.25">
      <c r="D428" s="20">
        <f t="shared" si="48"/>
        <v>0</v>
      </c>
      <c r="E428" s="24"/>
      <c r="G428" s="24"/>
      <c r="H428" s="24"/>
      <c r="I428" s="24"/>
      <c r="J428" s="24">
        <f t="shared" si="47"/>
        <v>0</v>
      </c>
      <c r="K428" s="24">
        <f t="shared" si="47"/>
        <v>0</v>
      </c>
      <c r="L428" s="24">
        <f t="shared" si="47"/>
        <v>0</v>
      </c>
      <c r="M428" s="24">
        <f t="shared" si="47"/>
        <v>0</v>
      </c>
      <c r="N428" s="24">
        <f t="shared" si="47"/>
        <v>0</v>
      </c>
      <c r="O428" s="24">
        <f t="shared" si="47"/>
        <v>0</v>
      </c>
      <c r="P428" s="24">
        <f t="shared" si="47"/>
        <v>0</v>
      </c>
      <c r="Q428" s="24">
        <f t="shared" si="46"/>
        <v>0</v>
      </c>
      <c r="R428" s="24">
        <f t="shared" si="46"/>
        <v>0</v>
      </c>
      <c r="S428" s="24">
        <f t="shared" si="46"/>
        <v>0</v>
      </c>
      <c r="T428" s="24">
        <f t="shared" si="46"/>
        <v>0</v>
      </c>
      <c r="U428" s="24">
        <f t="shared" si="46"/>
        <v>0</v>
      </c>
      <c r="V428" s="24"/>
      <c r="W428" s="24"/>
      <c r="X428" s="24"/>
      <c r="Y428" s="24"/>
      <c r="Z428" s="24"/>
      <c r="AA428" s="24">
        <f t="shared" si="47"/>
        <v>0</v>
      </c>
      <c r="AB428" s="24">
        <f t="shared" si="47"/>
        <v>0</v>
      </c>
      <c r="AC428" s="24">
        <f t="shared" si="47"/>
        <v>0</v>
      </c>
      <c r="AD428" s="24">
        <f t="shared" si="47"/>
        <v>0</v>
      </c>
      <c r="AE428" s="24">
        <f t="shared" si="46"/>
        <v>0</v>
      </c>
      <c r="AF428" s="24">
        <f t="shared" si="46"/>
        <v>0</v>
      </c>
      <c r="AJ428" s="100"/>
      <c r="BD428" t="str">
        <f t="shared" si="45"/>
        <v>RAJBASILDON HOSPITAL</v>
      </c>
      <c r="BE428" s="30" t="s">
        <v>1116</v>
      </c>
      <c r="BF428" s="30" t="s">
        <v>1117</v>
      </c>
      <c r="BG428" s="30" t="s">
        <v>1116</v>
      </c>
      <c r="BH428" s="30" t="s">
        <v>1117</v>
      </c>
      <c r="BI428" s="30" t="s">
        <v>1118</v>
      </c>
    </row>
    <row r="429" spans="1:61" s="20" customFormat="1" ht="15" hidden="1" x14ac:dyDescent="0.25">
      <c r="D429" s="20">
        <f t="shared" si="48"/>
        <v>0</v>
      </c>
      <c r="E429" s="24"/>
      <c r="G429" s="24"/>
      <c r="H429" s="24"/>
      <c r="I429" s="24"/>
      <c r="J429" s="24">
        <f t="shared" si="47"/>
        <v>0</v>
      </c>
      <c r="K429" s="24">
        <f t="shared" si="47"/>
        <v>0</v>
      </c>
      <c r="L429" s="24">
        <f t="shared" si="47"/>
        <v>0</v>
      </c>
      <c r="M429" s="24">
        <f t="shared" si="47"/>
        <v>0</v>
      </c>
      <c r="N429" s="24">
        <f t="shared" si="47"/>
        <v>0</v>
      </c>
      <c r="O429" s="24">
        <f t="shared" si="47"/>
        <v>0</v>
      </c>
      <c r="P429" s="24">
        <f t="shared" si="47"/>
        <v>0</v>
      </c>
      <c r="Q429" s="24">
        <f t="shared" si="46"/>
        <v>0</v>
      </c>
      <c r="R429" s="24">
        <f t="shared" si="46"/>
        <v>0</v>
      </c>
      <c r="S429" s="24">
        <f t="shared" si="46"/>
        <v>0</v>
      </c>
      <c r="T429" s="24">
        <f t="shared" si="46"/>
        <v>0</v>
      </c>
      <c r="U429" s="24">
        <f t="shared" si="46"/>
        <v>0</v>
      </c>
      <c r="V429" s="24"/>
      <c r="W429" s="24"/>
      <c r="X429" s="24"/>
      <c r="Y429" s="24"/>
      <c r="Z429" s="24"/>
      <c r="AA429" s="24">
        <f t="shared" si="47"/>
        <v>0</v>
      </c>
      <c r="AB429" s="24">
        <f t="shared" si="47"/>
        <v>0</v>
      </c>
      <c r="AC429" s="24">
        <f t="shared" si="47"/>
        <v>0</v>
      </c>
      <c r="AD429" s="24">
        <f t="shared" si="47"/>
        <v>0</v>
      </c>
      <c r="AE429" s="24">
        <f t="shared" si="46"/>
        <v>0</v>
      </c>
      <c r="AF429" s="24">
        <f t="shared" si="46"/>
        <v>0</v>
      </c>
      <c r="AJ429" s="100"/>
      <c r="BD429" t="str">
        <f t="shared" si="45"/>
        <v>RAJBRENTWOOD COMMUNITY HOSPITAL</v>
      </c>
      <c r="BE429" s="30" t="s">
        <v>1119</v>
      </c>
      <c r="BF429" s="30" t="s">
        <v>1120</v>
      </c>
      <c r="BG429" s="30" t="s">
        <v>1119</v>
      </c>
      <c r="BH429" s="30" t="s">
        <v>1120</v>
      </c>
      <c r="BI429" s="30" t="s">
        <v>1118</v>
      </c>
    </row>
    <row r="430" spans="1:61" s="20" customFormat="1" ht="15" hidden="1" x14ac:dyDescent="0.25">
      <c r="D430" s="20">
        <f t="shared" si="48"/>
        <v>0</v>
      </c>
      <c r="E430" s="24"/>
      <c r="G430" s="24"/>
      <c r="H430" s="24"/>
      <c r="I430" s="24"/>
      <c r="J430" s="24">
        <f t="shared" si="47"/>
        <v>0</v>
      </c>
      <c r="K430" s="24">
        <f t="shared" si="47"/>
        <v>0</v>
      </c>
      <c r="L430" s="24">
        <f t="shared" si="47"/>
        <v>0</v>
      </c>
      <c r="M430" s="24">
        <f t="shared" si="47"/>
        <v>0</v>
      </c>
      <c r="N430" s="24">
        <f t="shared" si="47"/>
        <v>0</v>
      </c>
      <c r="O430" s="24">
        <f t="shared" si="47"/>
        <v>0</v>
      </c>
      <c r="P430" s="24">
        <f t="shared" si="47"/>
        <v>0</v>
      </c>
      <c r="Q430" s="24">
        <f t="shared" si="46"/>
        <v>0</v>
      </c>
      <c r="R430" s="24">
        <f t="shared" si="46"/>
        <v>0</v>
      </c>
      <c r="S430" s="24">
        <f t="shared" si="46"/>
        <v>0</v>
      </c>
      <c r="T430" s="24">
        <f t="shared" si="46"/>
        <v>0</v>
      </c>
      <c r="U430" s="24">
        <f t="shared" si="46"/>
        <v>0</v>
      </c>
      <c r="V430" s="24"/>
      <c r="W430" s="24"/>
      <c r="X430" s="24"/>
      <c r="Y430" s="24"/>
      <c r="Z430" s="24"/>
      <c r="AA430" s="24">
        <f t="shared" si="47"/>
        <v>0</v>
      </c>
      <c r="AB430" s="24">
        <f t="shared" si="47"/>
        <v>0</v>
      </c>
      <c r="AC430" s="24">
        <f t="shared" si="47"/>
        <v>0</v>
      </c>
      <c r="AD430" s="24">
        <f t="shared" si="47"/>
        <v>0</v>
      </c>
      <c r="AE430" s="24">
        <f t="shared" si="46"/>
        <v>0</v>
      </c>
      <c r="AF430" s="24">
        <f t="shared" si="46"/>
        <v>0</v>
      </c>
      <c r="AJ430" s="100"/>
      <c r="BD430" t="str">
        <f t="shared" si="45"/>
        <v>RAJSOUTHEND HOSPITAL</v>
      </c>
      <c r="BE430" s="30" t="s">
        <v>1121</v>
      </c>
      <c r="BF430" s="30" t="s">
        <v>1122</v>
      </c>
      <c r="BG430" s="30" t="s">
        <v>1121</v>
      </c>
      <c r="BH430" s="30" t="s">
        <v>1122</v>
      </c>
      <c r="BI430" s="30" t="s">
        <v>1118</v>
      </c>
    </row>
    <row r="431" spans="1:61" s="20" customFormat="1" ht="15" hidden="1" x14ac:dyDescent="0.25">
      <c r="D431" s="20">
        <f t="shared" si="48"/>
        <v>0</v>
      </c>
      <c r="E431" s="24"/>
      <c r="G431" s="24"/>
      <c r="H431" s="24"/>
      <c r="I431" s="24"/>
      <c r="J431" s="24">
        <f t="shared" si="47"/>
        <v>0</v>
      </c>
      <c r="K431" s="24">
        <f t="shared" si="47"/>
        <v>0</v>
      </c>
      <c r="L431" s="24">
        <f t="shared" si="47"/>
        <v>0</v>
      </c>
      <c r="M431" s="24">
        <f t="shared" si="47"/>
        <v>0</v>
      </c>
      <c r="N431" s="24">
        <f t="shared" si="47"/>
        <v>0</v>
      </c>
      <c r="O431" s="24">
        <f t="shared" si="47"/>
        <v>0</v>
      </c>
      <c r="P431" s="24">
        <f t="shared" si="47"/>
        <v>0</v>
      </c>
      <c r="Q431" s="24">
        <f t="shared" si="46"/>
        <v>0</v>
      </c>
      <c r="R431" s="24">
        <f t="shared" si="46"/>
        <v>0</v>
      </c>
      <c r="S431" s="24">
        <f t="shared" si="46"/>
        <v>0</v>
      </c>
      <c r="T431" s="24">
        <f t="shared" si="46"/>
        <v>0</v>
      </c>
      <c r="U431" s="24">
        <f t="shared" si="46"/>
        <v>0</v>
      </c>
      <c r="V431" s="24"/>
      <c r="W431" s="24"/>
      <c r="X431" s="24"/>
      <c r="Y431" s="24"/>
      <c r="Z431" s="24"/>
      <c r="AA431" s="24">
        <f t="shared" si="47"/>
        <v>0</v>
      </c>
      <c r="AB431" s="24">
        <f t="shared" si="47"/>
        <v>0</v>
      </c>
      <c r="AC431" s="24">
        <f t="shared" si="47"/>
        <v>0</v>
      </c>
      <c r="AD431" s="24">
        <f t="shared" si="47"/>
        <v>0</v>
      </c>
      <c r="AE431" s="24">
        <f t="shared" si="46"/>
        <v>0</v>
      </c>
      <c r="AF431" s="24">
        <f t="shared" si="46"/>
        <v>0</v>
      </c>
      <c r="AJ431" s="100"/>
      <c r="BD431" t="str">
        <f t="shared" si="45"/>
        <v>RALBARNET HOSPITAL</v>
      </c>
      <c r="BE431" s="122" t="s">
        <v>1123</v>
      </c>
      <c r="BF431" s="122" t="s">
        <v>1124</v>
      </c>
      <c r="BG431" s="122" t="s">
        <v>1123</v>
      </c>
      <c r="BH431" s="122" t="s">
        <v>1124</v>
      </c>
      <c r="BI431" s="30" t="s">
        <v>1125</v>
      </c>
    </row>
    <row r="432" spans="1:61" s="20" customFormat="1" ht="15" hidden="1" x14ac:dyDescent="0.25">
      <c r="D432" s="20">
        <f t="shared" si="48"/>
        <v>0</v>
      </c>
      <c r="E432" s="24"/>
      <c r="G432" s="24"/>
      <c r="H432" s="24"/>
      <c r="I432" s="24"/>
      <c r="J432" s="24">
        <f t="shared" si="47"/>
        <v>0</v>
      </c>
      <c r="K432" s="24">
        <f t="shared" si="47"/>
        <v>0</v>
      </c>
      <c r="L432" s="24">
        <f t="shared" si="47"/>
        <v>0</v>
      </c>
      <c r="M432" s="24">
        <f t="shared" si="47"/>
        <v>0</v>
      </c>
      <c r="N432" s="24">
        <f t="shared" si="47"/>
        <v>0</v>
      </c>
      <c r="O432" s="24">
        <f t="shared" si="47"/>
        <v>0</v>
      </c>
      <c r="P432" s="24">
        <f t="shared" si="47"/>
        <v>0</v>
      </c>
      <c r="Q432" s="24">
        <f t="shared" si="46"/>
        <v>0</v>
      </c>
      <c r="R432" s="24">
        <f t="shared" si="46"/>
        <v>0</v>
      </c>
      <c r="S432" s="24">
        <f t="shared" si="46"/>
        <v>0</v>
      </c>
      <c r="T432" s="24">
        <f t="shared" si="46"/>
        <v>0</v>
      </c>
      <c r="U432" s="24">
        <f t="shared" si="46"/>
        <v>0</v>
      </c>
      <c r="V432" s="24"/>
      <c r="W432" s="24"/>
      <c r="X432" s="24"/>
      <c r="Y432" s="24"/>
      <c r="Z432" s="24"/>
      <c r="AA432" s="24">
        <f t="shared" si="47"/>
        <v>0</v>
      </c>
      <c r="AB432" s="24">
        <f t="shared" si="47"/>
        <v>0</v>
      </c>
      <c r="AC432" s="24">
        <f t="shared" si="47"/>
        <v>0</v>
      </c>
      <c r="AD432" s="24">
        <f t="shared" si="47"/>
        <v>0</v>
      </c>
      <c r="AE432" s="24">
        <f t="shared" si="46"/>
        <v>0</v>
      </c>
      <c r="AF432" s="24">
        <f t="shared" si="46"/>
        <v>0</v>
      </c>
      <c r="AJ432" s="100"/>
      <c r="BD432" t="str">
        <f t="shared" si="45"/>
        <v>RALCHASE FARM HOSPITAL</v>
      </c>
      <c r="BE432" s="122" t="s">
        <v>1126</v>
      </c>
      <c r="BF432" s="122" t="s">
        <v>91</v>
      </c>
      <c r="BG432" s="122" t="s">
        <v>1126</v>
      </c>
      <c r="BH432" s="122" t="s">
        <v>91</v>
      </c>
      <c r="BI432" s="30" t="s">
        <v>1125</v>
      </c>
    </row>
    <row r="433" spans="4:61" s="20" customFormat="1" ht="15" hidden="1" x14ac:dyDescent="0.25">
      <c r="D433" s="20">
        <f t="shared" si="48"/>
        <v>0</v>
      </c>
      <c r="E433" s="24"/>
      <c r="G433" s="24"/>
      <c r="H433" s="24"/>
      <c r="I433" s="24"/>
      <c r="J433" s="24">
        <f t="shared" si="47"/>
        <v>0</v>
      </c>
      <c r="K433" s="24">
        <f t="shared" si="47"/>
        <v>0</v>
      </c>
      <c r="L433" s="24">
        <f t="shared" si="47"/>
        <v>0</v>
      </c>
      <c r="M433" s="24">
        <f t="shared" si="47"/>
        <v>0</v>
      </c>
      <c r="N433" s="24">
        <f t="shared" si="47"/>
        <v>0</v>
      </c>
      <c r="O433" s="24">
        <f t="shared" si="47"/>
        <v>0</v>
      </c>
      <c r="P433" s="24">
        <f t="shared" si="47"/>
        <v>0</v>
      </c>
      <c r="Q433" s="24">
        <f t="shared" si="46"/>
        <v>0</v>
      </c>
      <c r="R433" s="24">
        <f t="shared" si="46"/>
        <v>0</v>
      </c>
      <c r="S433" s="24">
        <f t="shared" si="46"/>
        <v>0</v>
      </c>
      <c r="T433" s="24">
        <f t="shared" si="46"/>
        <v>0</v>
      </c>
      <c r="U433" s="24">
        <f t="shared" si="46"/>
        <v>0</v>
      </c>
      <c r="V433" s="24"/>
      <c r="W433" s="24"/>
      <c r="X433" s="24"/>
      <c r="Y433" s="24"/>
      <c r="Z433" s="24"/>
      <c r="AA433" s="24">
        <f t="shared" si="47"/>
        <v>0</v>
      </c>
      <c r="AB433" s="24">
        <f t="shared" si="47"/>
        <v>0</v>
      </c>
      <c r="AC433" s="24">
        <f t="shared" si="47"/>
        <v>0</v>
      </c>
      <c r="AD433" s="24">
        <f t="shared" si="47"/>
        <v>0</v>
      </c>
      <c r="AE433" s="24">
        <f t="shared" si="46"/>
        <v>0</v>
      </c>
      <c r="AF433" s="24">
        <f t="shared" si="46"/>
        <v>0</v>
      </c>
      <c r="AJ433" s="100"/>
      <c r="BD433" t="str">
        <f t="shared" si="45"/>
        <v>RALEDGWARE COMMUNITY HOSPITAL</v>
      </c>
      <c r="BE433" s="30" t="s">
        <v>1127</v>
      </c>
      <c r="BF433" s="30" t="s">
        <v>88</v>
      </c>
      <c r="BG433" s="30" t="s">
        <v>1127</v>
      </c>
      <c r="BH433" s="30" t="s">
        <v>88</v>
      </c>
      <c r="BI433" s="30" t="s">
        <v>1125</v>
      </c>
    </row>
    <row r="434" spans="4:61" s="20" customFormat="1" ht="15" hidden="1" x14ac:dyDescent="0.25">
      <c r="D434" s="20">
        <f t="shared" si="48"/>
        <v>0</v>
      </c>
      <c r="E434" s="24"/>
      <c r="G434" s="24"/>
      <c r="H434" s="24"/>
      <c r="I434" s="24"/>
      <c r="J434" s="24">
        <f t="shared" si="47"/>
        <v>0</v>
      </c>
      <c r="K434" s="24">
        <f t="shared" si="47"/>
        <v>0</v>
      </c>
      <c r="L434" s="24">
        <f t="shared" si="47"/>
        <v>0</v>
      </c>
      <c r="M434" s="24">
        <f t="shared" si="47"/>
        <v>0</v>
      </c>
      <c r="N434" s="24">
        <f t="shared" si="47"/>
        <v>0</v>
      </c>
      <c r="O434" s="24">
        <f t="shared" si="47"/>
        <v>0</v>
      </c>
      <c r="P434" s="24">
        <f t="shared" si="47"/>
        <v>0</v>
      </c>
      <c r="Q434" s="24">
        <f t="shared" si="46"/>
        <v>0</v>
      </c>
      <c r="R434" s="24">
        <f t="shared" si="46"/>
        <v>0</v>
      </c>
      <c r="S434" s="24">
        <f t="shared" si="46"/>
        <v>0</v>
      </c>
      <c r="T434" s="24">
        <f t="shared" si="46"/>
        <v>0</v>
      </c>
      <c r="U434" s="24">
        <f t="shared" si="46"/>
        <v>0</v>
      </c>
      <c r="V434" s="24"/>
      <c r="W434" s="24"/>
      <c r="X434" s="24"/>
      <c r="Y434" s="24"/>
      <c r="Z434" s="24"/>
      <c r="AA434" s="24">
        <f t="shared" si="47"/>
        <v>0</v>
      </c>
      <c r="AB434" s="24">
        <f t="shared" si="47"/>
        <v>0</v>
      </c>
      <c r="AC434" s="24">
        <f t="shared" si="47"/>
        <v>0</v>
      </c>
      <c r="AD434" s="24">
        <f t="shared" si="47"/>
        <v>0</v>
      </c>
      <c r="AE434" s="24">
        <f t="shared" si="46"/>
        <v>0</v>
      </c>
      <c r="AF434" s="24">
        <f t="shared" si="46"/>
        <v>0</v>
      </c>
      <c r="AJ434" s="100"/>
      <c r="BD434" t="str">
        <f t="shared" si="45"/>
        <v>RALFINCHLEY MEMORIAL HOSPITAL</v>
      </c>
      <c r="BE434" s="30" t="s">
        <v>1128</v>
      </c>
      <c r="BF434" s="30" t="s">
        <v>1129</v>
      </c>
      <c r="BG434" s="30" t="s">
        <v>1128</v>
      </c>
      <c r="BH434" s="30" t="s">
        <v>1129</v>
      </c>
      <c r="BI434" s="30" t="s">
        <v>1125</v>
      </c>
    </row>
    <row r="435" spans="4:61" s="20" customFormat="1" ht="15" hidden="1" x14ac:dyDescent="0.25">
      <c r="D435" s="20">
        <f t="shared" si="48"/>
        <v>0</v>
      </c>
      <c r="E435" s="24"/>
      <c r="G435" s="24"/>
      <c r="H435" s="24"/>
      <c r="I435" s="24"/>
      <c r="J435" s="24">
        <f t="shared" si="47"/>
        <v>0</v>
      </c>
      <c r="K435" s="24">
        <f t="shared" si="47"/>
        <v>0</v>
      </c>
      <c r="L435" s="24">
        <f t="shared" si="47"/>
        <v>0</v>
      </c>
      <c r="M435" s="24">
        <f t="shared" si="47"/>
        <v>0</v>
      </c>
      <c r="N435" s="24">
        <f t="shared" si="47"/>
        <v>0</v>
      </c>
      <c r="O435" s="24">
        <f t="shared" si="47"/>
        <v>0</v>
      </c>
      <c r="P435" s="24">
        <f t="shared" si="47"/>
        <v>0</v>
      </c>
      <c r="Q435" s="24">
        <f t="shared" si="46"/>
        <v>0</v>
      </c>
      <c r="R435" s="24">
        <f t="shared" si="46"/>
        <v>0</v>
      </c>
      <c r="S435" s="24">
        <f t="shared" si="46"/>
        <v>0</v>
      </c>
      <c r="T435" s="24">
        <f t="shared" si="46"/>
        <v>0</v>
      </c>
      <c r="U435" s="24">
        <f t="shared" si="46"/>
        <v>0</v>
      </c>
      <c r="V435" s="24"/>
      <c r="W435" s="24"/>
      <c r="X435" s="24"/>
      <c r="Y435" s="24"/>
      <c r="Z435" s="24"/>
      <c r="AA435" s="24">
        <f t="shared" si="47"/>
        <v>0</v>
      </c>
      <c r="AB435" s="24">
        <f t="shared" si="47"/>
        <v>0</v>
      </c>
      <c r="AC435" s="24">
        <f t="shared" si="47"/>
        <v>0</v>
      </c>
      <c r="AD435" s="24">
        <f t="shared" si="47"/>
        <v>0</v>
      </c>
      <c r="AE435" s="24">
        <f t="shared" si="46"/>
        <v>0</v>
      </c>
      <c r="AF435" s="24">
        <f t="shared" si="46"/>
        <v>0</v>
      </c>
      <c r="AJ435" s="100"/>
      <c r="BD435" t="str">
        <f t="shared" si="45"/>
        <v>RALHARPENDEN MEMORIAL HOSPITAL</v>
      </c>
      <c r="BE435" s="30" t="s">
        <v>1130</v>
      </c>
      <c r="BF435" s="30" t="s">
        <v>1131</v>
      </c>
      <c r="BG435" s="30" t="s">
        <v>1130</v>
      </c>
      <c r="BH435" s="30" t="s">
        <v>1131</v>
      </c>
      <c r="BI435" s="30" t="s">
        <v>1125</v>
      </c>
    </row>
    <row r="436" spans="4:61" s="20" customFormat="1" ht="12.75" hidden="1" customHeight="1" x14ac:dyDescent="0.25">
      <c r="D436" s="20">
        <f t="shared" si="48"/>
        <v>0</v>
      </c>
      <c r="E436" s="24"/>
      <c r="G436" s="24"/>
      <c r="H436" s="24"/>
      <c r="I436" s="24"/>
      <c r="J436" s="24">
        <f t="shared" si="47"/>
        <v>0</v>
      </c>
      <c r="K436" s="24">
        <f t="shared" si="47"/>
        <v>0</v>
      </c>
      <c r="L436" s="24">
        <f t="shared" si="47"/>
        <v>0</v>
      </c>
      <c r="M436" s="24">
        <f t="shared" si="47"/>
        <v>0</v>
      </c>
      <c r="N436" s="24">
        <f t="shared" si="47"/>
        <v>0</v>
      </c>
      <c r="O436" s="24">
        <f t="shared" si="47"/>
        <v>0</v>
      </c>
      <c r="P436" s="24">
        <f t="shared" si="47"/>
        <v>0</v>
      </c>
      <c r="Q436" s="24">
        <f t="shared" si="47"/>
        <v>0</v>
      </c>
      <c r="R436" s="24">
        <f t="shared" si="47"/>
        <v>0</v>
      </c>
      <c r="S436" s="24">
        <f t="shared" si="47"/>
        <v>0</v>
      </c>
      <c r="T436" s="24">
        <f t="shared" si="47"/>
        <v>0</v>
      </c>
      <c r="U436" s="24">
        <f t="shared" si="47"/>
        <v>0</v>
      </c>
      <c r="V436" s="24"/>
      <c r="W436" s="24"/>
      <c r="X436" s="24"/>
      <c r="Y436" s="24"/>
      <c r="Z436" s="24"/>
      <c r="AA436" s="24">
        <f t="shared" si="47"/>
        <v>0</v>
      </c>
      <c r="AB436" s="24">
        <f t="shared" si="47"/>
        <v>0</v>
      </c>
      <c r="AC436" s="24">
        <f t="shared" si="47"/>
        <v>0</v>
      </c>
      <c r="AD436" s="24">
        <f t="shared" si="47"/>
        <v>0</v>
      </c>
      <c r="AE436" s="24">
        <f t="shared" ref="AE436:AF451" si="49">IF(AE30&lt;0, 1, 0)</f>
        <v>0</v>
      </c>
      <c r="AF436" s="24">
        <f t="shared" si="49"/>
        <v>0</v>
      </c>
      <c r="AJ436" s="100"/>
      <c r="BD436" t="str">
        <f t="shared" si="45"/>
        <v>RALMOUNT VERNON HOSPITAL</v>
      </c>
      <c r="BE436" s="30" t="s">
        <v>1132</v>
      </c>
      <c r="BF436" s="30" t="s">
        <v>1133</v>
      </c>
      <c r="BG436" s="30" t="s">
        <v>1132</v>
      </c>
      <c r="BH436" s="30" t="s">
        <v>1133</v>
      </c>
      <c r="BI436" s="30" t="s">
        <v>1125</v>
      </c>
    </row>
    <row r="437" spans="4:61" s="20" customFormat="1" ht="15" hidden="1" x14ac:dyDescent="0.25">
      <c r="D437" s="20">
        <f t="shared" si="48"/>
        <v>0</v>
      </c>
      <c r="E437" s="24"/>
      <c r="G437" s="24"/>
      <c r="H437" s="24"/>
      <c r="I437" s="24"/>
      <c r="J437" s="24">
        <f t="shared" ref="J437:AD452" si="50">IF(J31&lt;0, 1, 0)</f>
        <v>0</v>
      </c>
      <c r="K437" s="24">
        <f t="shared" si="50"/>
        <v>0</v>
      </c>
      <c r="L437" s="24">
        <f t="shared" si="50"/>
        <v>0</v>
      </c>
      <c r="M437" s="24">
        <f t="shared" si="50"/>
        <v>0</v>
      </c>
      <c r="N437" s="24">
        <f t="shared" si="50"/>
        <v>0</v>
      </c>
      <c r="O437" s="24">
        <f t="shared" si="50"/>
        <v>0</v>
      </c>
      <c r="P437" s="24">
        <f t="shared" si="50"/>
        <v>0</v>
      </c>
      <c r="Q437" s="24">
        <f t="shared" si="50"/>
        <v>0</v>
      </c>
      <c r="R437" s="24">
        <f t="shared" si="50"/>
        <v>0</v>
      </c>
      <c r="S437" s="24">
        <f t="shared" si="50"/>
        <v>0</v>
      </c>
      <c r="T437" s="24">
        <f t="shared" si="50"/>
        <v>0</v>
      </c>
      <c r="U437" s="24">
        <f t="shared" si="50"/>
        <v>0</v>
      </c>
      <c r="V437" s="24"/>
      <c r="W437" s="24"/>
      <c r="X437" s="24"/>
      <c r="Y437" s="24"/>
      <c r="Z437" s="24"/>
      <c r="AA437" s="24">
        <f t="shared" si="50"/>
        <v>0</v>
      </c>
      <c r="AB437" s="24">
        <f t="shared" si="50"/>
        <v>0</v>
      </c>
      <c r="AC437" s="24">
        <f t="shared" si="50"/>
        <v>0</v>
      </c>
      <c r="AD437" s="24">
        <f t="shared" si="50"/>
        <v>0</v>
      </c>
      <c r="AE437" s="24">
        <f t="shared" si="49"/>
        <v>0</v>
      </c>
      <c r="AF437" s="24">
        <f t="shared" si="49"/>
        <v>0</v>
      </c>
      <c r="AJ437" s="100"/>
      <c r="BD437" t="str">
        <f t="shared" si="45"/>
        <v>RALQUEEN MARY'S HOUSE</v>
      </c>
      <c r="BE437" s="30" t="s">
        <v>1134</v>
      </c>
      <c r="BF437" s="30" t="s">
        <v>1135</v>
      </c>
      <c r="BG437" s="30" t="s">
        <v>1134</v>
      </c>
      <c r="BH437" s="30" t="s">
        <v>1135</v>
      </c>
      <c r="BI437" s="30" t="s">
        <v>1125</v>
      </c>
    </row>
    <row r="438" spans="4:61" s="20" customFormat="1" ht="15" hidden="1" x14ac:dyDescent="0.25">
      <c r="D438" s="20">
        <f t="shared" si="48"/>
        <v>0</v>
      </c>
      <c r="E438" s="24"/>
      <c r="G438" s="24"/>
      <c r="H438" s="24"/>
      <c r="I438" s="24"/>
      <c r="J438" s="24">
        <f t="shared" si="50"/>
        <v>0</v>
      </c>
      <c r="K438" s="24">
        <f t="shared" si="50"/>
        <v>0</v>
      </c>
      <c r="L438" s="24">
        <f t="shared" si="50"/>
        <v>0</v>
      </c>
      <c r="M438" s="24">
        <f t="shared" si="50"/>
        <v>0</v>
      </c>
      <c r="N438" s="24">
        <f t="shared" si="50"/>
        <v>0</v>
      </c>
      <c r="O438" s="24">
        <f t="shared" si="50"/>
        <v>0</v>
      </c>
      <c r="P438" s="24">
        <f t="shared" si="50"/>
        <v>0</v>
      </c>
      <c r="Q438" s="24">
        <f t="shared" si="50"/>
        <v>0</v>
      </c>
      <c r="R438" s="24">
        <f t="shared" si="50"/>
        <v>0</v>
      </c>
      <c r="S438" s="24">
        <f t="shared" si="50"/>
        <v>0</v>
      </c>
      <c r="T438" s="24">
        <f t="shared" si="50"/>
        <v>0</v>
      </c>
      <c r="U438" s="24">
        <f t="shared" si="50"/>
        <v>0</v>
      </c>
      <c r="V438" s="24"/>
      <c r="W438" s="24"/>
      <c r="X438" s="24"/>
      <c r="Y438" s="24"/>
      <c r="Z438" s="24"/>
      <c r="AA438" s="24">
        <f t="shared" si="50"/>
        <v>0</v>
      </c>
      <c r="AB438" s="24">
        <f t="shared" si="50"/>
        <v>0</v>
      </c>
      <c r="AC438" s="24">
        <f t="shared" si="50"/>
        <v>0</v>
      </c>
      <c r="AD438" s="24">
        <f t="shared" si="50"/>
        <v>0</v>
      </c>
      <c r="AE438" s="24">
        <f t="shared" si="49"/>
        <v>0</v>
      </c>
      <c r="AF438" s="24">
        <f t="shared" si="49"/>
        <v>0</v>
      </c>
      <c r="AJ438" s="100"/>
      <c r="BD438" t="str">
        <f t="shared" si="45"/>
        <v>RALROYAL FREE HOSPITAL</v>
      </c>
      <c r="BE438" s="30" t="s">
        <v>1136</v>
      </c>
      <c r="BF438" s="30" t="s">
        <v>1137</v>
      </c>
      <c r="BG438" s="30" t="s">
        <v>1136</v>
      </c>
      <c r="BH438" s="30" t="s">
        <v>1137</v>
      </c>
      <c r="BI438" s="30" t="s">
        <v>1125</v>
      </c>
    </row>
    <row r="439" spans="4:61" s="20" customFormat="1" ht="15" hidden="1" x14ac:dyDescent="0.25">
      <c r="D439" s="20">
        <f t="shared" si="48"/>
        <v>0</v>
      </c>
      <c r="E439" s="24"/>
      <c r="G439" s="24"/>
      <c r="H439" s="24"/>
      <c r="I439" s="24"/>
      <c r="J439" s="24">
        <f t="shared" si="50"/>
        <v>0</v>
      </c>
      <c r="K439" s="24">
        <f t="shared" si="50"/>
        <v>0</v>
      </c>
      <c r="L439" s="24">
        <f t="shared" si="50"/>
        <v>0</v>
      </c>
      <c r="M439" s="24">
        <f t="shared" si="50"/>
        <v>0</v>
      </c>
      <c r="N439" s="24">
        <f t="shared" si="50"/>
        <v>0</v>
      </c>
      <c r="O439" s="24">
        <f t="shared" si="50"/>
        <v>0</v>
      </c>
      <c r="P439" s="24">
        <f t="shared" si="50"/>
        <v>0</v>
      </c>
      <c r="Q439" s="24">
        <f t="shared" si="50"/>
        <v>0</v>
      </c>
      <c r="R439" s="24">
        <f t="shared" si="50"/>
        <v>0</v>
      </c>
      <c r="S439" s="24">
        <f t="shared" si="50"/>
        <v>0</v>
      </c>
      <c r="T439" s="24">
        <f t="shared" si="50"/>
        <v>0</v>
      </c>
      <c r="U439" s="24">
        <f t="shared" si="50"/>
        <v>0</v>
      </c>
      <c r="V439" s="24"/>
      <c r="W439" s="24"/>
      <c r="X439" s="24"/>
      <c r="Y439" s="24"/>
      <c r="Z439" s="24"/>
      <c r="AA439" s="24">
        <f t="shared" si="50"/>
        <v>0</v>
      </c>
      <c r="AB439" s="24">
        <f t="shared" si="50"/>
        <v>0</v>
      </c>
      <c r="AC439" s="24">
        <f t="shared" si="50"/>
        <v>0</v>
      </c>
      <c r="AD439" s="24">
        <f t="shared" si="50"/>
        <v>0</v>
      </c>
      <c r="AE439" s="24">
        <f t="shared" si="49"/>
        <v>0</v>
      </c>
      <c r="AF439" s="24">
        <f t="shared" si="49"/>
        <v>0</v>
      </c>
      <c r="AJ439" s="100"/>
      <c r="BD439" t="str">
        <f t="shared" si="45"/>
        <v>RALST. ALBANS CITY HOSPITAL</v>
      </c>
      <c r="BE439" s="30" t="s">
        <v>1138</v>
      </c>
      <c r="BF439" s="30" t="s">
        <v>1139</v>
      </c>
      <c r="BG439" s="30" t="s">
        <v>1138</v>
      </c>
      <c r="BH439" s="30" t="s">
        <v>1139</v>
      </c>
      <c r="BI439" s="30" t="s">
        <v>1125</v>
      </c>
    </row>
    <row r="440" spans="4:61" s="20" customFormat="1" ht="15" hidden="1" x14ac:dyDescent="0.25">
      <c r="D440" s="20">
        <f t="shared" si="48"/>
        <v>0</v>
      </c>
      <c r="E440" s="24"/>
      <c r="G440" s="24"/>
      <c r="H440" s="24"/>
      <c r="I440" s="24"/>
      <c r="J440" s="24">
        <f t="shared" si="50"/>
        <v>0</v>
      </c>
      <c r="K440" s="24">
        <f t="shared" si="50"/>
        <v>0</v>
      </c>
      <c r="L440" s="24">
        <f t="shared" si="50"/>
        <v>0</v>
      </c>
      <c r="M440" s="24">
        <f t="shared" si="50"/>
        <v>0</v>
      </c>
      <c r="N440" s="24">
        <f t="shared" si="50"/>
        <v>0</v>
      </c>
      <c r="O440" s="24">
        <f t="shared" si="50"/>
        <v>0</v>
      </c>
      <c r="P440" s="24">
        <f t="shared" si="50"/>
        <v>0</v>
      </c>
      <c r="Q440" s="24">
        <f t="shared" si="50"/>
        <v>0</v>
      </c>
      <c r="R440" s="24">
        <f t="shared" si="50"/>
        <v>0</v>
      </c>
      <c r="S440" s="24">
        <f t="shared" si="50"/>
        <v>0</v>
      </c>
      <c r="T440" s="24">
        <f t="shared" si="50"/>
        <v>0</v>
      </c>
      <c r="U440" s="24">
        <f t="shared" si="50"/>
        <v>0</v>
      </c>
      <c r="V440" s="24"/>
      <c r="W440" s="24"/>
      <c r="X440" s="24"/>
      <c r="Y440" s="24"/>
      <c r="Z440" s="24"/>
      <c r="AA440" s="24">
        <f t="shared" si="50"/>
        <v>0</v>
      </c>
      <c r="AB440" s="24">
        <f t="shared" si="50"/>
        <v>0</v>
      </c>
      <c r="AC440" s="24">
        <f t="shared" si="50"/>
        <v>0</v>
      </c>
      <c r="AD440" s="24">
        <f t="shared" si="50"/>
        <v>0</v>
      </c>
      <c r="AE440" s="24">
        <f t="shared" si="49"/>
        <v>0</v>
      </c>
      <c r="AF440" s="24">
        <f t="shared" si="49"/>
        <v>0</v>
      </c>
      <c r="AJ440" s="100"/>
      <c r="BD440" t="str">
        <f t="shared" si="45"/>
        <v>RALWATFORD GENERAL HOSPITAL</v>
      </c>
      <c r="BE440" s="30" t="s">
        <v>1140</v>
      </c>
      <c r="BF440" s="30" t="s">
        <v>1141</v>
      </c>
      <c r="BG440" s="30" t="s">
        <v>1140</v>
      </c>
      <c r="BH440" s="30" t="s">
        <v>1141</v>
      </c>
      <c r="BI440" s="30" t="s">
        <v>1125</v>
      </c>
    </row>
    <row r="441" spans="4:61" s="20" customFormat="1" ht="15" hidden="1" x14ac:dyDescent="0.25">
      <c r="D441" s="20">
        <f t="shared" si="48"/>
        <v>0</v>
      </c>
      <c r="E441" s="24"/>
      <c r="G441" s="24"/>
      <c r="H441" s="24"/>
      <c r="I441" s="24"/>
      <c r="J441" s="24">
        <f t="shared" si="50"/>
        <v>0</v>
      </c>
      <c r="K441" s="24">
        <f t="shared" si="50"/>
        <v>0</v>
      </c>
      <c r="L441" s="24">
        <f t="shared" si="50"/>
        <v>0</v>
      </c>
      <c r="M441" s="24">
        <f t="shared" si="50"/>
        <v>0</v>
      </c>
      <c r="N441" s="24">
        <f t="shared" si="50"/>
        <v>0</v>
      </c>
      <c r="O441" s="24">
        <f t="shared" si="50"/>
        <v>0</v>
      </c>
      <c r="P441" s="24">
        <f t="shared" si="50"/>
        <v>0</v>
      </c>
      <c r="Q441" s="24">
        <f t="shared" si="50"/>
        <v>0</v>
      </c>
      <c r="R441" s="24">
        <f t="shared" si="50"/>
        <v>0</v>
      </c>
      <c r="S441" s="24">
        <f t="shared" si="50"/>
        <v>0</v>
      </c>
      <c r="T441" s="24">
        <f t="shared" si="50"/>
        <v>0</v>
      </c>
      <c r="U441" s="24">
        <f t="shared" si="50"/>
        <v>0</v>
      </c>
      <c r="V441" s="24"/>
      <c r="W441" s="24"/>
      <c r="X441" s="24"/>
      <c r="Y441" s="24"/>
      <c r="Z441" s="24"/>
      <c r="AA441" s="24">
        <f t="shared" si="50"/>
        <v>0</v>
      </c>
      <c r="AB441" s="24">
        <f t="shared" si="50"/>
        <v>0</v>
      </c>
      <c r="AC441" s="24">
        <f t="shared" si="50"/>
        <v>0</v>
      </c>
      <c r="AD441" s="24">
        <f t="shared" si="50"/>
        <v>0</v>
      </c>
      <c r="AE441" s="24">
        <f t="shared" si="49"/>
        <v>0</v>
      </c>
      <c r="AF441" s="24">
        <f t="shared" si="49"/>
        <v>0</v>
      </c>
      <c r="AJ441" s="100"/>
      <c r="BD441" t="str">
        <f t="shared" si="45"/>
        <v>RANROYAL NATIONAL ORTHOPAEDIC HOSPITAL (BOLSOVER STREET)</v>
      </c>
      <c r="BE441" s="30" t="s">
        <v>1142</v>
      </c>
      <c r="BF441" s="30" t="s">
        <v>1143</v>
      </c>
      <c r="BG441" s="30" t="s">
        <v>1142</v>
      </c>
      <c r="BH441" s="30" t="s">
        <v>1143</v>
      </c>
      <c r="BI441" s="30" t="s">
        <v>1144</v>
      </c>
    </row>
    <row r="442" spans="4:61" s="20" customFormat="1" ht="15" hidden="1" x14ac:dyDescent="0.25">
      <c r="D442" s="20">
        <f t="shared" si="48"/>
        <v>0</v>
      </c>
      <c r="E442" s="24"/>
      <c r="G442" s="24"/>
      <c r="H442" s="24"/>
      <c r="I442" s="24"/>
      <c r="J442" s="24">
        <f t="shared" si="50"/>
        <v>0</v>
      </c>
      <c r="K442" s="24">
        <f t="shared" si="50"/>
        <v>0</v>
      </c>
      <c r="L442" s="24">
        <f t="shared" si="50"/>
        <v>0</v>
      </c>
      <c r="M442" s="24">
        <f t="shared" si="50"/>
        <v>0</v>
      </c>
      <c r="N442" s="24">
        <f t="shared" si="50"/>
        <v>0</v>
      </c>
      <c r="O442" s="24">
        <f t="shared" si="50"/>
        <v>0</v>
      </c>
      <c r="P442" s="24">
        <f t="shared" si="50"/>
        <v>0</v>
      </c>
      <c r="Q442" s="24">
        <f t="shared" si="50"/>
        <v>0</v>
      </c>
      <c r="R442" s="24">
        <f t="shared" si="50"/>
        <v>0</v>
      </c>
      <c r="S442" s="24">
        <f t="shared" si="50"/>
        <v>0</v>
      </c>
      <c r="T442" s="24">
        <f t="shared" si="50"/>
        <v>0</v>
      </c>
      <c r="U442" s="24">
        <f t="shared" si="50"/>
        <v>0</v>
      </c>
      <c r="V442" s="24"/>
      <c r="W442" s="24"/>
      <c r="X442" s="24"/>
      <c r="Y442" s="24"/>
      <c r="Z442" s="24"/>
      <c r="AA442" s="24">
        <f t="shared" si="50"/>
        <v>0</v>
      </c>
      <c r="AB442" s="24">
        <f t="shared" si="50"/>
        <v>0</v>
      </c>
      <c r="AC442" s="24">
        <f t="shared" si="50"/>
        <v>0</v>
      </c>
      <c r="AD442" s="24">
        <f t="shared" si="50"/>
        <v>0</v>
      </c>
      <c r="AE442" s="24">
        <f t="shared" si="49"/>
        <v>0</v>
      </c>
      <c r="AF442" s="24">
        <f t="shared" si="49"/>
        <v>0</v>
      </c>
      <c r="AJ442" s="100"/>
      <c r="BD442" t="str">
        <f t="shared" si="45"/>
        <v>RANTHE ROYAL NATIONAL ORTHOPAEDIC HOSPITAL (STANMORE)</v>
      </c>
      <c r="BE442" s="30" t="s">
        <v>1145</v>
      </c>
      <c r="BF442" s="30" t="s">
        <v>1146</v>
      </c>
      <c r="BG442" s="30" t="s">
        <v>1145</v>
      </c>
      <c r="BH442" s="30" t="s">
        <v>1146</v>
      </c>
      <c r="BI442" s="30" t="s">
        <v>1144</v>
      </c>
    </row>
    <row r="443" spans="4:61" s="20" customFormat="1" ht="15" hidden="1" x14ac:dyDescent="0.25">
      <c r="D443" s="20">
        <f t="shared" si="48"/>
        <v>0</v>
      </c>
      <c r="E443" s="24"/>
      <c r="G443" s="24"/>
      <c r="H443" s="24"/>
      <c r="I443" s="24"/>
      <c r="J443" s="24">
        <f t="shared" si="50"/>
        <v>0</v>
      </c>
      <c r="K443" s="24">
        <f t="shared" si="50"/>
        <v>0</v>
      </c>
      <c r="L443" s="24">
        <f t="shared" si="50"/>
        <v>0</v>
      </c>
      <c r="M443" s="24">
        <f t="shared" si="50"/>
        <v>0</v>
      </c>
      <c r="N443" s="24">
        <f t="shared" si="50"/>
        <v>0</v>
      </c>
      <c r="O443" s="24">
        <f t="shared" si="50"/>
        <v>0</v>
      </c>
      <c r="P443" s="24">
        <f t="shared" si="50"/>
        <v>0</v>
      </c>
      <c r="Q443" s="24">
        <f t="shared" si="50"/>
        <v>0</v>
      </c>
      <c r="R443" s="24">
        <f t="shared" si="50"/>
        <v>0</v>
      </c>
      <c r="S443" s="24">
        <f t="shared" si="50"/>
        <v>0</v>
      </c>
      <c r="T443" s="24">
        <f t="shared" si="50"/>
        <v>0</v>
      </c>
      <c r="U443" s="24">
        <f t="shared" si="50"/>
        <v>0</v>
      </c>
      <c r="V443" s="24"/>
      <c r="W443" s="24"/>
      <c r="X443" s="24"/>
      <c r="Y443" s="24"/>
      <c r="Z443" s="24"/>
      <c r="AA443" s="24">
        <f t="shared" si="50"/>
        <v>0</v>
      </c>
      <c r="AB443" s="24">
        <f t="shared" si="50"/>
        <v>0</v>
      </c>
      <c r="AC443" s="24">
        <f t="shared" si="50"/>
        <v>0</v>
      </c>
      <c r="AD443" s="24">
        <f t="shared" si="50"/>
        <v>0</v>
      </c>
      <c r="AE443" s="24">
        <f t="shared" si="49"/>
        <v>0</v>
      </c>
      <c r="AF443" s="24">
        <f t="shared" si="49"/>
        <v>0</v>
      </c>
      <c r="AJ443" s="100"/>
      <c r="BD443" t="str">
        <f t="shared" si="45"/>
        <v>RAPNORTH MIDDLESEX HOSPITAL</v>
      </c>
      <c r="BE443" s="30" t="s">
        <v>1147</v>
      </c>
      <c r="BF443" s="30" t="s">
        <v>1148</v>
      </c>
      <c r="BG443" s="30" t="s">
        <v>1147</v>
      </c>
      <c r="BH443" s="30" t="s">
        <v>1148</v>
      </c>
      <c r="BI443" s="30" t="s">
        <v>1149</v>
      </c>
    </row>
    <row r="444" spans="4:61" s="20" customFormat="1" ht="15" hidden="1" x14ac:dyDescent="0.25">
      <c r="D444" s="20">
        <f t="shared" si="48"/>
        <v>0</v>
      </c>
      <c r="E444" s="24"/>
      <c r="G444" s="24"/>
      <c r="H444" s="24"/>
      <c r="I444" s="24"/>
      <c r="J444" s="24">
        <f t="shared" si="50"/>
        <v>0</v>
      </c>
      <c r="K444" s="24">
        <f t="shared" si="50"/>
        <v>0</v>
      </c>
      <c r="L444" s="24">
        <f t="shared" si="50"/>
        <v>0</v>
      </c>
      <c r="M444" s="24">
        <f t="shared" si="50"/>
        <v>0</v>
      </c>
      <c r="N444" s="24">
        <f t="shared" si="50"/>
        <v>0</v>
      </c>
      <c r="O444" s="24">
        <f t="shared" si="50"/>
        <v>0</v>
      </c>
      <c r="P444" s="24">
        <f t="shared" si="50"/>
        <v>0</v>
      </c>
      <c r="Q444" s="24">
        <f t="shared" si="50"/>
        <v>0</v>
      </c>
      <c r="R444" s="24">
        <f t="shared" si="50"/>
        <v>0</v>
      </c>
      <c r="S444" s="24">
        <f t="shared" si="50"/>
        <v>0</v>
      </c>
      <c r="T444" s="24">
        <f t="shared" si="50"/>
        <v>0</v>
      </c>
      <c r="U444" s="24">
        <f t="shared" si="50"/>
        <v>0</v>
      </c>
      <c r="V444" s="24"/>
      <c r="W444" s="24"/>
      <c r="X444" s="24"/>
      <c r="Y444" s="24"/>
      <c r="Z444" s="24"/>
      <c r="AA444" s="24">
        <f t="shared" si="50"/>
        <v>0</v>
      </c>
      <c r="AB444" s="24">
        <f t="shared" si="50"/>
        <v>0</v>
      </c>
      <c r="AC444" s="24">
        <f t="shared" si="50"/>
        <v>0</v>
      </c>
      <c r="AD444" s="24">
        <f t="shared" si="50"/>
        <v>0</v>
      </c>
      <c r="AE444" s="24">
        <f t="shared" si="49"/>
        <v>0</v>
      </c>
      <c r="AF444" s="24">
        <f t="shared" si="49"/>
        <v>0</v>
      </c>
      <c r="AJ444" s="100"/>
      <c r="BD444" t="str">
        <f t="shared" si="45"/>
        <v>RAPST ANNS HOSPITAL (ACUTE WARDS)</v>
      </c>
      <c r="BE444" s="30" t="s">
        <v>1150</v>
      </c>
      <c r="BF444" s="30" t="s">
        <v>1151</v>
      </c>
      <c r="BG444" s="30" t="s">
        <v>1150</v>
      </c>
      <c r="BH444" s="30" t="s">
        <v>1151</v>
      </c>
      <c r="BI444" s="30" t="s">
        <v>1149</v>
      </c>
    </row>
    <row r="445" spans="4:61" s="20" customFormat="1" ht="15" hidden="1" x14ac:dyDescent="0.25">
      <c r="D445" s="20">
        <f t="shared" si="48"/>
        <v>0</v>
      </c>
      <c r="E445" s="24"/>
      <c r="G445" s="24"/>
      <c r="H445" s="24"/>
      <c r="I445" s="24"/>
      <c r="J445" s="24">
        <f t="shared" si="50"/>
        <v>0</v>
      </c>
      <c r="K445" s="24">
        <f t="shared" si="50"/>
        <v>0</v>
      </c>
      <c r="L445" s="24">
        <f t="shared" si="50"/>
        <v>0</v>
      </c>
      <c r="M445" s="24">
        <f t="shared" si="50"/>
        <v>0</v>
      </c>
      <c r="N445" s="24">
        <f t="shared" si="50"/>
        <v>0</v>
      </c>
      <c r="O445" s="24">
        <f t="shared" si="50"/>
        <v>0</v>
      </c>
      <c r="P445" s="24">
        <f t="shared" si="50"/>
        <v>0</v>
      </c>
      <c r="Q445" s="24">
        <f t="shared" si="50"/>
        <v>0</v>
      </c>
      <c r="R445" s="24">
        <f t="shared" si="50"/>
        <v>0</v>
      </c>
      <c r="S445" s="24">
        <f t="shared" si="50"/>
        <v>0</v>
      </c>
      <c r="T445" s="24">
        <f t="shared" si="50"/>
        <v>0</v>
      </c>
      <c r="U445" s="24">
        <f t="shared" si="50"/>
        <v>0</v>
      </c>
      <c r="V445" s="24"/>
      <c r="W445" s="24"/>
      <c r="X445" s="24"/>
      <c r="Y445" s="24"/>
      <c r="Z445" s="24"/>
      <c r="AA445" s="24">
        <f t="shared" si="50"/>
        <v>0</v>
      </c>
      <c r="AB445" s="24">
        <f t="shared" si="50"/>
        <v>0</v>
      </c>
      <c r="AC445" s="24">
        <f t="shared" si="50"/>
        <v>0</v>
      </c>
      <c r="AD445" s="24">
        <f t="shared" si="50"/>
        <v>0</v>
      </c>
      <c r="AE445" s="24">
        <f t="shared" si="49"/>
        <v>0</v>
      </c>
      <c r="AF445" s="24">
        <f t="shared" si="49"/>
        <v>0</v>
      </c>
      <c r="AJ445" s="100"/>
      <c r="BD445" t="str">
        <f t="shared" si="45"/>
        <v>RASHILLINGDON HOSPITAL</v>
      </c>
      <c r="BE445" s="30" t="s">
        <v>1152</v>
      </c>
      <c r="BF445" s="30" t="s">
        <v>1153</v>
      </c>
      <c r="BG445" s="30" t="s">
        <v>1152</v>
      </c>
      <c r="BH445" s="30" t="s">
        <v>1153</v>
      </c>
      <c r="BI445" s="30" t="s">
        <v>1154</v>
      </c>
    </row>
    <row r="446" spans="4:61" s="20" customFormat="1" ht="15" hidden="1" x14ac:dyDescent="0.25">
      <c r="D446" s="20">
        <f t="shared" si="48"/>
        <v>0</v>
      </c>
      <c r="E446" s="24"/>
      <c r="G446" s="24"/>
      <c r="H446" s="24"/>
      <c r="I446" s="24"/>
      <c r="J446" s="24">
        <f t="shared" si="50"/>
        <v>0</v>
      </c>
      <c r="K446" s="24">
        <f t="shared" si="50"/>
        <v>0</v>
      </c>
      <c r="L446" s="24">
        <f t="shared" si="50"/>
        <v>0</v>
      </c>
      <c r="M446" s="24">
        <f t="shared" si="50"/>
        <v>0</v>
      </c>
      <c r="N446" s="24">
        <f t="shared" si="50"/>
        <v>0</v>
      </c>
      <c r="O446" s="24">
        <f t="shared" si="50"/>
        <v>0</v>
      </c>
      <c r="P446" s="24">
        <f t="shared" si="50"/>
        <v>0</v>
      </c>
      <c r="Q446" s="24">
        <f t="shared" si="50"/>
        <v>0</v>
      </c>
      <c r="R446" s="24">
        <f t="shared" si="50"/>
        <v>0</v>
      </c>
      <c r="S446" s="24">
        <f t="shared" si="50"/>
        <v>0</v>
      </c>
      <c r="T446" s="24">
        <f t="shared" si="50"/>
        <v>0</v>
      </c>
      <c r="U446" s="24">
        <f t="shared" si="50"/>
        <v>0</v>
      </c>
      <c r="V446" s="24"/>
      <c r="W446" s="24"/>
      <c r="X446" s="24"/>
      <c r="Y446" s="24"/>
      <c r="Z446" s="24"/>
      <c r="AA446" s="24">
        <f t="shared" si="50"/>
        <v>0</v>
      </c>
      <c r="AB446" s="24">
        <f t="shared" si="50"/>
        <v>0</v>
      </c>
      <c r="AC446" s="24">
        <f t="shared" si="50"/>
        <v>0</v>
      </c>
      <c r="AD446" s="24">
        <f t="shared" si="50"/>
        <v>0</v>
      </c>
      <c r="AE446" s="24">
        <f t="shared" si="49"/>
        <v>0</v>
      </c>
      <c r="AF446" s="24">
        <f t="shared" si="49"/>
        <v>0</v>
      </c>
      <c r="AJ446" s="100"/>
      <c r="BD446" t="str">
        <f t="shared" si="45"/>
        <v>RASMOUNT VERNON HOSPITAL SITE</v>
      </c>
      <c r="BE446" s="30" t="s">
        <v>1155</v>
      </c>
      <c r="BF446" s="30" t="s">
        <v>1156</v>
      </c>
      <c r="BG446" s="30" t="s">
        <v>1155</v>
      </c>
      <c r="BH446" s="30" t="s">
        <v>1156</v>
      </c>
      <c r="BI446" s="30" t="s">
        <v>1154</v>
      </c>
    </row>
    <row r="447" spans="4:61" s="20" customFormat="1" ht="15" hidden="1" x14ac:dyDescent="0.25">
      <c r="D447" s="20">
        <f t="shared" si="48"/>
        <v>0</v>
      </c>
      <c r="E447" s="24"/>
      <c r="G447" s="24"/>
      <c r="H447" s="24"/>
      <c r="I447" s="24"/>
      <c r="J447" s="24">
        <f t="shared" si="50"/>
        <v>0</v>
      </c>
      <c r="K447" s="24">
        <f t="shared" si="50"/>
        <v>0</v>
      </c>
      <c r="L447" s="24">
        <f t="shared" si="50"/>
        <v>0</v>
      </c>
      <c r="M447" s="24">
        <f t="shared" si="50"/>
        <v>0</v>
      </c>
      <c r="N447" s="24">
        <f t="shared" si="50"/>
        <v>0</v>
      </c>
      <c r="O447" s="24">
        <f t="shared" si="50"/>
        <v>0</v>
      </c>
      <c r="P447" s="24">
        <f t="shared" si="50"/>
        <v>0</v>
      </c>
      <c r="Q447" s="24">
        <f t="shared" si="50"/>
        <v>0</v>
      </c>
      <c r="R447" s="24">
        <f t="shared" si="50"/>
        <v>0</v>
      </c>
      <c r="S447" s="24">
        <f t="shared" si="50"/>
        <v>0</v>
      </c>
      <c r="T447" s="24">
        <f t="shared" si="50"/>
        <v>0</v>
      </c>
      <c r="U447" s="24">
        <f t="shared" si="50"/>
        <v>0</v>
      </c>
      <c r="V447" s="24"/>
      <c r="W447" s="24"/>
      <c r="X447" s="24"/>
      <c r="Y447" s="24"/>
      <c r="Z447" s="24"/>
      <c r="AA447" s="24">
        <f t="shared" si="50"/>
        <v>0</v>
      </c>
      <c r="AB447" s="24">
        <f t="shared" si="50"/>
        <v>0</v>
      </c>
      <c r="AC447" s="24">
        <f t="shared" si="50"/>
        <v>0</v>
      </c>
      <c r="AD447" s="24">
        <f t="shared" si="50"/>
        <v>0</v>
      </c>
      <c r="AE447" s="24">
        <f t="shared" si="49"/>
        <v>0</v>
      </c>
      <c r="AF447" s="24">
        <f t="shared" si="49"/>
        <v>0</v>
      </c>
      <c r="AJ447" s="100"/>
      <c r="BD447" t="str">
        <f t="shared" si="45"/>
        <v>RATBARKING HOSPITAL</v>
      </c>
      <c r="BE447" s="30" t="s">
        <v>1157</v>
      </c>
      <c r="BF447" s="30" t="s">
        <v>1158</v>
      </c>
      <c r="BG447" s="30" t="s">
        <v>1157</v>
      </c>
      <c r="BH447" s="30" t="s">
        <v>1158</v>
      </c>
      <c r="BI447" s="30" t="s">
        <v>1159</v>
      </c>
    </row>
    <row r="448" spans="4:61" s="20" customFormat="1" ht="15" hidden="1" x14ac:dyDescent="0.25">
      <c r="D448" s="20">
        <f t="shared" si="48"/>
        <v>0</v>
      </c>
      <c r="E448" s="24"/>
      <c r="G448" s="24"/>
      <c r="H448" s="24"/>
      <c r="I448" s="24"/>
      <c r="J448" s="24">
        <f t="shared" si="50"/>
        <v>0</v>
      </c>
      <c r="K448" s="24">
        <f t="shared" si="50"/>
        <v>0</v>
      </c>
      <c r="L448" s="24">
        <f t="shared" si="50"/>
        <v>0</v>
      </c>
      <c r="M448" s="24">
        <f t="shared" si="50"/>
        <v>0</v>
      </c>
      <c r="N448" s="24">
        <f t="shared" si="50"/>
        <v>0</v>
      </c>
      <c r="O448" s="24">
        <f t="shared" si="50"/>
        <v>0</v>
      </c>
      <c r="P448" s="24">
        <f t="shared" si="50"/>
        <v>0</v>
      </c>
      <c r="Q448" s="24">
        <f t="shared" si="50"/>
        <v>0</v>
      </c>
      <c r="R448" s="24">
        <f t="shared" si="50"/>
        <v>0</v>
      </c>
      <c r="S448" s="24">
        <f t="shared" si="50"/>
        <v>0</v>
      </c>
      <c r="T448" s="24">
        <f t="shared" si="50"/>
        <v>0</v>
      </c>
      <c r="U448" s="24">
        <f t="shared" si="50"/>
        <v>0</v>
      </c>
      <c r="V448" s="24"/>
      <c r="W448" s="24"/>
      <c r="X448" s="24"/>
      <c r="Y448" s="24"/>
      <c r="Z448" s="24"/>
      <c r="AA448" s="24">
        <f t="shared" si="50"/>
        <v>0</v>
      </c>
      <c r="AB448" s="24">
        <f t="shared" si="50"/>
        <v>0</v>
      </c>
      <c r="AC448" s="24">
        <f t="shared" si="50"/>
        <v>0</v>
      </c>
      <c r="AD448" s="24">
        <f t="shared" si="50"/>
        <v>0</v>
      </c>
      <c r="AE448" s="24">
        <f t="shared" si="49"/>
        <v>0</v>
      </c>
      <c r="AF448" s="24">
        <f t="shared" si="49"/>
        <v>0</v>
      </c>
      <c r="AJ448" s="100"/>
      <c r="BD448" t="str">
        <f t="shared" si="45"/>
        <v>RATBASILDON HOSPITAL</v>
      </c>
      <c r="BE448" s="30" t="s">
        <v>1160</v>
      </c>
      <c r="BF448" s="30" t="s">
        <v>1117</v>
      </c>
      <c r="BG448" s="30" t="s">
        <v>1160</v>
      </c>
      <c r="BH448" s="30" t="s">
        <v>1117</v>
      </c>
      <c r="BI448" s="30" t="s">
        <v>1159</v>
      </c>
    </row>
    <row r="449" spans="4:61" s="20" customFormat="1" ht="15" hidden="1" x14ac:dyDescent="0.25">
      <c r="D449" s="20">
        <f t="shared" si="48"/>
        <v>0</v>
      </c>
      <c r="E449" s="24"/>
      <c r="G449" s="24"/>
      <c r="H449" s="24"/>
      <c r="I449" s="24"/>
      <c r="J449" s="24">
        <f t="shared" si="50"/>
        <v>0</v>
      </c>
      <c r="K449" s="24">
        <f t="shared" si="50"/>
        <v>0</v>
      </c>
      <c r="L449" s="24">
        <f t="shared" si="50"/>
        <v>0</v>
      </c>
      <c r="M449" s="24">
        <f t="shared" si="50"/>
        <v>0</v>
      </c>
      <c r="N449" s="24">
        <f t="shared" si="50"/>
        <v>0</v>
      </c>
      <c r="O449" s="24">
        <f t="shared" si="50"/>
        <v>0</v>
      </c>
      <c r="P449" s="24">
        <f t="shared" si="50"/>
        <v>0</v>
      </c>
      <c r="Q449" s="24">
        <f t="shared" si="50"/>
        <v>0</v>
      </c>
      <c r="R449" s="24">
        <f t="shared" si="50"/>
        <v>0</v>
      </c>
      <c r="S449" s="24">
        <f t="shared" si="50"/>
        <v>0</v>
      </c>
      <c r="T449" s="24">
        <f t="shared" si="50"/>
        <v>0</v>
      </c>
      <c r="U449" s="24">
        <f t="shared" si="50"/>
        <v>0</v>
      </c>
      <c r="V449" s="24"/>
      <c r="W449" s="24"/>
      <c r="X449" s="24"/>
      <c r="Y449" s="24"/>
      <c r="Z449" s="24"/>
      <c r="AA449" s="24">
        <f t="shared" si="50"/>
        <v>0</v>
      </c>
      <c r="AB449" s="24">
        <f t="shared" si="50"/>
        <v>0</v>
      </c>
      <c r="AC449" s="24">
        <f t="shared" si="50"/>
        <v>0</v>
      </c>
      <c r="AD449" s="24">
        <f t="shared" si="50"/>
        <v>0</v>
      </c>
      <c r="AE449" s="24">
        <f t="shared" si="49"/>
        <v>0</v>
      </c>
      <c r="AF449" s="24">
        <f t="shared" si="49"/>
        <v>0</v>
      </c>
      <c r="AJ449" s="100"/>
      <c r="BD449" t="str">
        <f t="shared" si="45"/>
        <v>RATBILLERICAY COMMUNITY HOSPITAL</v>
      </c>
      <c r="BE449" s="30" t="s">
        <v>1161</v>
      </c>
      <c r="BF449" s="30" t="s">
        <v>1162</v>
      </c>
      <c r="BG449" s="30" t="s">
        <v>1161</v>
      </c>
      <c r="BH449" s="30" t="s">
        <v>1162</v>
      </c>
      <c r="BI449" s="30" t="s">
        <v>1159</v>
      </c>
    </row>
    <row r="450" spans="4:61" s="20" customFormat="1" ht="15" hidden="1" x14ac:dyDescent="0.25">
      <c r="D450" s="20">
        <f t="shared" si="48"/>
        <v>0</v>
      </c>
      <c r="E450" s="24"/>
      <c r="G450" s="24"/>
      <c r="H450" s="24"/>
      <c r="I450" s="24"/>
      <c r="J450" s="24">
        <f t="shared" si="50"/>
        <v>0</v>
      </c>
      <c r="K450" s="24">
        <f t="shared" si="50"/>
        <v>0</v>
      </c>
      <c r="L450" s="24">
        <f t="shared" si="50"/>
        <v>0</v>
      </c>
      <c r="M450" s="24">
        <f t="shared" si="50"/>
        <v>0</v>
      </c>
      <c r="N450" s="24">
        <f t="shared" si="50"/>
        <v>0</v>
      </c>
      <c r="O450" s="24">
        <f t="shared" si="50"/>
        <v>0</v>
      </c>
      <c r="P450" s="24">
        <f t="shared" si="50"/>
        <v>0</v>
      </c>
      <c r="Q450" s="24">
        <f t="shared" si="50"/>
        <v>0</v>
      </c>
      <c r="R450" s="24">
        <f t="shared" si="50"/>
        <v>0</v>
      </c>
      <c r="S450" s="24">
        <f t="shared" si="50"/>
        <v>0</v>
      </c>
      <c r="T450" s="24">
        <f t="shared" si="50"/>
        <v>0</v>
      </c>
      <c r="U450" s="24">
        <f t="shared" si="50"/>
        <v>0</v>
      </c>
      <c r="V450" s="24"/>
      <c r="W450" s="24"/>
      <c r="X450" s="24"/>
      <c r="Y450" s="24"/>
      <c r="Z450" s="24"/>
      <c r="AA450" s="24">
        <f t="shared" si="50"/>
        <v>0</v>
      </c>
      <c r="AB450" s="24">
        <f t="shared" si="50"/>
        <v>0</v>
      </c>
      <c r="AC450" s="24">
        <f t="shared" si="50"/>
        <v>0</v>
      </c>
      <c r="AD450" s="24">
        <f t="shared" si="50"/>
        <v>0</v>
      </c>
      <c r="AE450" s="24">
        <f t="shared" si="49"/>
        <v>0</v>
      </c>
      <c r="AF450" s="24">
        <f t="shared" si="49"/>
        <v>0</v>
      </c>
      <c r="AJ450" s="100"/>
      <c r="BD450" t="str">
        <f t="shared" si="45"/>
        <v>RATBRENTWOOD COMMUNITY HOSPITAL</v>
      </c>
      <c r="BE450" s="30" t="s">
        <v>1163</v>
      </c>
      <c r="BF450" s="30" t="s">
        <v>1120</v>
      </c>
      <c r="BG450" s="30" t="s">
        <v>1163</v>
      </c>
      <c r="BH450" s="30" t="s">
        <v>1120</v>
      </c>
      <c r="BI450" s="30" t="s">
        <v>1159</v>
      </c>
    </row>
    <row r="451" spans="4:61" s="20" customFormat="1" ht="15" hidden="1" x14ac:dyDescent="0.25">
      <c r="D451" s="20">
        <f t="shared" si="48"/>
        <v>0</v>
      </c>
      <c r="E451" s="24"/>
      <c r="G451" s="24"/>
      <c r="H451" s="24"/>
      <c r="I451" s="24"/>
      <c r="J451" s="24">
        <f t="shared" si="50"/>
        <v>0</v>
      </c>
      <c r="K451" s="24">
        <f t="shared" si="50"/>
        <v>0</v>
      </c>
      <c r="L451" s="24">
        <f t="shared" si="50"/>
        <v>0</v>
      </c>
      <c r="M451" s="24">
        <f t="shared" si="50"/>
        <v>0</v>
      </c>
      <c r="N451" s="24">
        <f t="shared" si="50"/>
        <v>0</v>
      </c>
      <c r="O451" s="24">
        <f t="shared" si="50"/>
        <v>0</v>
      </c>
      <c r="P451" s="24">
        <f t="shared" si="50"/>
        <v>0</v>
      </c>
      <c r="Q451" s="24">
        <f t="shared" si="50"/>
        <v>0</v>
      </c>
      <c r="R451" s="24">
        <f t="shared" si="50"/>
        <v>0</v>
      </c>
      <c r="S451" s="24">
        <f t="shared" si="50"/>
        <v>0</v>
      </c>
      <c r="T451" s="24">
        <f t="shared" si="50"/>
        <v>0</v>
      </c>
      <c r="U451" s="24">
        <f t="shared" si="50"/>
        <v>0</v>
      </c>
      <c r="V451" s="24"/>
      <c r="W451" s="24"/>
      <c r="X451" s="24"/>
      <c r="Y451" s="24"/>
      <c r="Z451" s="24"/>
      <c r="AA451" s="24">
        <f t="shared" si="50"/>
        <v>0</v>
      </c>
      <c r="AB451" s="24">
        <f t="shared" si="50"/>
        <v>0</v>
      </c>
      <c r="AC451" s="24">
        <f t="shared" si="50"/>
        <v>0</v>
      </c>
      <c r="AD451" s="24">
        <f t="shared" si="50"/>
        <v>0</v>
      </c>
      <c r="AE451" s="24">
        <f t="shared" si="49"/>
        <v>0</v>
      </c>
      <c r="AF451" s="24">
        <f t="shared" si="49"/>
        <v>0</v>
      </c>
      <c r="AJ451" s="100"/>
      <c r="BD451" t="str">
        <f t="shared" si="45"/>
        <v>RATBROOKSIDE</v>
      </c>
      <c r="BE451" s="30" t="s">
        <v>1164</v>
      </c>
      <c r="BF451" s="30" t="s">
        <v>1165</v>
      </c>
      <c r="BG451" s="30" t="s">
        <v>1164</v>
      </c>
      <c r="BH451" s="30" t="s">
        <v>1165</v>
      </c>
      <c r="BI451" s="30" t="s">
        <v>1159</v>
      </c>
    </row>
    <row r="452" spans="4:61" s="20" customFormat="1" ht="15" hidden="1" x14ac:dyDescent="0.25">
      <c r="D452" s="20">
        <f t="shared" si="48"/>
        <v>0</v>
      </c>
      <c r="E452" s="24"/>
      <c r="G452" s="24"/>
      <c r="H452" s="24"/>
      <c r="I452" s="24"/>
      <c r="J452" s="24">
        <f t="shared" si="50"/>
        <v>0</v>
      </c>
      <c r="K452" s="24">
        <f t="shared" si="50"/>
        <v>0</v>
      </c>
      <c r="L452" s="24">
        <f t="shared" si="50"/>
        <v>0</v>
      </c>
      <c r="M452" s="24">
        <f t="shared" si="50"/>
        <v>0</v>
      </c>
      <c r="N452" s="24">
        <f t="shared" si="50"/>
        <v>0</v>
      </c>
      <c r="O452" s="24">
        <f t="shared" si="50"/>
        <v>0</v>
      </c>
      <c r="P452" s="24">
        <f t="shared" si="50"/>
        <v>0</v>
      </c>
      <c r="Q452" s="24">
        <f t="shared" si="50"/>
        <v>0</v>
      </c>
      <c r="R452" s="24">
        <f t="shared" si="50"/>
        <v>0</v>
      </c>
      <c r="S452" s="24">
        <f t="shared" si="50"/>
        <v>0</v>
      </c>
      <c r="T452" s="24">
        <f t="shared" si="50"/>
        <v>0</v>
      </c>
      <c r="U452" s="24">
        <f t="shared" si="50"/>
        <v>0</v>
      </c>
      <c r="V452" s="24"/>
      <c r="W452" s="24"/>
      <c r="X452" s="24"/>
      <c r="Y452" s="24"/>
      <c r="Z452" s="24"/>
      <c r="AA452" s="24">
        <f t="shared" si="50"/>
        <v>0</v>
      </c>
      <c r="AB452" s="24">
        <f t="shared" si="50"/>
        <v>0</v>
      </c>
      <c r="AC452" s="24">
        <f t="shared" si="50"/>
        <v>0</v>
      </c>
      <c r="AD452" s="24">
        <f t="shared" ref="AD452:AX467" si="51">IF(AD46&lt;0, 1, 0)</f>
        <v>0</v>
      </c>
      <c r="AE452" s="24">
        <f t="shared" si="51"/>
        <v>0</v>
      </c>
      <c r="AF452" s="24">
        <f t="shared" si="51"/>
        <v>0</v>
      </c>
      <c r="AJ452" s="100"/>
      <c r="BD452" t="str">
        <f t="shared" si="45"/>
        <v>RATCHADWELL HEATH (CHS)</v>
      </c>
      <c r="BE452" s="30" t="s">
        <v>1166</v>
      </c>
      <c r="BF452" s="30" t="s">
        <v>1167</v>
      </c>
      <c r="BG452" s="30" t="s">
        <v>1166</v>
      </c>
      <c r="BH452" s="30" t="s">
        <v>1167</v>
      </c>
      <c r="BI452" s="30" t="s">
        <v>1159</v>
      </c>
    </row>
    <row r="453" spans="4:61" s="20" customFormat="1" ht="15" hidden="1" x14ac:dyDescent="0.25">
      <c r="D453" s="20">
        <f t="shared" si="48"/>
        <v>0</v>
      </c>
      <c r="E453" s="24"/>
      <c r="G453" s="24"/>
      <c r="H453" s="24"/>
      <c r="I453" s="24"/>
      <c r="J453" s="24">
        <f t="shared" ref="J453:AD468" si="52">IF(J47&lt;0, 1, 0)</f>
        <v>0</v>
      </c>
      <c r="K453" s="24">
        <f t="shared" si="52"/>
        <v>0</v>
      </c>
      <c r="L453" s="24">
        <f t="shared" si="52"/>
        <v>0</v>
      </c>
      <c r="M453" s="24">
        <f t="shared" si="52"/>
        <v>0</v>
      </c>
      <c r="N453" s="24">
        <f t="shared" si="52"/>
        <v>0</v>
      </c>
      <c r="O453" s="24">
        <f t="shared" si="52"/>
        <v>0</v>
      </c>
      <c r="P453" s="24">
        <f t="shared" si="52"/>
        <v>0</v>
      </c>
      <c r="Q453" s="24">
        <f t="shared" si="52"/>
        <v>0</v>
      </c>
      <c r="R453" s="24">
        <f t="shared" si="52"/>
        <v>0</v>
      </c>
      <c r="S453" s="24">
        <f t="shared" si="52"/>
        <v>0</v>
      </c>
      <c r="T453" s="24">
        <f t="shared" si="52"/>
        <v>0</v>
      </c>
      <c r="U453" s="24">
        <f t="shared" si="52"/>
        <v>0</v>
      </c>
      <c r="V453" s="24"/>
      <c r="W453" s="24"/>
      <c r="X453" s="24"/>
      <c r="Y453" s="24"/>
      <c r="Z453" s="24"/>
      <c r="AA453" s="24">
        <f t="shared" si="52"/>
        <v>0</v>
      </c>
      <c r="AB453" s="24">
        <f t="shared" si="52"/>
        <v>0</v>
      </c>
      <c r="AC453" s="24">
        <f t="shared" si="52"/>
        <v>0</v>
      </c>
      <c r="AD453" s="24">
        <f t="shared" si="52"/>
        <v>0</v>
      </c>
      <c r="AE453" s="24">
        <f t="shared" si="51"/>
        <v>0</v>
      </c>
      <c r="AF453" s="24">
        <f t="shared" si="51"/>
        <v>0</v>
      </c>
      <c r="AJ453" s="100"/>
      <c r="BD453" t="str">
        <f t="shared" si="45"/>
        <v>RATCHILD &amp; FAMILY FOREST</v>
      </c>
      <c r="BE453" s="30" t="s">
        <v>1168</v>
      </c>
      <c r="BF453" s="30" t="s">
        <v>1169</v>
      </c>
      <c r="BG453" s="30" t="s">
        <v>1168</v>
      </c>
      <c r="BH453" s="30" t="s">
        <v>1169</v>
      </c>
      <c r="BI453" s="30" t="s">
        <v>1159</v>
      </c>
    </row>
    <row r="454" spans="4:61" s="20" customFormat="1" ht="15" hidden="1" x14ac:dyDescent="0.25">
      <c r="D454" s="20">
        <f t="shared" si="48"/>
        <v>0</v>
      </c>
      <c r="E454" s="24"/>
      <c r="G454" s="24"/>
      <c r="H454" s="24"/>
      <c r="I454" s="24"/>
      <c r="J454" s="24">
        <f t="shared" si="52"/>
        <v>0</v>
      </c>
      <c r="K454" s="24">
        <f t="shared" si="52"/>
        <v>0</v>
      </c>
      <c r="L454" s="24">
        <f t="shared" si="52"/>
        <v>0</v>
      </c>
      <c r="M454" s="24">
        <f t="shared" si="52"/>
        <v>0</v>
      </c>
      <c r="N454" s="24">
        <f t="shared" si="52"/>
        <v>0</v>
      </c>
      <c r="O454" s="24">
        <f t="shared" si="52"/>
        <v>0</v>
      </c>
      <c r="P454" s="24">
        <f t="shared" si="52"/>
        <v>0</v>
      </c>
      <c r="Q454" s="24">
        <f t="shared" si="52"/>
        <v>0</v>
      </c>
      <c r="R454" s="24">
        <f t="shared" si="52"/>
        <v>0</v>
      </c>
      <c r="S454" s="24">
        <f t="shared" si="52"/>
        <v>0</v>
      </c>
      <c r="T454" s="24">
        <f t="shared" si="52"/>
        <v>0</v>
      </c>
      <c r="U454" s="24">
        <f t="shared" si="52"/>
        <v>0</v>
      </c>
      <c r="V454" s="24"/>
      <c r="W454" s="24"/>
      <c r="X454" s="24"/>
      <c r="Y454" s="24"/>
      <c r="Z454" s="24"/>
      <c r="AA454" s="24">
        <f t="shared" si="52"/>
        <v>0</v>
      </c>
      <c r="AB454" s="24">
        <f t="shared" si="52"/>
        <v>0</v>
      </c>
      <c r="AC454" s="24">
        <f t="shared" si="52"/>
        <v>0</v>
      </c>
      <c r="AD454" s="24">
        <f t="shared" si="52"/>
        <v>0</v>
      </c>
      <c r="AE454" s="24">
        <f t="shared" si="51"/>
        <v>0</v>
      </c>
      <c r="AF454" s="24">
        <f t="shared" si="51"/>
        <v>0</v>
      </c>
      <c r="AJ454" s="100"/>
      <c r="BD454" t="str">
        <f t="shared" si="45"/>
        <v>RATCOMMUNITY PAEDIATRICS - CDC</v>
      </c>
      <c r="BE454" s="30" t="s">
        <v>1170</v>
      </c>
      <c r="BF454" s="30" t="s">
        <v>1171</v>
      </c>
      <c r="BG454" s="30" t="s">
        <v>1170</v>
      </c>
      <c r="BH454" s="30" t="s">
        <v>1171</v>
      </c>
      <c r="BI454" s="30" t="s">
        <v>1159</v>
      </c>
    </row>
    <row r="455" spans="4:61" s="20" customFormat="1" ht="12.75" hidden="1" customHeight="1" x14ac:dyDescent="0.25">
      <c r="D455" s="20">
        <f t="shared" si="48"/>
        <v>0</v>
      </c>
      <c r="E455" s="24"/>
      <c r="G455" s="24"/>
      <c r="H455" s="24"/>
      <c r="I455" s="24"/>
      <c r="J455" s="24">
        <f t="shared" si="52"/>
        <v>0</v>
      </c>
      <c r="K455" s="24">
        <f t="shared" si="52"/>
        <v>0</v>
      </c>
      <c r="L455" s="24">
        <f t="shared" si="52"/>
        <v>0</v>
      </c>
      <c r="M455" s="24">
        <f t="shared" si="52"/>
        <v>0</v>
      </c>
      <c r="N455" s="24">
        <f t="shared" si="52"/>
        <v>0</v>
      </c>
      <c r="O455" s="24">
        <f t="shared" si="52"/>
        <v>0</v>
      </c>
      <c r="P455" s="24">
        <f t="shared" si="52"/>
        <v>0</v>
      </c>
      <c r="Q455" s="24">
        <f t="shared" si="52"/>
        <v>0</v>
      </c>
      <c r="R455" s="24">
        <f t="shared" si="52"/>
        <v>0</v>
      </c>
      <c r="S455" s="24">
        <f t="shared" si="52"/>
        <v>0</v>
      </c>
      <c r="T455" s="24">
        <f t="shared" si="52"/>
        <v>0</v>
      </c>
      <c r="U455" s="24">
        <f t="shared" si="52"/>
        <v>0</v>
      </c>
      <c r="V455" s="24"/>
      <c r="W455" s="24"/>
      <c r="X455" s="24"/>
      <c r="Y455" s="24"/>
      <c r="Z455" s="24"/>
      <c r="AA455" s="24">
        <f t="shared" si="52"/>
        <v>0</v>
      </c>
      <c r="AB455" s="24">
        <f t="shared" si="52"/>
        <v>0</v>
      </c>
      <c r="AC455" s="24">
        <f t="shared" si="52"/>
        <v>0</v>
      </c>
      <c r="AD455" s="24">
        <f t="shared" si="52"/>
        <v>0</v>
      </c>
      <c r="AE455" s="24">
        <f t="shared" si="51"/>
        <v>0</v>
      </c>
      <c r="AF455" s="24">
        <f t="shared" si="51"/>
        <v>0</v>
      </c>
      <c r="AJ455" s="100"/>
      <c r="BD455" t="str">
        <f t="shared" si="45"/>
        <v>RATDRUG &amp; ALCOHOL ILFORD</v>
      </c>
      <c r="BE455" s="30" t="s">
        <v>1172</v>
      </c>
      <c r="BF455" s="30" t="s">
        <v>1173</v>
      </c>
      <c r="BG455" s="30" t="s">
        <v>1172</v>
      </c>
      <c r="BH455" s="30" t="s">
        <v>1173</v>
      </c>
      <c r="BI455" s="30" t="s">
        <v>1159</v>
      </c>
    </row>
    <row r="456" spans="4:61" s="20" customFormat="1" ht="15" hidden="1" x14ac:dyDescent="0.25">
      <c r="D456" s="20">
        <f t="shared" si="48"/>
        <v>0</v>
      </c>
      <c r="E456" s="24"/>
      <c r="G456" s="24"/>
      <c r="H456" s="24"/>
      <c r="I456" s="24"/>
      <c r="J456" s="24">
        <f t="shared" si="52"/>
        <v>0</v>
      </c>
      <c r="K456" s="24">
        <f t="shared" si="52"/>
        <v>0</v>
      </c>
      <c r="L456" s="24">
        <f t="shared" si="52"/>
        <v>0</v>
      </c>
      <c r="M456" s="24">
        <f t="shared" si="52"/>
        <v>0</v>
      </c>
      <c r="N456" s="24">
        <f t="shared" si="52"/>
        <v>0</v>
      </c>
      <c r="O456" s="24">
        <f t="shared" si="52"/>
        <v>0</v>
      </c>
      <c r="P456" s="24">
        <f t="shared" si="52"/>
        <v>0</v>
      </c>
      <c r="Q456" s="24">
        <f t="shared" si="52"/>
        <v>0</v>
      </c>
      <c r="R456" s="24">
        <f t="shared" si="52"/>
        <v>0</v>
      </c>
      <c r="S456" s="24">
        <f t="shared" si="52"/>
        <v>0</v>
      </c>
      <c r="T456" s="24">
        <f t="shared" si="52"/>
        <v>0</v>
      </c>
      <c r="U456" s="24">
        <f t="shared" si="52"/>
        <v>0</v>
      </c>
      <c r="V456" s="24"/>
      <c r="W456" s="24"/>
      <c r="X456" s="24"/>
      <c r="Y456" s="24"/>
      <c r="Z456" s="24"/>
      <c r="AA456" s="24">
        <f t="shared" si="52"/>
        <v>0</v>
      </c>
      <c r="AB456" s="24">
        <f t="shared" si="52"/>
        <v>0</v>
      </c>
      <c r="AC456" s="24">
        <f t="shared" si="52"/>
        <v>0</v>
      </c>
      <c r="AD456" s="24">
        <f t="shared" si="52"/>
        <v>0</v>
      </c>
      <c r="AE456" s="24">
        <f t="shared" si="51"/>
        <v>0</v>
      </c>
      <c r="AF456" s="24">
        <f t="shared" si="51"/>
        <v>0</v>
      </c>
      <c r="AJ456" s="100"/>
      <c r="BD456" t="str">
        <f t="shared" si="45"/>
        <v>RATFACE TO FACE</v>
      </c>
      <c r="BE456" s="30" t="s">
        <v>1174</v>
      </c>
      <c r="BF456" s="30" t="s">
        <v>1175</v>
      </c>
      <c r="BG456" s="30" t="s">
        <v>1174</v>
      </c>
      <c r="BH456" s="30" t="s">
        <v>1175</v>
      </c>
      <c r="BI456" s="30" t="s">
        <v>1159</v>
      </c>
    </row>
    <row r="457" spans="4:61" s="20" customFormat="1" ht="15" hidden="1" x14ac:dyDescent="0.25">
      <c r="D457" s="20">
        <f t="shared" si="48"/>
        <v>0</v>
      </c>
      <c r="E457" s="24"/>
      <c r="G457" s="24"/>
      <c r="H457" s="24"/>
      <c r="I457" s="24"/>
      <c r="J457" s="24">
        <f t="shared" si="52"/>
        <v>0</v>
      </c>
      <c r="K457" s="24">
        <f t="shared" si="52"/>
        <v>0</v>
      </c>
      <c r="L457" s="24">
        <f t="shared" si="52"/>
        <v>0</v>
      </c>
      <c r="M457" s="24">
        <f t="shared" si="52"/>
        <v>0</v>
      </c>
      <c r="N457" s="24">
        <f t="shared" si="52"/>
        <v>0</v>
      </c>
      <c r="O457" s="24">
        <f t="shared" si="52"/>
        <v>0</v>
      </c>
      <c r="P457" s="24">
        <f t="shared" si="52"/>
        <v>0</v>
      </c>
      <c r="Q457" s="24">
        <f t="shared" si="52"/>
        <v>0</v>
      </c>
      <c r="R457" s="24">
        <f t="shared" si="52"/>
        <v>0</v>
      </c>
      <c r="S457" s="24">
        <f t="shared" si="52"/>
        <v>0</v>
      </c>
      <c r="T457" s="24">
        <f t="shared" si="52"/>
        <v>0</v>
      </c>
      <c r="U457" s="24">
        <f t="shared" si="52"/>
        <v>0</v>
      </c>
      <c r="V457" s="24"/>
      <c r="W457" s="24"/>
      <c r="X457" s="24"/>
      <c r="Y457" s="24"/>
      <c r="Z457" s="24"/>
      <c r="AA457" s="24">
        <f t="shared" si="52"/>
        <v>0</v>
      </c>
      <c r="AB457" s="24">
        <f t="shared" si="52"/>
        <v>0</v>
      </c>
      <c r="AC457" s="24">
        <f t="shared" si="52"/>
        <v>0</v>
      </c>
      <c r="AD457" s="24">
        <f t="shared" si="52"/>
        <v>0</v>
      </c>
      <c r="AE457" s="24">
        <f t="shared" si="51"/>
        <v>0</v>
      </c>
      <c r="AF457" s="24">
        <f t="shared" si="51"/>
        <v>0</v>
      </c>
      <c r="AJ457" s="100"/>
      <c r="BD457" t="str">
        <f t="shared" si="45"/>
        <v>RATFIVE ELMS (CHS)</v>
      </c>
      <c r="BE457" s="30" t="s">
        <v>1176</v>
      </c>
      <c r="BF457" s="30" t="s">
        <v>1177</v>
      </c>
      <c r="BG457" s="30" t="s">
        <v>1176</v>
      </c>
      <c r="BH457" s="30" t="s">
        <v>1177</v>
      </c>
      <c r="BI457" s="30" t="s">
        <v>1159</v>
      </c>
    </row>
    <row r="458" spans="4:61" s="20" customFormat="1" ht="15" hidden="1" x14ac:dyDescent="0.25">
      <c r="D458" s="20">
        <f t="shared" si="48"/>
        <v>0</v>
      </c>
      <c r="E458" s="24"/>
      <c r="G458" s="24"/>
      <c r="H458" s="24"/>
      <c r="I458" s="24"/>
      <c r="J458" s="24">
        <f t="shared" si="52"/>
        <v>0</v>
      </c>
      <c r="K458" s="24">
        <f t="shared" si="52"/>
        <v>0</v>
      </c>
      <c r="L458" s="24">
        <f t="shared" si="52"/>
        <v>0</v>
      </c>
      <c r="M458" s="24">
        <f t="shared" si="52"/>
        <v>0</v>
      </c>
      <c r="N458" s="24">
        <f t="shared" si="52"/>
        <v>0</v>
      </c>
      <c r="O458" s="24">
        <f t="shared" si="52"/>
        <v>0</v>
      </c>
      <c r="P458" s="24">
        <f t="shared" si="52"/>
        <v>0</v>
      </c>
      <c r="Q458" s="24">
        <f t="shared" si="52"/>
        <v>0</v>
      </c>
      <c r="R458" s="24">
        <f t="shared" si="52"/>
        <v>0</v>
      </c>
      <c r="S458" s="24">
        <f t="shared" si="52"/>
        <v>0</v>
      </c>
      <c r="T458" s="24">
        <f t="shared" si="52"/>
        <v>0</v>
      </c>
      <c r="U458" s="24">
        <f t="shared" si="52"/>
        <v>0</v>
      </c>
      <c r="V458" s="24"/>
      <c r="W458" s="24"/>
      <c r="X458" s="24"/>
      <c r="Y458" s="24"/>
      <c r="Z458" s="24"/>
      <c r="AA458" s="24">
        <f t="shared" si="52"/>
        <v>0</v>
      </c>
      <c r="AB458" s="24">
        <f t="shared" si="52"/>
        <v>0</v>
      </c>
      <c r="AC458" s="24">
        <f t="shared" si="52"/>
        <v>0</v>
      </c>
      <c r="AD458" s="24">
        <f t="shared" si="52"/>
        <v>0</v>
      </c>
      <c r="AE458" s="24">
        <f t="shared" si="51"/>
        <v>0</v>
      </c>
      <c r="AF458" s="24">
        <f t="shared" si="51"/>
        <v>0</v>
      </c>
      <c r="AJ458" s="100"/>
      <c r="BD458" t="str">
        <f t="shared" si="45"/>
        <v>RATFOXGLOVE WARD</v>
      </c>
      <c r="BE458" s="30" t="s">
        <v>1178</v>
      </c>
      <c r="BF458" s="30" t="s">
        <v>1179</v>
      </c>
      <c r="BG458" s="30" t="s">
        <v>1178</v>
      </c>
      <c r="BH458" s="30" t="s">
        <v>1179</v>
      </c>
      <c r="BI458" s="30" t="s">
        <v>1159</v>
      </c>
    </row>
    <row r="459" spans="4:61" s="20" customFormat="1" ht="15" hidden="1" x14ac:dyDescent="0.25">
      <c r="D459" s="20">
        <f t="shared" si="48"/>
        <v>0</v>
      </c>
      <c r="E459" s="24"/>
      <c r="G459" s="24"/>
      <c r="H459" s="24"/>
      <c r="I459" s="24"/>
      <c r="J459" s="24">
        <f t="shared" si="52"/>
        <v>0</v>
      </c>
      <c r="K459" s="24">
        <f t="shared" si="52"/>
        <v>0</v>
      </c>
      <c r="L459" s="24">
        <f t="shared" si="52"/>
        <v>0</v>
      </c>
      <c r="M459" s="24">
        <f t="shared" si="52"/>
        <v>0</v>
      </c>
      <c r="N459" s="24">
        <f t="shared" si="52"/>
        <v>0</v>
      </c>
      <c r="O459" s="24">
        <f t="shared" si="52"/>
        <v>0</v>
      </c>
      <c r="P459" s="24">
        <f t="shared" si="52"/>
        <v>0</v>
      </c>
      <c r="Q459" s="24">
        <f t="shared" si="52"/>
        <v>0</v>
      </c>
      <c r="R459" s="24">
        <f t="shared" si="52"/>
        <v>0</v>
      </c>
      <c r="S459" s="24">
        <f t="shared" si="52"/>
        <v>0</v>
      </c>
      <c r="T459" s="24">
        <f t="shared" si="52"/>
        <v>0</v>
      </c>
      <c r="U459" s="24">
        <f t="shared" si="52"/>
        <v>0</v>
      </c>
      <c r="V459" s="24"/>
      <c r="W459" s="24"/>
      <c r="X459" s="24"/>
      <c r="Y459" s="24"/>
      <c r="Z459" s="24"/>
      <c r="AA459" s="24">
        <f t="shared" si="52"/>
        <v>0</v>
      </c>
      <c r="AB459" s="24">
        <f t="shared" si="52"/>
        <v>0</v>
      </c>
      <c r="AC459" s="24">
        <f t="shared" si="52"/>
        <v>0</v>
      </c>
      <c r="AD459" s="24">
        <f t="shared" si="52"/>
        <v>0</v>
      </c>
      <c r="AE459" s="24">
        <f t="shared" si="51"/>
        <v>0</v>
      </c>
      <c r="AF459" s="24">
        <f t="shared" si="51"/>
        <v>0</v>
      </c>
      <c r="AJ459" s="100"/>
      <c r="BD459" t="str">
        <f t="shared" si="45"/>
        <v>RATGALLEON AND HERONWOOD</v>
      </c>
      <c r="BE459" s="30" t="s">
        <v>1180</v>
      </c>
      <c r="BF459" s="30" t="s">
        <v>1181</v>
      </c>
      <c r="BG459" s="30" t="s">
        <v>1180</v>
      </c>
      <c r="BH459" s="30" t="s">
        <v>1181</v>
      </c>
      <c r="BI459" s="30" t="s">
        <v>1159</v>
      </c>
    </row>
    <row r="460" spans="4:61" s="20" customFormat="1" ht="15" hidden="1" x14ac:dyDescent="0.25">
      <c r="D460" s="20">
        <f t="shared" si="48"/>
        <v>0</v>
      </c>
      <c r="E460" s="24"/>
      <c r="G460" s="24"/>
      <c r="H460" s="24"/>
      <c r="I460" s="24"/>
      <c r="J460" s="24">
        <f t="shared" si="52"/>
        <v>0</v>
      </c>
      <c r="K460" s="24">
        <f t="shared" si="52"/>
        <v>0</v>
      </c>
      <c r="L460" s="24">
        <f t="shared" si="52"/>
        <v>0</v>
      </c>
      <c r="M460" s="24">
        <f t="shared" si="52"/>
        <v>0</v>
      </c>
      <c r="N460" s="24">
        <f t="shared" si="52"/>
        <v>0</v>
      </c>
      <c r="O460" s="24">
        <f t="shared" si="52"/>
        <v>0</v>
      </c>
      <c r="P460" s="24">
        <f t="shared" si="52"/>
        <v>0</v>
      </c>
      <c r="Q460" s="24">
        <f t="shared" si="52"/>
        <v>0</v>
      </c>
      <c r="R460" s="24">
        <f t="shared" si="52"/>
        <v>0</v>
      </c>
      <c r="S460" s="24">
        <f t="shared" si="52"/>
        <v>0</v>
      </c>
      <c r="T460" s="24">
        <f t="shared" si="52"/>
        <v>0</v>
      </c>
      <c r="U460" s="24">
        <f t="shared" si="52"/>
        <v>0</v>
      </c>
      <c r="V460" s="24"/>
      <c r="W460" s="24"/>
      <c r="X460" s="24"/>
      <c r="Y460" s="24"/>
      <c r="Z460" s="24"/>
      <c r="AA460" s="24">
        <f t="shared" si="52"/>
        <v>0</v>
      </c>
      <c r="AB460" s="24">
        <f t="shared" si="52"/>
        <v>0</v>
      </c>
      <c r="AC460" s="24">
        <f t="shared" si="52"/>
        <v>0</v>
      </c>
      <c r="AD460" s="24">
        <f t="shared" si="52"/>
        <v>0</v>
      </c>
      <c r="AE460" s="24">
        <f t="shared" si="51"/>
        <v>0</v>
      </c>
      <c r="AF460" s="24">
        <f t="shared" si="51"/>
        <v>0</v>
      </c>
      <c r="AJ460" s="100"/>
      <c r="BD460" t="str">
        <f t="shared" si="45"/>
        <v>RATGOODMAYES HOSPITAL</v>
      </c>
      <c r="BE460" s="30" t="s">
        <v>1182</v>
      </c>
      <c r="BF460" s="30" t="s">
        <v>1183</v>
      </c>
      <c r="BG460" s="30" t="s">
        <v>1182</v>
      </c>
      <c r="BH460" s="30" t="s">
        <v>1183</v>
      </c>
      <c r="BI460" s="30" t="s">
        <v>1159</v>
      </c>
    </row>
    <row r="461" spans="4:61" s="20" customFormat="1" ht="15" hidden="1" x14ac:dyDescent="0.25">
      <c r="D461" s="20">
        <f t="shared" si="48"/>
        <v>0</v>
      </c>
      <c r="E461" s="24"/>
      <c r="G461" s="24"/>
      <c r="H461" s="24"/>
      <c r="I461" s="24"/>
      <c r="J461" s="24">
        <f t="shared" si="52"/>
        <v>0</v>
      </c>
      <c r="K461" s="24">
        <f t="shared" si="52"/>
        <v>0</v>
      </c>
      <c r="L461" s="24">
        <f t="shared" si="52"/>
        <v>0</v>
      </c>
      <c r="M461" s="24">
        <f t="shared" si="52"/>
        <v>0</v>
      </c>
      <c r="N461" s="24">
        <f t="shared" si="52"/>
        <v>0</v>
      </c>
      <c r="O461" s="24">
        <f t="shared" si="52"/>
        <v>0</v>
      </c>
      <c r="P461" s="24">
        <f t="shared" si="52"/>
        <v>0</v>
      </c>
      <c r="Q461" s="24">
        <f t="shared" si="52"/>
        <v>0</v>
      </c>
      <c r="R461" s="24">
        <f t="shared" si="52"/>
        <v>0</v>
      </c>
      <c r="S461" s="24">
        <f t="shared" si="52"/>
        <v>0</v>
      </c>
      <c r="T461" s="24">
        <f t="shared" si="52"/>
        <v>0</v>
      </c>
      <c r="U461" s="24">
        <f t="shared" si="52"/>
        <v>0</v>
      </c>
      <c r="V461" s="24"/>
      <c r="W461" s="24"/>
      <c r="X461" s="24"/>
      <c r="Y461" s="24"/>
      <c r="Z461" s="24"/>
      <c r="AA461" s="24">
        <f t="shared" si="52"/>
        <v>0</v>
      </c>
      <c r="AB461" s="24">
        <f t="shared" si="52"/>
        <v>0</v>
      </c>
      <c r="AC461" s="24">
        <f t="shared" si="52"/>
        <v>0</v>
      </c>
      <c r="AD461" s="24">
        <f t="shared" si="52"/>
        <v>0</v>
      </c>
      <c r="AE461" s="24">
        <f t="shared" si="51"/>
        <v>0</v>
      </c>
      <c r="AF461" s="24">
        <f t="shared" si="51"/>
        <v>0</v>
      </c>
      <c r="AJ461" s="100"/>
      <c r="BD461" t="str">
        <f t="shared" si="45"/>
        <v>RATGREENTHORNE</v>
      </c>
      <c r="BE461" s="30" t="s">
        <v>1184</v>
      </c>
      <c r="BF461" s="30" t="s">
        <v>1185</v>
      </c>
      <c r="BG461" s="30" t="s">
        <v>1184</v>
      </c>
      <c r="BH461" s="30" t="s">
        <v>1185</v>
      </c>
      <c r="BI461" s="30" t="s">
        <v>1159</v>
      </c>
    </row>
    <row r="462" spans="4:61" s="20" customFormat="1" ht="15" hidden="1" x14ac:dyDescent="0.25">
      <c r="D462" s="20">
        <f t="shared" si="48"/>
        <v>0</v>
      </c>
      <c r="E462" s="24"/>
      <c r="G462" s="24"/>
      <c r="H462" s="24"/>
      <c r="I462" s="24"/>
      <c r="J462" s="24">
        <f t="shared" si="52"/>
        <v>0</v>
      </c>
      <c r="K462" s="24">
        <f t="shared" si="52"/>
        <v>0</v>
      </c>
      <c r="L462" s="24">
        <f t="shared" si="52"/>
        <v>0</v>
      </c>
      <c r="M462" s="24">
        <f t="shared" si="52"/>
        <v>0</v>
      </c>
      <c r="N462" s="24">
        <f t="shared" si="52"/>
        <v>0</v>
      </c>
      <c r="O462" s="24">
        <f t="shared" si="52"/>
        <v>0</v>
      </c>
      <c r="P462" s="24">
        <f t="shared" si="52"/>
        <v>0</v>
      </c>
      <c r="Q462" s="24">
        <f t="shared" si="52"/>
        <v>0</v>
      </c>
      <c r="R462" s="24">
        <f t="shared" si="52"/>
        <v>0</v>
      </c>
      <c r="S462" s="24">
        <f t="shared" si="52"/>
        <v>0</v>
      </c>
      <c r="T462" s="24">
        <f t="shared" si="52"/>
        <v>0</v>
      </c>
      <c r="U462" s="24">
        <f t="shared" si="52"/>
        <v>0</v>
      </c>
      <c r="V462" s="24"/>
      <c r="W462" s="24"/>
      <c r="X462" s="24"/>
      <c r="Y462" s="24"/>
      <c r="Z462" s="24"/>
      <c r="AA462" s="24">
        <f t="shared" si="52"/>
        <v>0</v>
      </c>
      <c r="AB462" s="24">
        <f t="shared" si="52"/>
        <v>0</v>
      </c>
      <c r="AC462" s="24">
        <f t="shared" si="52"/>
        <v>0</v>
      </c>
      <c r="AD462" s="24">
        <f t="shared" si="52"/>
        <v>0</v>
      </c>
      <c r="AE462" s="24">
        <f t="shared" si="51"/>
        <v>0</v>
      </c>
      <c r="AF462" s="24">
        <f t="shared" si="51"/>
        <v>0</v>
      </c>
      <c r="AJ462" s="100"/>
      <c r="BD462" t="str">
        <f t="shared" si="45"/>
        <v>RATGREENTHORNE</v>
      </c>
      <c r="BE462" s="30" t="s">
        <v>1186</v>
      </c>
      <c r="BF462" s="30" t="s">
        <v>1185</v>
      </c>
      <c r="BG462" s="30" t="s">
        <v>1186</v>
      </c>
      <c r="BH462" s="30" t="s">
        <v>1185</v>
      </c>
      <c r="BI462" s="30" t="s">
        <v>1159</v>
      </c>
    </row>
    <row r="463" spans="4:61" s="20" customFormat="1" ht="15" hidden="1" x14ac:dyDescent="0.25">
      <c r="D463" s="20">
        <f t="shared" si="48"/>
        <v>0</v>
      </c>
      <c r="E463" s="24"/>
      <c r="G463" s="24"/>
      <c r="H463" s="24"/>
      <c r="I463" s="24"/>
      <c r="J463" s="24">
        <f t="shared" si="52"/>
        <v>0</v>
      </c>
      <c r="K463" s="24">
        <f t="shared" si="52"/>
        <v>0</v>
      </c>
      <c r="L463" s="24">
        <f t="shared" si="52"/>
        <v>0</v>
      </c>
      <c r="M463" s="24">
        <f t="shared" si="52"/>
        <v>0</v>
      </c>
      <c r="N463" s="24">
        <f t="shared" si="52"/>
        <v>0</v>
      </c>
      <c r="O463" s="24">
        <f t="shared" si="52"/>
        <v>0</v>
      </c>
      <c r="P463" s="24">
        <f t="shared" si="52"/>
        <v>0</v>
      </c>
      <c r="Q463" s="24">
        <f t="shared" si="52"/>
        <v>0</v>
      </c>
      <c r="R463" s="24">
        <f t="shared" si="52"/>
        <v>0</v>
      </c>
      <c r="S463" s="24">
        <f t="shared" si="52"/>
        <v>0</v>
      </c>
      <c r="T463" s="24">
        <f t="shared" si="52"/>
        <v>0</v>
      </c>
      <c r="U463" s="24">
        <f t="shared" si="52"/>
        <v>0</v>
      </c>
      <c r="V463" s="24"/>
      <c r="W463" s="24"/>
      <c r="X463" s="24"/>
      <c r="Y463" s="24"/>
      <c r="Z463" s="24"/>
      <c r="AA463" s="24">
        <f t="shared" si="52"/>
        <v>0</v>
      </c>
      <c r="AB463" s="24">
        <f t="shared" si="52"/>
        <v>0</v>
      </c>
      <c r="AC463" s="24">
        <f t="shared" si="52"/>
        <v>0</v>
      </c>
      <c r="AD463" s="24">
        <f t="shared" si="52"/>
        <v>0</v>
      </c>
      <c r="AE463" s="24">
        <f t="shared" si="51"/>
        <v>0</v>
      </c>
      <c r="AF463" s="24">
        <f t="shared" si="51"/>
        <v>0</v>
      </c>
      <c r="AJ463" s="100"/>
      <c r="BD463" t="str">
        <f t="shared" si="45"/>
        <v>RATGROVELANDS DAY HOSPITAL</v>
      </c>
      <c r="BE463" s="30" t="s">
        <v>1187</v>
      </c>
      <c r="BF463" s="30" t="s">
        <v>1188</v>
      </c>
      <c r="BG463" s="30" t="s">
        <v>1187</v>
      </c>
      <c r="BH463" s="30" t="s">
        <v>1188</v>
      </c>
      <c r="BI463" s="30" t="s">
        <v>1159</v>
      </c>
    </row>
    <row r="464" spans="4:61" s="20" customFormat="1" ht="15" hidden="1" x14ac:dyDescent="0.25">
      <c r="D464" s="20">
        <f t="shared" si="48"/>
        <v>0</v>
      </c>
      <c r="E464" s="24"/>
      <c r="G464" s="24"/>
      <c r="H464" s="24"/>
      <c r="I464" s="24"/>
      <c r="J464" s="24">
        <f t="shared" si="52"/>
        <v>0</v>
      </c>
      <c r="K464" s="24">
        <f t="shared" si="52"/>
        <v>0</v>
      </c>
      <c r="L464" s="24">
        <f t="shared" si="52"/>
        <v>0</v>
      </c>
      <c r="M464" s="24">
        <f t="shared" si="52"/>
        <v>0</v>
      </c>
      <c r="N464" s="24">
        <f t="shared" si="52"/>
        <v>0</v>
      </c>
      <c r="O464" s="24">
        <f t="shared" si="52"/>
        <v>0</v>
      </c>
      <c r="P464" s="24">
        <f t="shared" si="52"/>
        <v>0</v>
      </c>
      <c r="Q464" s="24">
        <f t="shared" si="52"/>
        <v>0</v>
      </c>
      <c r="R464" s="24">
        <f t="shared" si="52"/>
        <v>0</v>
      </c>
      <c r="S464" s="24">
        <f t="shared" si="52"/>
        <v>0</v>
      </c>
      <c r="T464" s="24">
        <f t="shared" si="52"/>
        <v>0</v>
      </c>
      <c r="U464" s="24">
        <f t="shared" si="52"/>
        <v>0</v>
      </c>
      <c r="V464" s="24"/>
      <c r="W464" s="24"/>
      <c r="X464" s="24"/>
      <c r="Y464" s="24"/>
      <c r="Z464" s="24"/>
      <c r="AA464" s="24">
        <f t="shared" si="52"/>
        <v>0</v>
      </c>
      <c r="AB464" s="24">
        <f t="shared" si="52"/>
        <v>0</v>
      </c>
      <c r="AC464" s="24">
        <f t="shared" si="52"/>
        <v>0</v>
      </c>
      <c r="AD464" s="24">
        <f t="shared" si="52"/>
        <v>0</v>
      </c>
      <c r="AE464" s="24">
        <f t="shared" si="51"/>
        <v>0</v>
      </c>
      <c r="AF464" s="24">
        <f t="shared" si="51"/>
        <v>0</v>
      </c>
      <c r="AJ464" s="100"/>
      <c r="BD464" t="str">
        <f t="shared" si="45"/>
        <v>RATHAWKWELL COURT</v>
      </c>
      <c r="BE464" s="30" t="s">
        <v>1189</v>
      </c>
      <c r="BF464" s="30" t="s">
        <v>1190</v>
      </c>
      <c r="BG464" s="30" t="s">
        <v>1189</v>
      </c>
      <c r="BH464" s="30" t="s">
        <v>1190</v>
      </c>
      <c r="BI464" s="30" t="s">
        <v>1159</v>
      </c>
    </row>
    <row r="465" spans="4:61" s="20" customFormat="1" ht="15" hidden="1" x14ac:dyDescent="0.25">
      <c r="D465" s="20">
        <f t="shared" si="48"/>
        <v>0</v>
      </c>
      <c r="E465" s="24"/>
      <c r="G465" s="24"/>
      <c r="H465" s="24"/>
      <c r="I465" s="24"/>
      <c r="J465" s="24">
        <f t="shared" si="52"/>
        <v>0</v>
      </c>
      <c r="K465" s="24">
        <f t="shared" si="52"/>
        <v>0</v>
      </c>
      <c r="L465" s="24">
        <f t="shared" si="52"/>
        <v>0</v>
      </c>
      <c r="M465" s="24">
        <f t="shared" si="52"/>
        <v>0</v>
      </c>
      <c r="N465" s="24">
        <f t="shared" si="52"/>
        <v>0</v>
      </c>
      <c r="O465" s="24">
        <f t="shared" si="52"/>
        <v>0</v>
      </c>
      <c r="P465" s="24">
        <f t="shared" si="52"/>
        <v>0</v>
      </c>
      <c r="Q465" s="24">
        <f t="shared" si="52"/>
        <v>0</v>
      </c>
      <c r="R465" s="24">
        <f t="shared" si="52"/>
        <v>0</v>
      </c>
      <c r="S465" s="24">
        <f t="shared" si="52"/>
        <v>0</v>
      </c>
      <c r="T465" s="24">
        <f t="shared" si="52"/>
        <v>0</v>
      </c>
      <c r="U465" s="24">
        <f t="shared" si="52"/>
        <v>0</v>
      </c>
      <c r="V465" s="24"/>
      <c r="W465" s="24"/>
      <c r="X465" s="24"/>
      <c r="Y465" s="24"/>
      <c r="Z465" s="24"/>
      <c r="AA465" s="24">
        <f t="shared" si="52"/>
        <v>0</v>
      </c>
      <c r="AB465" s="24">
        <f t="shared" si="52"/>
        <v>0</v>
      </c>
      <c r="AC465" s="24">
        <f t="shared" si="52"/>
        <v>0</v>
      </c>
      <c r="AD465" s="24">
        <f t="shared" si="52"/>
        <v>0</v>
      </c>
      <c r="AE465" s="24">
        <f t="shared" si="51"/>
        <v>0</v>
      </c>
      <c r="AF465" s="24">
        <f t="shared" si="51"/>
        <v>0</v>
      </c>
      <c r="AJ465" s="100"/>
      <c r="BD465" t="str">
        <f t="shared" si="45"/>
        <v>RATHERONWOOD AND GALLEON</v>
      </c>
      <c r="BE465" s="30" t="s">
        <v>1191</v>
      </c>
      <c r="BF465" s="30" t="s">
        <v>1192</v>
      </c>
      <c r="BG465" s="30" t="s">
        <v>1191</v>
      </c>
      <c r="BH465" s="30" t="s">
        <v>1192</v>
      </c>
      <c r="BI465" s="30" t="s">
        <v>1159</v>
      </c>
    </row>
    <row r="466" spans="4:61" s="20" customFormat="1" ht="15" hidden="1" x14ac:dyDescent="0.25">
      <c r="D466" s="20">
        <f t="shared" si="48"/>
        <v>0</v>
      </c>
      <c r="E466" s="24"/>
      <c r="G466" s="24"/>
      <c r="H466" s="24"/>
      <c r="I466" s="24"/>
      <c r="J466" s="24">
        <f t="shared" si="52"/>
        <v>0</v>
      </c>
      <c r="K466" s="24">
        <f t="shared" si="52"/>
        <v>0</v>
      </c>
      <c r="L466" s="24">
        <f t="shared" si="52"/>
        <v>0</v>
      </c>
      <c r="M466" s="24">
        <f t="shared" si="52"/>
        <v>0</v>
      </c>
      <c r="N466" s="24">
        <f t="shared" si="52"/>
        <v>0</v>
      </c>
      <c r="O466" s="24">
        <f t="shared" si="52"/>
        <v>0</v>
      </c>
      <c r="P466" s="24">
        <f t="shared" si="52"/>
        <v>0</v>
      </c>
      <c r="Q466" s="24">
        <f t="shared" si="52"/>
        <v>0</v>
      </c>
      <c r="R466" s="24">
        <f t="shared" si="52"/>
        <v>0</v>
      </c>
      <c r="S466" s="24">
        <f t="shared" si="52"/>
        <v>0</v>
      </c>
      <c r="T466" s="24">
        <f t="shared" si="52"/>
        <v>0</v>
      </c>
      <c r="U466" s="24">
        <f t="shared" si="52"/>
        <v>0</v>
      </c>
      <c r="V466" s="24"/>
      <c r="W466" s="24"/>
      <c r="X466" s="24"/>
      <c r="Y466" s="24"/>
      <c r="Z466" s="24"/>
      <c r="AA466" s="24">
        <f t="shared" si="52"/>
        <v>0</v>
      </c>
      <c r="AB466" s="24">
        <f t="shared" si="52"/>
        <v>0</v>
      </c>
      <c r="AC466" s="24">
        <f t="shared" si="52"/>
        <v>0</v>
      </c>
      <c r="AD466" s="24">
        <f t="shared" si="52"/>
        <v>0</v>
      </c>
      <c r="AE466" s="24">
        <f t="shared" si="51"/>
        <v>0</v>
      </c>
      <c r="AF466" s="24">
        <f t="shared" si="51"/>
        <v>0</v>
      </c>
      <c r="AJ466" s="100"/>
      <c r="BD466" t="str">
        <f t="shared" si="45"/>
        <v>RATICAT</v>
      </c>
      <c r="BE466" s="30" t="s">
        <v>1193</v>
      </c>
      <c r="BF466" s="30" t="s">
        <v>1194</v>
      </c>
      <c r="BG466" s="30" t="s">
        <v>1193</v>
      </c>
      <c r="BH466" s="30" t="s">
        <v>1194</v>
      </c>
      <c r="BI466" s="30" t="s">
        <v>1159</v>
      </c>
    </row>
    <row r="467" spans="4:61" s="20" customFormat="1" ht="15" hidden="1" x14ac:dyDescent="0.25">
      <c r="D467" s="20">
        <f t="shared" si="48"/>
        <v>0</v>
      </c>
      <c r="E467" s="24"/>
      <c r="G467" s="24"/>
      <c r="H467" s="24"/>
      <c r="I467" s="24"/>
      <c r="J467" s="24">
        <f t="shared" si="52"/>
        <v>0</v>
      </c>
      <c r="K467" s="24">
        <f t="shared" si="52"/>
        <v>0</v>
      </c>
      <c r="L467" s="24">
        <f t="shared" si="52"/>
        <v>0</v>
      </c>
      <c r="M467" s="24">
        <f t="shared" si="52"/>
        <v>0</v>
      </c>
      <c r="N467" s="24">
        <f t="shared" si="52"/>
        <v>0</v>
      </c>
      <c r="O467" s="24">
        <f t="shared" si="52"/>
        <v>0</v>
      </c>
      <c r="P467" s="24">
        <f t="shared" si="52"/>
        <v>0</v>
      </c>
      <c r="Q467" s="24">
        <f t="shared" si="52"/>
        <v>0</v>
      </c>
      <c r="R467" s="24">
        <f t="shared" si="52"/>
        <v>0</v>
      </c>
      <c r="S467" s="24">
        <f t="shared" si="52"/>
        <v>0</v>
      </c>
      <c r="T467" s="24">
        <f t="shared" si="52"/>
        <v>0</v>
      </c>
      <c r="U467" s="24">
        <f t="shared" si="52"/>
        <v>0</v>
      </c>
      <c r="V467" s="24"/>
      <c r="W467" s="24"/>
      <c r="X467" s="24"/>
      <c r="Y467" s="24"/>
      <c r="Z467" s="24"/>
      <c r="AA467" s="24">
        <f t="shared" si="52"/>
        <v>0</v>
      </c>
      <c r="AB467" s="24">
        <f t="shared" si="52"/>
        <v>0</v>
      </c>
      <c r="AC467" s="24">
        <f t="shared" si="52"/>
        <v>0</v>
      </c>
      <c r="AD467" s="24">
        <f t="shared" si="52"/>
        <v>0</v>
      </c>
      <c r="AE467" s="24">
        <f t="shared" si="51"/>
        <v>0</v>
      </c>
      <c r="AF467" s="24">
        <f t="shared" si="51"/>
        <v>0</v>
      </c>
      <c r="AJ467" s="100"/>
      <c r="BD467" t="str">
        <f t="shared" si="45"/>
        <v>RATINITIAL ASSESSMENT (HAV)</v>
      </c>
      <c r="BE467" s="30" t="s">
        <v>1195</v>
      </c>
      <c r="BF467" s="30" t="s">
        <v>1196</v>
      </c>
      <c r="BG467" s="30" t="s">
        <v>1195</v>
      </c>
      <c r="BH467" s="30" t="s">
        <v>1196</v>
      </c>
      <c r="BI467" s="30" t="s">
        <v>1159</v>
      </c>
    </row>
    <row r="468" spans="4:61" s="20" customFormat="1" ht="15" hidden="1" x14ac:dyDescent="0.25">
      <c r="D468" s="20">
        <f t="shared" si="48"/>
        <v>0</v>
      </c>
      <c r="E468" s="24"/>
      <c r="G468" s="24"/>
      <c r="H468" s="24"/>
      <c r="I468" s="24"/>
      <c r="J468" s="24">
        <f t="shared" si="52"/>
        <v>0</v>
      </c>
      <c r="K468" s="24">
        <f t="shared" si="52"/>
        <v>0</v>
      </c>
      <c r="L468" s="24">
        <f t="shared" si="52"/>
        <v>0</v>
      </c>
      <c r="M468" s="24">
        <f t="shared" si="52"/>
        <v>0</v>
      </c>
      <c r="N468" s="24">
        <f t="shared" si="52"/>
        <v>0</v>
      </c>
      <c r="O468" s="24">
        <f t="shared" si="52"/>
        <v>0</v>
      </c>
      <c r="P468" s="24">
        <f t="shared" si="52"/>
        <v>0</v>
      </c>
      <c r="Q468" s="24">
        <f t="shared" si="52"/>
        <v>0</v>
      </c>
      <c r="R468" s="24">
        <f t="shared" si="52"/>
        <v>0</v>
      </c>
      <c r="S468" s="24">
        <f t="shared" si="52"/>
        <v>0</v>
      </c>
      <c r="T468" s="24">
        <f t="shared" si="52"/>
        <v>0</v>
      </c>
      <c r="U468" s="24">
        <f t="shared" si="52"/>
        <v>0</v>
      </c>
      <c r="V468" s="24"/>
      <c r="W468" s="24"/>
      <c r="X468" s="24"/>
      <c r="Y468" s="24"/>
      <c r="Z468" s="24"/>
      <c r="AA468" s="24">
        <f t="shared" si="52"/>
        <v>0</v>
      </c>
      <c r="AB468" s="24">
        <f t="shared" si="52"/>
        <v>0</v>
      </c>
      <c r="AC468" s="24">
        <f t="shared" si="52"/>
        <v>0</v>
      </c>
      <c r="AD468" s="24">
        <f t="shared" ref="AD468:AX483" si="53">IF(AD62&lt;0, 1, 0)</f>
        <v>0</v>
      </c>
      <c r="AE468" s="24">
        <f t="shared" si="53"/>
        <v>0</v>
      </c>
      <c r="AF468" s="24">
        <f t="shared" si="53"/>
        <v>0</v>
      </c>
      <c r="AJ468" s="100"/>
      <c r="BD468" t="str">
        <f t="shared" si="45"/>
        <v>RATJONES UNIT - RIVERSIDE</v>
      </c>
      <c r="BE468" s="30" t="s">
        <v>1197</v>
      </c>
      <c r="BF468" s="30" t="s">
        <v>1198</v>
      </c>
      <c r="BG468" s="30" t="s">
        <v>1197</v>
      </c>
      <c r="BH468" s="30" t="s">
        <v>1198</v>
      </c>
      <c r="BI468" s="30" t="s">
        <v>1159</v>
      </c>
    </row>
    <row r="469" spans="4:61" s="20" customFormat="1" ht="15" hidden="1" x14ac:dyDescent="0.25">
      <c r="D469" s="20">
        <f t="shared" si="48"/>
        <v>0</v>
      </c>
      <c r="E469" s="24"/>
      <c r="G469" s="24"/>
      <c r="H469" s="24"/>
      <c r="I469" s="24"/>
      <c r="J469" s="24">
        <f t="shared" ref="J469:AD484" si="54">IF(J63&lt;0, 1, 0)</f>
        <v>0</v>
      </c>
      <c r="K469" s="24">
        <f t="shared" si="54"/>
        <v>0</v>
      </c>
      <c r="L469" s="24">
        <f t="shared" si="54"/>
        <v>0</v>
      </c>
      <c r="M469" s="24">
        <f t="shared" si="54"/>
        <v>0</v>
      </c>
      <c r="N469" s="24">
        <f t="shared" si="54"/>
        <v>0</v>
      </c>
      <c r="O469" s="24">
        <f t="shared" si="54"/>
        <v>0</v>
      </c>
      <c r="P469" s="24">
        <f t="shared" si="54"/>
        <v>0</v>
      </c>
      <c r="Q469" s="24">
        <f t="shared" si="54"/>
        <v>0</v>
      </c>
      <c r="R469" s="24">
        <f t="shared" si="54"/>
        <v>0</v>
      </c>
      <c r="S469" s="24">
        <f t="shared" si="54"/>
        <v>0</v>
      </c>
      <c r="T469" s="24">
        <f t="shared" si="54"/>
        <v>0</v>
      </c>
      <c r="U469" s="24">
        <f t="shared" si="54"/>
        <v>0</v>
      </c>
      <c r="V469" s="24"/>
      <c r="W469" s="24"/>
      <c r="X469" s="24"/>
      <c r="Y469" s="24"/>
      <c r="Z469" s="24"/>
      <c r="AA469" s="24">
        <f t="shared" si="54"/>
        <v>0</v>
      </c>
      <c r="AB469" s="24">
        <f t="shared" si="54"/>
        <v>0</v>
      </c>
      <c r="AC469" s="24">
        <f t="shared" si="54"/>
        <v>0</v>
      </c>
      <c r="AD469" s="24">
        <f t="shared" si="54"/>
        <v>0</v>
      </c>
      <c r="AE469" s="24">
        <f t="shared" si="53"/>
        <v>0</v>
      </c>
      <c r="AF469" s="24">
        <f t="shared" si="53"/>
        <v>0</v>
      </c>
      <c r="AJ469" s="100"/>
      <c r="BD469" t="str">
        <f t="shared" si="45"/>
        <v>RATJULIA ENGWELL (CHS)</v>
      </c>
      <c r="BE469" s="30" t="s">
        <v>1199</v>
      </c>
      <c r="BF469" s="30" t="s">
        <v>1200</v>
      </c>
      <c r="BG469" s="30" t="s">
        <v>1199</v>
      </c>
      <c r="BH469" s="30" t="s">
        <v>1200</v>
      </c>
      <c r="BI469" s="30" t="s">
        <v>1159</v>
      </c>
    </row>
    <row r="470" spans="4:61" s="20" customFormat="1" ht="15" hidden="1" x14ac:dyDescent="0.25">
      <c r="D470" s="20">
        <f t="shared" si="48"/>
        <v>0</v>
      </c>
      <c r="E470" s="24"/>
      <c r="G470" s="24"/>
      <c r="H470" s="24"/>
      <c r="I470" s="24"/>
      <c r="J470" s="24">
        <f t="shared" si="54"/>
        <v>0</v>
      </c>
      <c r="K470" s="24">
        <f t="shared" si="54"/>
        <v>0</v>
      </c>
      <c r="L470" s="24">
        <f t="shared" si="54"/>
        <v>0</v>
      </c>
      <c r="M470" s="24">
        <f t="shared" si="54"/>
        <v>0</v>
      </c>
      <c r="N470" s="24">
        <f t="shared" si="54"/>
        <v>0</v>
      </c>
      <c r="O470" s="24">
        <f t="shared" si="54"/>
        <v>0</v>
      </c>
      <c r="P470" s="24">
        <f t="shared" si="54"/>
        <v>0</v>
      </c>
      <c r="Q470" s="24">
        <f t="shared" si="54"/>
        <v>0</v>
      </c>
      <c r="R470" s="24">
        <f t="shared" si="54"/>
        <v>0</v>
      </c>
      <c r="S470" s="24">
        <f t="shared" si="54"/>
        <v>0</v>
      </c>
      <c r="T470" s="24">
        <f t="shared" si="54"/>
        <v>0</v>
      </c>
      <c r="U470" s="24">
        <f t="shared" si="54"/>
        <v>0</v>
      </c>
      <c r="V470" s="24"/>
      <c r="W470" s="24"/>
      <c r="X470" s="24"/>
      <c r="Y470" s="24"/>
      <c r="Z470" s="24"/>
      <c r="AA470" s="24">
        <f t="shared" si="54"/>
        <v>0</v>
      </c>
      <c r="AB470" s="24">
        <f t="shared" si="54"/>
        <v>0</v>
      </c>
      <c r="AC470" s="24">
        <f t="shared" si="54"/>
        <v>0</v>
      </c>
      <c r="AD470" s="24">
        <f t="shared" si="54"/>
        <v>0</v>
      </c>
      <c r="AE470" s="24">
        <f t="shared" si="53"/>
        <v>0</v>
      </c>
      <c r="AF470" s="24">
        <f t="shared" si="53"/>
        <v>0</v>
      </c>
      <c r="AJ470" s="100"/>
      <c r="BD470" t="str">
        <f t="shared" si="45"/>
        <v>RATKING GEORGES HOSPITAL</v>
      </c>
      <c r="BE470" s="30" t="s">
        <v>1201</v>
      </c>
      <c r="BF470" s="30" t="s">
        <v>1202</v>
      </c>
      <c r="BG470" s="30" t="s">
        <v>1201</v>
      </c>
      <c r="BH470" s="30" t="s">
        <v>1202</v>
      </c>
      <c r="BI470" s="30" t="s">
        <v>1159</v>
      </c>
    </row>
    <row r="471" spans="4:61" s="20" customFormat="1" ht="15" hidden="1" x14ac:dyDescent="0.25">
      <c r="D471" s="20">
        <f t="shared" si="48"/>
        <v>0</v>
      </c>
      <c r="E471" s="24"/>
      <c r="G471" s="24"/>
      <c r="H471" s="24"/>
      <c r="I471" s="24"/>
      <c r="J471" s="24">
        <f t="shared" si="54"/>
        <v>0</v>
      </c>
      <c r="K471" s="24">
        <f t="shared" si="54"/>
        <v>0</v>
      </c>
      <c r="L471" s="24">
        <f t="shared" si="54"/>
        <v>0</v>
      </c>
      <c r="M471" s="24">
        <f t="shared" si="54"/>
        <v>0</v>
      </c>
      <c r="N471" s="24">
        <f t="shared" si="54"/>
        <v>0</v>
      </c>
      <c r="O471" s="24">
        <f t="shared" si="54"/>
        <v>0</v>
      </c>
      <c r="P471" s="24">
        <f t="shared" si="54"/>
        <v>0</v>
      </c>
      <c r="Q471" s="24">
        <f t="shared" si="54"/>
        <v>0</v>
      </c>
      <c r="R471" s="24">
        <f t="shared" si="54"/>
        <v>0</v>
      </c>
      <c r="S471" s="24">
        <f t="shared" si="54"/>
        <v>0</v>
      </c>
      <c r="T471" s="24">
        <f t="shared" si="54"/>
        <v>0</v>
      </c>
      <c r="U471" s="24">
        <f t="shared" si="54"/>
        <v>0</v>
      </c>
      <c r="V471" s="24"/>
      <c r="W471" s="24"/>
      <c r="X471" s="24"/>
      <c r="Y471" s="24"/>
      <c r="Z471" s="24"/>
      <c r="AA471" s="24">
        <f t="shared" si="54"/>
        <v>0</v>
      </c>
      <c r="AB471" s="24">
        <f t="shared" si="54"/>
        <v>0</v>
      </c>
      <c r="AC471" s="24">
        <f t="shared" si="54"/>
        <v>0</v>
      </c>
      <c r="AD471" s="24">
        <f t="shared" si="54"/>
        <v>0</v>
      </c>
      <c r="AE471" s="24">
        <f t="shared" si="53"/>
        <v>0</v>
      </c>
      <c r="AF471" s="24">
        <f t="shared" si="53"/>
        <v>0</v>
      </c>
      <c r="AJ471" s="100"/>
      <c r="BD471" t="str">
        <f t="shared" si="45"/>
        <v>RATLITTLE HIGHWOOD</v>
      </c>
      <c r="BE471" s="30" t="s">
        <v>1203</v>
      </c>
      <c r="BF471" s="30" t="s">
        <v>1204</v>
      </c>
      <c r="BG471" s="30" t="s">
        <v>1203</v>
      </c>
      <c r="BH471" s="30" t="s">
        <v>1204</v>
      </c>
      <c r="BI471" s="30" t="s">
        <v>1159</v>
      </c>
    </row>
    <row r="472" spans="4:61" s="20" customFormat="1" ht="15" hidden="1" x14ac:dyDescent="0.25">
      <c r="D472" s="20">
        <f t="shared" si="48"/>
        <v>0</v>
      </c>
      <c r="E472" s="24"/>
      <c r="G472" s="24"/>
      <c r="H472" s="24"/>
      <c r="I472" s="24"/>
      <c r="J472" s="24">
        <f t="shared" si="54"/>
        <v>0</v>
      </c>
      <c r="K472" s="24">
        <f t="shared" si="54"/>
        <v>0</v>
      </c>
      <c r="L472" s="24">
        <f t="shared" si="54"/>
        <v>0</v>
      </c>
      <c r="M472" s="24">
        <f t="shared" si="54"/>
        <v>0</v>
      </c>
      <c r="N472" s="24">
        <f t="shared" si="54"/>
        <v>0</v>
      </c>
      <c r="O472" s="24">
        <f t="shared" si="54"/>
        <v>0</v>
      </c>
      <c r="P472" s="24">
        <f t="shared" si="54"/>
        <v>0</v>
      </c>
      <c r="Q472" s="24">
        <f t="shared" si="54"/>
        <v>0</v>
      </c>
      <c r="R472" s="24">
        <f t="shared" si="54"/>
        <v>0</v>
      </c>
      <c r="S472" s="24">
        <f t="shared" si="54"/>
        <v>0</v>
      </c>
      <c r="T472" s="24">
        <f t="shared" si="54"/>
        <v>0</v>
      </c>
      <c r="U472" s="24">
        <f t="shared" si="54"/>
        <v>0</v>
      </c>
      <c r="V472" s="24"/>
      <c r="W472" s="24"/>
      <c r="X472" s="24"/>
      <c r="Y472" s="24"/>
      <c r="Z472" s="24"/>
      <c r="AA472" s="24">
        <f t="shared" si="54"/>
        <v>0</v>
      </c>
      <c r="AB472" s="24">
        <f t="shared" si="54"/>
        <v>0</v>
      </c>
      <c r="AC472" s="24">
        <f t="shared" si="54"/>
        <v>0</v>
      </c>
      <c r="AD472" s="24">
        <f t="shared" si="54"/>
        <v>0</v>
      </c>
      <c r="AE472" s="24">
        <f t="shared" si="53"/>
        <v>0</v>
      </c>
      <c r="AF472" s="24">
        <f t="shared" si="53"/>
        <v>0</v>
      </c>
      <c r="AJ472" s="100"/>
      <c r="BD472" t="str">
        <f t="shared" si="45"/>
        <v>RATLOXFORD HALL</v>
      </c>
      <c r="BE472" s="30" t="s">
        <v>1205</v>
      </c>
      <c r="BF472" s="30" t="s">
        <v>1206</v>
      </c>
      <c r="BG472" s="30" t="s">
        <v>1205</v>
      </c>
      <c r="BH472" s="30" t="s">
        <v>1206</v>
      </c>
      <c r="BI472" s="30" t="s">
        <v>1159</v>
      </c>
    </row>
    <row r="473" spans="4:61" s="20" customFormat="1" ht="15" hidden="1" x14ac:dyDescent="0.25">
      <c r="D473" s="20">
        <f t="shared" si="48"/>
        <v>0</v>
      </c>
      <c r="E473" s="24"/>
      <c r="G473" s="24"/>
      <c r="H473" s="24"/>
      <c r="I473" s="24"/>
      <c r="J473" s="24">
        <f t="shared" si="54"/>
        <v>0</v>
      </c>
      <c r="K473" s="24">
        <f t="shared" si="54"/>
        <v>0</v>
      </c>
      <c r="L473" s="24">
        <f t="shared" si="54"/>
        <v>0</v>
      </c>
      <c r="M473" s="24">
        <f t="shared" si="54"/>
        <v>0</v>
      </c>
      <c r="N473" s="24">
        <f t="shared" si="54"/>
        <v>0</v>
      </c>
      <c r="O473" s="24">
        <f t="shared" si="54"/>
        <v>0</v>
      </c>
      <c r="P473" s="24">
        <f t="shared" si="54"/>
        <v>0</v>
      </c>
      <c r="Q473" s="24">
        <f t="shared" si="54"/>
        <v>0</v>
      </c>
      <c r="R473" s="24">
        <f t="shared" si="54"/>
        <v>0</v>
      </c>
      <c r="S473" s="24">
        <f t="shared" si="54"/>
        <v>0</v>
      </c>
      <c r="T473" s="24">
        <f t="shared" si="54"/>
        <v>0</v>
      </c>
      <c r="U473" s="24">
        <f t="shared" si="54"/>
        <v>0</v>
      </c>
      <c r="V473" s="24"/>
      <c r="W473" s="24"/>
      <c r="X473" s="24"/>
      <c r="Y473" s="24"/>
      <c r="Z473" s="24"/>
      <c r="AA473" s="24">
        <f t="shared" si="54"/>
        <v>0</v>
      </c>
      <c r="AB473" s="24">
        <f t="shared" si="54"/>
        <v>0</v>
      </c>
      <c r="AC473" s="24">
        <f t="shared" si="54"/>
        <v>0</v>
      </c>
      <c r="AD473" s="24">
        <f t="shared" si="54"/>
        <v>0</v>
      </c>
      <c r="AE473" s="24">
        <f t="shared" si="53"/>
        <v>0</v>
      </c>
      <c r="AF473" s="24">
        <f t="shared" si="53"/>
        <v>0</v>
      </c>
      <c r="AJ473" s="100"/>
      <c r="BD473" t="str">
        <f t="shared" si="45"/>
        <v>RATLOXFORD HALL</v>
      </c>
      <c r="BE473" s="30" t="s">
        <v>1207</v>
      </c>
      <c r="BF473" s="30" t="s">
        <v>1206</v>
      </c>
      <c r="BG473" s="30" t="s">
        <v>1207</v>
      </c>
      <c r="BH473" s="30" t="s">
        <v>1206</v>
      </c>
      <c r="BI473" s="30" t="s">
        <v>1159</v>
      </c>
    </row>
    <row r="474" spans="4:61" s="20" customFormat="1" ht="15" hidden="1" x14ac:dyDescent="0.25">
      <c r="D474" s="20">
        <f t="shared" si="48"/>
        <v>0</v>
      </c>
      <c r="E474" s="24"/>
      <c r="G474" s="24"/>
      <c r="H474" s="24"/>
      <c r="I474" s="24"/>
      <c r="J474" s="24">
        <f t="shared" si="54"/>
        <v>0</v>
      </c>
      <c r="K474" s="24">
        <f t="shared" si="54"/>
        <v>0</v>
      </c>
      <c r="L474" s="24">
        <f t="shared" si="54"/>
        <v>0</v>
      </c>
      <c r="M474" s="24">
        <f t="shared" si="54"/>
        <v>0</v>
      </c>
      <c r="N474" s="24">
        <f t="shared" si="54"/>
        <v>0</v>
      </c>
      <c r="O474" s="24">
        <f t="shared" si="54"/>
        <v>0</v>
      </c>
      <c r="P474" s="24">
        <f t="shared" si="54"/>
        <v>0</v>
      </c>
      <c r="Q474" s="24">
        <f t="shared" si="54"/>
        <v>0</v>
      </c>
      <c r="R474" s="24">
        <f t="shared" si="54"/>
        <v>0</v>
      </c>
      <c r="S474" s="24">
        <f t="shared" si="54"/>
        <v>0</v>
      </c>
      <c r="T474" s="24">
        <f t="shared" si="54"/>
        <v>0</v>
      </c>
      <c r="U474" s="24">
        <f t="shared" si="54"/>
        <v>0</v>
      </c>
      <c r="V474" s="24"/>
      <c r="W474" s="24"/>
      <c r="X474" s="24"/>
      <c r="Y474" s="24"/>
      <c r="Z474" s="24"/>
      <c r="AA474" s="24">
        <f t="shared" si="54"/>
        <v>0</v>
      </c>
      <c r="AB474" s="24">
        <f t="shared" si="54"/>
        <v>0</v>
      </c>
      <c r="AC474" s="24">
        <f t="shared" si="54"/>
        <v>0</v>
      </c>
      <c r="AD474" s="24">
        <f t="shared" si="54"/>
        <v>0</v>
      </c>
      <c r="AE474" s="24">
        <f t="shared" si="53"/>
        <v>0</v>
      </c>
      <c r="AF474" s="24">
        <f t="shared" si="53"/>
        <v>0</v>
      </c>
      <c r="AJ474" s="100"/>
      <c r="BD474" t="str">
        <f t="shared" si="45"/>
        <v>RATMARKS GATE (CHS)</v>
      </c>
      <c r="BE474" s="30" t="s">
        <v>1208</v>
      </c>
      <c r="BF474" s="30" t="s">
        <v>1209</v>
      </c>
      <c r="BG474" s="30" t="s">
        <v>1208</v>
      </c>
      <c r="BH474" s="30" t="s">
        <v>1209</v>
      </c>
      <c r="BI474" s="30" t="s">
        <v>1159</v>
      </c>
    </row>
    <row r="475" spans="4:61" s="20" customFormat="1" ht="15" hidden="1" x14ac:dyDescent="0.25">
      <c r="D475" s="20">
        <f t="shared" si="48"/>
        <v>0</v>
      </c>
      <c r="E475" s="24"/>
      <c r="G475" s="24"/>
      <c r="H475" s="24"/>
      <c r="I475" s="24"/>
      <c r="J475" s="24">
        <f t="shared" si="54"/>
        <v>0</v>
      </c>
      <c r="K475" s="24">
        <f t="shared" si="54"/>
        <v>0</v>
      </c>
      <c r="L475" s="24">
        <f t="shared" si="54"/>
        <v>0</v>
      </c>
      <c r="M475" s="24">
        <f t="shared" si="54"/>
        <v>0</v>
      </c>
      <c r="N475" s="24">
        <f t="shared" si="54"/>
        <v>0</v>
      </c>
      <c r="O475" s="24">
        <f t="shared" si="54"/>
        <v>0</v>
      </c>
      <c r="P475" s="24">
        <f t="shared" si="54"/>
        <v>0</v>
      </c>
      <c r="Q475" s="24">
        <f t="shared" si="54"/>
        <v>0</v>
      </c>
      <c r="R475" s="24">
        <f t="shared" si="54"/>
        <v>0</v>
      </c>
      <c r="S475" s="24">
        <f t="shared" si="54"/>
        <v>0</v>
      </c>
      <c r="T475" s="24">
        <f t="shared" si="54"/>
        <v>0</v>
      </c>
      <c r="U475" s="24">
        <f t="shared" si="54"/>
        <v>0</v>
      </c>
      <c r="V475" s="24"/>
      <c r="W475" s="24"/>
      <c r="X475" s="24"/>
      <c r="Y475" s="24"/>
      <c r="Z475" s="24"/>
      <c r="AA475" s="24">
        <f t="shared" si="54"/>
        <v>0</v>
      </c>
      <c r="AB475" s="24">
        <f t="shared" si="54"/>
        <v>0</v>
      </c>
      <c r="AC475" s="24">
        <f t="shared" si="54"/>
        <v>0</v>
      </c>
      <c r="AD475" s="24">
        <f t="shared" si="54"/>
        <v>0</v>
      </c>
      <c r="AE475" s="24">
        <f t="shared" si="53"/>
        <v>0</v>
      </c>
      <c r="AF475" s="24">
        <f t="shared" si="53"/>
        <v>0</v>
      </c>
      <c r="AJ475" s="100"/>
      <c r="BD475" t="str">
        <f t="shared" si="45"/>
        <v>RATMASCALLS OLDER PEOPLE HAV</v>
      </c>
      <c r="BE475" s="30" t="s">
        <v>1210</v>
      </c>
      <c r="BF475" s="30" t="s">
        <v>1211</v>
      </c>
      <c r="BG475" s="30" t="s">
        <v>1210</v>
      </c>
      <c r="BH475" s="30" t="s">
        <v>1211</v>
      </c>
      <c r="BI475" s="30" t="s">
        <v>1159</v>
      </c>
    </row>
    <row r="476" spans="4:61" s="20" customFormat="1" ht="15" hidden="1" x14ac:dyDescent="0.25">
      <c r="D476" s="20">
        <f t="shared" si="48"/>
        <v>0</v>
      </c>
      <c r="E476" s="24"/>
      <c r="G476" s="24"/>
      <c r="H476" s="24"/>
      <c r="I476" s="24"/>
      <c r="J476" s="24">
        <f t="shared" si="54"/>
        <v>0</v>
      </c>
      <c r="K476" s="24">
        <f t="shared" si="54"/>
        <v>0</v>
      </c>
      <c r="L476" s="24">
        <f t="shared" si="54"/>
        <v>0</v>
      </c>
      <c r="M476" s="24">
        <f t="shared" si="54"/>
        <v>0</v>
      </c>
      <c r="N476" s="24">
        <f t="shared" si="54"/>
        <v>0</v>
      </c>
      <c r="O476" s="24">
        <f t="shared" si="54"/>
        <v>0</v>
      </c>
      <c r="P476" s="24">
        <f t="shared" si="54"/>
        <v>0</v>
      </c>
      <c r="Q476" s="24">
        <f t="shared" si="54"/>
        <v>0</v>
      </c>
      <c r="R476" s="24">
        <f t="shared" si="54"/>
        <v>0</v>
      </c>
      <c r="S476" s="24">
        <f t="shared" si="54"/>
        <v>0</v>
      </c>
      <c r="T476" s="24">
        <f t="shared" si="54"/>
        <v>0</v>
      </c>
      <c r="U476" s="24">
        <f t="shared" si="54"/>
        <v>0</v>
      </c>
      <c r="V476" s="24"/>
      <c r="W476" s="24"/>
      <c r="X476" s="24"/>
      <c r="Y476" s="24"/>
      <c r="Z476" s="24"/>
      <c r="AA476" s="24">
        <f t="shared" si="54"/>
        <v>0</v>
      </c>
      <c r="AB476" s="24">
        <f t="shared" si="54"/>
        <v>0</v>
      </c>
      <c r="AC476" s="24">
        <f t="shared" si="54"/>
        <v>0</v>
      </c>
      <c r="AD476" s="24">
        <f t="shared" si="54"/>
        <v>0</v>
      </c>
      <c r="AE476" s="24">
        <f t="shared" si="53"/>
        <v>0</v>
      </c>
      <c r="AF476" s="24">
        <f t="shared" si="53"/>
        <v>0</v>
      </c>
      <c r="AJ476" s="100"/>
      <c r="BD476" t="str">
        <f t="shared" si="45"/>
        <v>RATMAYFIELD CENTRE</v>
      </c>
      <c r="BE476" s="30" t="s">
        <v>1212</v>
      </c>
      <c r="BF476" s="30" t="s">
        <v>1213</v>
      </c>
      <c r="BG476" s="30" t="s">
        <v>1212</v>
      </c>
      <c r="BH476" s="30" t="s">
        <v>1213</v>
      </c>
      <c r="BI476" s="30" t="s">
        <v>1159</v>
      </c>
    </row>
    <row r="477" spans="4:61" s="20" customFormat="1" ht="15" hidden="1" x14ac:dyDescent="0.25">
      <c r="D477" s="20">
        <f t="shared" si="48"/>
        <v>0</v>
      </c>
      <c r="E477" s="24"/>
      <c r="G477" s="24"/>
      <c r="H477" s="24"/>
      <c r="I477" s="24"/>
      <c r="J477" s="24">
        <f t="shared" si="54"/>
        <v>0</v>
      </c>
      <c r="K477" s="24">
        <f t="shared" si="54"/>
        <v>0</v>
      </c>
      <c r="L477" s="24">
        <f t="shared" si="54"/>
        <v>0</v>
      </c>
      <c r="M477" s="24">
        <f t="shared" si="54"/>
        <v>0</v>
      </c>
      <c r="N477" s="24">
        <f t="shared" si="54"/>
        <v>0</v>
      </c>
      <c r="O477" s="24">
        <f t="shared" si="54"/>
        <v>0</v>
      </c>
      <c r="P477" s="24">
        <f t="shared" si="54"/>
        <v>0</v>
      </c>
      <c r="Q477" s="24">
        <f t="shared" si="54"/>
        <v>0</v>
      </c>
      <c r="R477" s="24">
        <f t="shared" si="54"/>
        <v>0</v>
      </c>
      <c r="S477" s="24">
        <f t="shared" si="54"/>
        <v>0</v>
      </c>
      <c r="T477" s="24">
        <f t="shared" si="54"/>
        <v>0</v>
      </c>
      <c r="U477" s="24">
        <f t="shared" si="54"/>
        <v>0</v>
      </c>
      <c r="V477" s="24"/>
      <c r="W477" s="24"/>
      <c r="X477" s="24"/>
      <c r="Y477" s="24"/>
      <c r="Z477" s="24"/>
      <c r="AA477" s="24">
        <f t="shared" si="54"/>
        <v>0</v>
      </c>
      <c r="AB477" s="24">
        <f t="shared" si="54"/>
        <v>0</v>
      </c>
      <c r="AC477" s="24">
        <f t="shared" si="54"/>
        <v>0</v>
      </c>
      <c r="AD477" s="24">
        <f t="shared" si="54"/>
        <v>0</v>
      </c>
      <c r="AE477" s="24">
        <f t="shared" si="53"/>
        <v>0</v>
      </c>
      <c r="AF477" s="24">
        <f t="shared" si="53"/>
        <v>0</v>
      </c>
      <c r="AJ477" s="100"/>
      <c r="BD477" t="str">
        <f t="shared" si="45"/>
        <v>RATNEW DIRECTIONS</v>
      </c>
      <c r="BE477" s="30" t="s">
        <v>1214</v>
      </c>
      <c r="BF477" s="30" t="s">
        <v>1215</v>
      </c>
      <c r="BG477" s="30" t="s">
        <v>1214</v>
      </c>
      <c r="BH477" s="30" t="s">
        <v>1215</v>
      </c>
      <c r="BI477" s="30" t="s">
        <v>1159</v>
      </c>
    </row>
    <row r="478" spans="4:61" s="20" customFormat="1" ht="15" hidden="1" x14ac:dyDescent="0.25">
      <c r="D478" s="20">
        <f t="shared" si="48"/>
        <v>0</v>
      </c>
      <c r="E478" s="24"/>
      <c r="G478" s="24"/>
      <c r="H478" s="24"/>
      <c r="I478" s="24"/>
      <c r="J478" s="24">
        <f t="shared" si="54"/>
        <v>0</v>
      </c>
      <c r="K478" s="24">
        <f t="shared" si="54"/>
        <v>0</v>
      </c>
      <c r="L478" s="24">
        <f t="shared" si="54"/>
        <v>0</v>
      </c>
      <c r="M478" s="24">
        <f t="shared" si="54"/>
        <v>0</v>
      </c>
      <c r="N478" s="24">
        <f t="shared" si="54"/>
        <v>0</v>
      </c>
      <c r="O478" s="24">
        <f t="shared" si="54"/>
        <v>0</v>
      </c>
      <c r="P478" s="24">
        <f t="shared" si="54"/>
        <v>0</v>
      </c>
      <c r="Q478" s="24">
        <f t="shared" si="54"/>
        <v>0</v>
      </c>
      <c r="R478" s="24">
        <f t="shared" si="54"/>
        <v>0</v>
      </c>
      <c r="S478" s="24">
        <f t="shared" si="54"/>
        <v>0</v>
      </c>
      <c r="T478" s="24">
        <f t="shared" si="54"/>
        <v>0</v>
      </c>
      <c r="U478" s="24">
        <f t="shared" si="54"/>
        <v>0</v>
      </c>
      <c r="V478" s="24"/>
      <c r="W478" s="24"/>
      <c r="X478" s="24"/>
      <c r="Y478" s="24"/>
      <c r="Z478" s="24"/>
      <c r="AA478" s="24">
        <f t="shared" si="54"/>
        <v>0</v>
      </c>
      <c r="AB478" s="24">
        <f t="shared" si="54"/>
        <v>0</v>
      </c>
      <c r="AC478" s="24">
        <f t="shared" si="54"/>
        <v>0</v>
      </c>
      <c r="AD478" s="24">
        <f t="shared" si="54"/>
        <v>0</v>
      </c>
      <c r="AE478" s="24">
        <f t="shared" si="53"/>
        <v>0</v>
      </c>
      <c r="AF478" s="24">
        <f t="shared" si="53"/>
        <v>0</v>
      </c>
      <c r="AJ478" s="100"/>
      <c r="BD478" t="str">
        <f t="shared" si="45"/>
        <v>RATOAHTT (BARKING HOSPITAL)</v>
      </c>
      <c r="BE478" s="30" t="s">
        <v>1216</v>
      </c>
      <c r="BF478" s="30" t="s">
        <v>1217</v>
      </c>
      <c r="BG478" s="30" t="s">
        <v>1216</v>
      </c>
      <c r="BH478" s="30" t="s">
        <v>1217</v>
      </c>
      <c r="BI478" s="30" t="s">
        <v>1159</v>
      </c>
    </row>
    <row r="479" spans="4:61" s="20" customFormat="1" ht="15" hidden="1" x14ac:dyDescent="0.25">
      <c r="D479" s="20">
        <f t="shared" si="48"/>
        <v>0</v>
      </c>
      <c r="E479" s="24"/>
      <c r="G479" s="24"/>
      <c r="H479" s="24"/>
      <c r="I479" s="24"/>
      <c r="J479" s="24">
        <f t="shared" si="54"/>
        <v>0</v>
      </c>
      <c r="K479" s="24">
        <f t="shared" si="54"/>
        <v>0</v>
      </c>
      <c r="L479" s="24">
        <f t="shared" si="54"/>
        <v>0</v>
      </c>
      <c r="M479" s="24">
        <f t="shared" si="54"/>
        <v>0</v>
      </c>
      <c r="N479" s="24">
        <f t="shared" si="54"/>
        <v>0</v>
      </c>
      <c r="O479" s="24">
        <f t="shared" si="54"/>
        <v>0</v>
      </c>
      <c r="P479" s="24">
        <f t="shared" si="54"/>
        <v>0</v>
      </c>
      <c r="Q479" s="24">
        <f t="shared" si="54"/>
        <v>0</v>
      </c>
      <c r="R479" s="24">
        <f t="shared" si="54"/>
        <v>0</v>
      </c>
      <c r="S479" s="24">
        <f t="shared" si="54"/>
        <v>0</v>
      </c>
      <c r="T479" s="24">
        <f t="shared" si="54"/>
        <v>0</v>
      </c>
      <c r="U479" s="24">
        <f t="shared" si="54"/>
        <v>0</v>
      </c>
      <c r="V479" s="24"/>
      <c r="W479" s="24"/>
      <c r="X479" s="24"/>
      <c r="Y479" s="24"/>
      <c r="Z479" s="24"/>
      <c r="AA479" s="24">
        <f t="shared" si="54"/>
        <v>0</v>
      </c>
      <c r="AB479" s="24">
        <f t="shared" si="54"/>
        <v>0</v>
      </c>
      <c r="AC479" s="24">
        <f t="shared" si="54"/>
        <v>0</v>
      </c>
      <c r="AD479" s="24">
        <f t="shared" si="54"/>
        <v>0</v>
      </c>
      <c r="AE479" s="24">
        <f t="shared" si="53"/>
        <v>0</v>
      </c>
      <c r="AF479" s="24">
        <f t="shared" si="53"/>
        <v>0</v>
      </c>
      <c r="AJ479" s="100"/>
      <c r="BD479" t="str">
        <f t="shared" si="45"/>
        <v>RATORSETT HOSPITAL</v>
      </c>
      <c r="BE479" s="30" t="s">
        <v>1218</v>
      </c>
      <c r="BF479" s="30" t="s">
        <v>1219</v>
      </c>
      <c r="BG479" s="30" t="s">
        <v>1218</v>
      </c>
      <c r="BH479" s="30" t="s">
        <v>1219</v>
      </c>
      <c r="BI479" s="30" t="s">
        <v>1159</v>
      </c>
    </row>
    <row r="480" spans="4:61" s="20" customFormat="1" ht="15" hidden="1" x14ac:dyDescent="0.25">
      <c r="D480" s="20">
        <f t="shared" si="48"/>
        <v>0</v>
      </c>
      <c r="E480" s="24"/>
      <c r="G480" s="24"/>
      <c r="H480" s="24"/>
      <c r="I480" s="24"/>
      <c r="J480" s="24">
        <f t="shared" si="54"/>
        <v>0</v>
      </c>
      <c r="K480" s="24">
        <f t="shared" si="54"/>
        <v>0</v>
      </c>
      <c r="L480" s="24">
        <f t="shared" si="54"/>
        <v>0</v>
      </c>
      <c r="M480" s="24">
        <f t="shared" si="54"/>
        <v>0</v>
      </c>
      <c r="N480" s="24">
        <f t="shared" si="54"/>
        <v>0</v>
      </c>
      <c r="O480" s="24">
        <f t="shared" si="54"/>
        <v>0</v>
      </c>
      <c r="P480" s="24">
        <f t="shared" si="54"/>
        <v>0</v>
      </c>
      <c r="Q480" s="24">
        <f t="shared" si="54"/>
        <v>0</v>
      </c>
      <c r="R480" s="24">
        <f t="shared" si="54"/>
        <v>0</v>
      </c>
      <c r="S480" s="24">
        <f t="shared" si="54"/>
        <v>0</v>
      </c>
      <c r="T480" s="24">
        <f t="shared" si="54"/>
        <v>0</v>
      </c>
      <c r="U480" s="24">
        <f t="shared" si="54"/>
        <v>0</v>
      </c>
      <c r="V480" s="24"/>
      <c r="W480" s="24"/>
      <c r="X480" s="24"/>
      <c r="Y480" s="24"/>
      <c r="Z480" s="24"/>
      <c r="AA480" s="24">
        <f t="shared" si="54"/>
        <v>0</v>
      </c>
      <c r="AB480" s="24">
        <f t="shared" si="54"/>
        <v>0</v>
      </c>
      <c r="AC480" s="24">
        <f t="shared" si="54"/>
        <v>0</v>
      </c>
      <c r="AD480" s="24">
        <f t="shared" si="54"/>
        <v>0</v>
      </c>
      <c r="AE480" s="24">
        <f t="shared" si="53"/>
        <v>0</v>
      </c>
      <c r="AF480" s="24">
        <f t="shared" si="53"/>
        <v>0</v>
      </c>
      <c r="AJ480" s="100"/>
      <c r="BD480" t="str">
        <f t="shared" si="45"/>
        <v>RATQUEENS HOSPITAL</v>
      </c>
      <c r="BE480" s="30" t="s">
        <v>1220</v>
      </c>
      <c r="BF480" s="30" t="s">
        <v>1221</v>
      </c>
      <c r="BG480" s="30" t="s">
        <v>1220</v>
      </c>
      <c r="BH480" s="30" t="s">
        <v>1221</v>
      </c>
      <c r="BI480" s="30" t="s">
        <v>1159</v>
      </c>
    </row>
    <row r="481" spans="4:61" s="20" customFormat="1" ht="15" hidden="1" x14ac:dyDescent="0.25">
      <c r="D481" s="20">
        <f t="shared" si="48"/>
        <v>0</v>
      </c>
      <c r="E481" s="24"/>
      <c r="G481" s="24"/>
      <c r="H481" s="24"/>
      <c r="I481" s="24"/>
      <c r="J481" s="24">
        <f t="shared" si="54"/>
        <v>0</v>
      </c>
      <c r="K481" s="24">
        <f t="shared" si="54"/>
        <v>0</v>
      </c>
      <c r="L481" s="24">
        <f t="shared" si="54"/>
        <v>0</v>
      </c>
      <c r="M481" s="24">
        <f t="shared" si="54"/>
        <v>0</v>
      </c>
      <c r="N481" s="24">
        <f t="shared" si="54"/>
        <v>0</v>
      </c>
      <c r="O481" s="24">
        <f t="shared" si="54"/>
        <v>0</v>
      </c>
      <c r="P481" s="24">
        <f t="shared" si="54"/>
        <v>0</v>
      </c>
      <c r="Q481" s="24">
        <f t="shared" si="54"/>
        <v>0</v>
      </c>
      <c r="R481" s="24">
        <f t="shared" si="54"/>
        <v>0</v>
      </c>
      <c r="S481" s="24">
        <f t="shared" si="54"/>
        <v>0</v>
      </c>
      <c r="T481" s="24">
        <f t="shared" si="54"/>
        <v>0</v>
      </c>
      <c r="U481" s="24">
        <f t="shared" si="54"/>
        <v>0</v>
      </c>
      <c r="V481" s="24"/>
      <c r="W481" s="24"/>
      <c r="X481" s="24"/>
      <c r="Y481" s="24"/>
      <c r="Z481" s="24"/>
      <c r="AA481" s="24">
        <f t="shared" si="54"/>
        <v>0</v>
      </c>
      <c r="AB481" s="24">
        <f t="shared" si="54"/>
        <v>0</v>
      </c>
      <c r="AC481" s="24">
        <f t="shared" si="54"/>
        <v>0</v>
      </c>
      <c r="AD481" s="24">
        <f t="shared" si="54"/>
        <v>0</v>
      </c>
      <c r="AE481" s="24">
        <f t="shared" si="53"/>
        <v>0</v>
      </c>
      <c r="AF481" s="24">
        <f t="shared" si="53"/>
        <v>0</v>
      </c>
      <c r="AJ481" s="100"/>
      <c r="BD481" t="str">
        <f t="shared" si="45"/>
        <v>RATREDBRIDGE HTT</v>
      </c>
      <c r="BE481" s="30" t="s">
        <v>1222</v>
      </c>
      <c r="BF481" s="30" t="s">
        <v>1223</v>
      </c>
      <c r="BG481" s="30" t="s">
        <v>1222</v>
      </c>
      <c r="BH481" s="30" t="s">
        <v>1223</v>
      </c>
      <c r="BI481" s="30" t="s">
        <v>1159</v>
      </c>
    </row>
    <row r="482" spans="4:61" s="20" customFormat="1" ht="15" hidden="1" x14ac:dyDescent="0.25">
      <c r="D482" s="20">
        <f t="shared" si="48"/>
        <v>0</v>
      </c>
      <c r="E482" s="24"/>
      <c r="G482" s="24"/>
      <c r="H482" s="24"/>
      <c r="I482" s="24"/>
      <c r="J482" s="24">
        <f t="shared" si="54"/>
        <v>0</v>
      </c>
      <c r="K482" s="24">
        <f t="shared" si="54"/>
        <v>0</v>
      </c>
      <c r="L482" s="24">
        <f t="shared" si="54"/>
        <v>0</v>
      </c>
      <c r="M482" s="24">
        <f t="shared" si="54"/>
        <v>0</v>
      </c>
      <c r="N482" s="24">
        <f t="shared" si="54"/>
        <v>0</v>
      </c>
      <c r="O482" s="24">
        <f t="shared" si="54"/>
        <v>0</v>
      </c>
      <c r="P482" s="24">
        <f t="shared" si="54"/>
        <v>0</v>
      </c>
      <c r="Q482" s="24">
        <f t="shared" si="54"/>
        <v>0</v>
      </c>
      <c r="R482" s="24">
        <f t="shared" si="54"/>
        <v>0</v>
      </c>
      <c r="S482" s="24">
        <f t="shared" si="54"/>
        <v>0</v>
      </c>
      <c r="T482" s="24">
        <f t="shared" si="54"/>
        <v>0</v>
      </c>
      <c r="U482" s="24">
        <f t="shared" si="54"/>
        <v>0</v>
      </c>
      <c r="V482" s="24"/>
      <c r="W482" s="24"/>
      <c r="X482" s="24"/>
      <c r="Y482" s="24"/>
      <c r="Z482" s="24"/>
      <c r="AA482" s="24">
        <f t="shared" si="54"/>
        <v>0</v>
      </c>
      <c r="AB482" s="24">
        <f t="shared" si="54"/>
        <v>0</v>
      </c>
      <c r="AC482" s="24">
        <f t="shared" si="54"/>
        <v>0</v>
      </c>
      <c r="AD482" s="24">
        <f t="shared" si="54"/>
        <v>0</v>
      </c>
      <c r="AE482" s="24">
        <f t="shared" si="53"/>
        <v>0</v>
      </c>
      <c r="AF482" s="24">
        <f t="shared" si="53"/>
        <v>0</v>
      </c>
      <c r="AJ482" s="100"/>
      <c r="BD482" t="str">
        <f t="shared" si="45"/>
        <v>RATROMFORD CRT</v>
      </c>
      <c r="BE482" s="30" t="s">
        <v>1224</v>
      </c>
      <c r="BF482" s="30" t="s">
        <v>1225</v>
      </c>
      <c r="BG482" s="30" t="s">
        <v>1224</v>
      </c>
      <c r="BH482" s="30" t="s">
        <v>1225</v>
      </c>
      <c r="BI482" s="30" t="s">
        <v>1159</v>
      </c>
    </row>
    <row r="483" spans="4:61" s="20" customFormat="1" ht="15" hidden="1" x14ac:dyDescent="0.25">
      <c r="D483" s="20">
        <f t="shared" si="48"/>
        <v>0</v>
      </c>
      <c r="E483" s="24"/>
      <c r="G483" s="24"/>
      <c r="H483" s="24"/>
      <c r="I483" s="24"/>
      <c r="J483" s="24">
        <f t="shared" si="54"/>
        <v>0</v>
      </c>
      <c r="K483" s="24">
        <f t="shared" si="54"/>
        <v>0</v>
      </c>
      <c r="L483" s="24">
        <f t="shared" si="54"/>
        <v>0</v>
      </c>
      <c r="M483" s="24">
        <f t="shared" si="54"/>
        <v>0</v>
      </c>
      <c r="N483" s="24">
        <f t="shared" si="54"/>
        <v>0</v>
      </c>
      <c r="O483" s="24">
        <f t="shared" si="54"/>
        <v>0</v>
      </c>
      <c r="P483" s="24">
        <f t="shared" si="54"/>
        <v>0</v>
      </c>
      <c r="Q483" s="24">
        <f t="shared" si="54"/>
        <v>0</v>
      </c>
      <c r="R483" s="24">
        <f t="shared" si="54"/>
        <v>0</v>
      </c>
      <c r="S483" s="24">
        <f t="shared" si="54"/>
        <v>0</v>
      </c>
      <c r="T483" s="24">
        <f t="shared" si="54"/>
        <v>0</v>
      </c>
      <c r="U483" s="24">
        <f t="shared" si="54"/>
        <v>0</v>
      </c>
      <c r="V483" s="24"/>
      <c r="W483" s="24"/>
      <c r="X483" s="24"/>
      <c r="Y483" s="24"/>
      <c r="Z483" s="24"/>
      <c r="AA483" s="24">
        <f t="shared" si="54"/>
        <v>0</v>
      </c>
      <c r="AB483" s="24">
        <f t="shared" si="54"/>
        <v>0</v>
      </c>
      <c r="AC483" s="24">
        <f t="shared" si="54"/>
        <v>0</v>
      </c>
      <c r="AD483" s="24">
        <f t="shared" si="54"/>
        <v>0</v>
      </c>
      <c r="AE483" s="24">
        <f t="shared" si="53"/>
        <v>0</v>
      </c>
      <c r="AF483" s="24">
        <f t="shared" si="53"/>
        <v>0</v>
      </c>
      <c r="AJ483" s="100"/>
      <c r="BD483" t="str">
        <f t="shared" ref="BD483:BD546" si="55">CONCATENATE(LEFT(BE483, 3),BF483)</f>
        <v>RATST GEORGES</v>
      </c>
      <c r="BE483" s="30" t="s">
        <v>1226</v>
      </c>
      <c r="BF483" s="30" t="s">
        <v>1227</v>
      </c>
      <c r="BG483" s="30" t="s">
        <v>1226</v>
      </c>
      <c r="BH483" s="30" t="s">
        <v>1227</v>
      </c>
      <c r="BI483" s="30" t="s">
        <v>1159</v>
      </c>
    </row>
    <row r="484" spans="4:61" s="20" customFormat="1" ht="15" hidden="1" x14ac:dyDescent="0.25">
      <c r="D484" s="20">
        <f t="shared" si="48"/>
        <v>0</v>
      </c>
      <c r="E484" s="24"/>
      <c r="G484" s="24"/>
      <c r="H484" s="24"/>
      <c r="I484" s="24"/>
      <c r="J484" s="24">
        <f t="shared" si="54"/>
        <v>0</v>
      </c>
      <c r="K484" s="24">
        <f t="shared" si="54"/>
        <v>0</v>
      </c>
      <c r="L484" s="24">
        <f t="shared" si="54"/>
        <v>0</v>
      </c>
      <c r="M484" s="24">
        <f t="shared" si="54"/>
        <v>0</v>
      </c>
      <c r="N484" s="24">
        <f t="shared" si="54"/>
        <v>0</v>
      </c>
      <c r="O484" s="24">
        <f t="shared" si="54"/>
        <v>0</v>
      </c>
      <c r="P484" s="24">
        <f t="shared" si="54"/>
        <v>0</v>
      </c>
      <c r="Q484" s="24">
        <f t="shared" si="54"/>
        <v>0</v>
      </c>
      <c r="R484" s="24">
        <f t="shared" si="54"/>
        <v>0</v>
      </c>
      <c r="S484" s="24">
        <f t="shared" si="54"/>
        <v>0</v>
      </c>
      <c r="T484" s="24">
        <f t="shared" si="54"/>
        <v>0</v>
      </c>
      <c r="U484" s="24">
        <f t="shared" si="54"/>
        <v>0</v>
      </c>
      <c r="V484" s="24"/>
      <c r="W484" s="24"/>
      <c r="X484" s="24"/>
      <c r="Y484" s="24"/>
      <c r="Z484" s="24"/>
      <c r="AA484" s="24">
        <f t="shared" si="54"/>
        <v>0</v>
      </c>
      <c r="AB484" s="24">
        <f t="shared" si="54"/>
        <v>0</v>
      </c>
      <c r="AC484" s="24">
        <f t="shared" si="54"/>
        <v>0</v>
      </c>
      <c r="AD484" s="24">
        <f t="shared" ref="AD484:AX499" si="56">IF(AD78&lt;0, 1, 0)</f>
        <v>0</v>
      </c>
      <c r="AE484" s="24">
        <f t="shared" si="56"/>
        <v>0</v>
      </c>
      <c r="AF484" s="24">
        <f t="shared" si="56"/>
        <v>0</v>
      </c>
      <c r="AJ484" s="100"/>
      <c r="BD484" t="str">
        <f t="shared" si="55"/>
        <v>RATST GEORGES DAY HOSPITAL</v>
      </c>
      <c r="BE484" s="30" t="s">
        <v>1228</v>
      </c>
      <c r="BF484" s="30" t="s">
        <v>1229</v>
      </c>
      <c r="BG484" s="30" t="s">
        <v>1228</v>
      </c>
      <c r="BH484" s="30" t="s">
        <v>1229</v>
      </c>
      <c r="BI484" s="30" t="s">
        <v>1159</v>
      </c>
    </row>
    <row r="485" spans="4:61" s="20" customFormat="1" ht="15" hidden="1" x14ac:dyDescent="0.25">
      <c r="D485" s="20">
        <f t="shared" si="48"/>
        <v>0</v>
      </c>
      <c r="E485" s="24"/>
      <c r="G485" s="24"/>
      <c r="H485" s="24"/>
      <c r="I485" s="24"/>
      <c r="J485" s="24">
        <f t="shared" ref="J485:AD500" si="57">IF(J79&lt;0, 1, 0)</f>
        <v>0</v>
      </c>
      <c r="K485" s="24">
        <f t="shared" si="57"/>
        <v>0</v>
      </c>
      <c r="L485" s="24">
        <f t="shared" si="57"/>
        <v>0</v>
      </c>
      <c r="M485" s="24">
        <f t="shared" si="57"/>
        <v>0</v>
      </c>
      <c r="N485" s="24">
        <f t="shared" si="57"/>
        <v>0</v>
      </c>
      <c r="O485" s="24">
        <f t="shared" si="57"/>
        <v>0</v>
      </c>
      <c r="P485" s="24">
        <f t="shared" si="57"/>
        <v>0</v>
      </c>
      <c r="Q485" s="24">
        <f t="shared" si="57"/>
        <v>0</v>
      </c>
      <c r="R485" s="24">
        <f t="shared" si="57"/>
        <v>0</v>
      </c>
      <c r="S485" s="24">
        <f t="shared" si="57"/>
        <v>0</v>
      </c>
      <c r="T485" s="24">
        <f t="shared" si="57"/>
        <v>0</v>
      </c>
      <c r="U485" s="24">
        <f t="shared" si="57"/>
        <v>0</v>
      </c>
      <c r="V485" s="24"/>
      <c r="W485" s="24"/>
      <c r="X485" s="24"/>
      <c r="Y485" s="24"/>
      <c r="Z485" s="24"/>
      <c r="AA485" s="24">
        <f t="shared" si="57"/>
        <v>0</v>
      </c>
      <c r="AB485" s="24">
        <f t="shared" si="57"/>
        <v>0</v>
      </c>
      <c r="AC485" s="24">
        <f t="shared" si="57"/>
        <v>0</v>
      </c>
      <c r="AD485" s="24">
        <f t="shared" si="57"/>
        <v>0</v>
      </c>
      <c r="AE485" s="24">
        <f t="shared" si="56"/>
        <v>0</v>
      </c>
      <c r="AF485" s="24">
        <f t="shared" si="56"/>
        <v>0</v>
      </c>
      <c r="AJ485" s="100"/>
      <c r="BD485" t="str">
        <f t="shared" si="55"/>
        <v>RATSTONELEA</v>
      </c>
      <c r="BE485" s="30" t="s">
        <v>1230</v>
      </c>
      <c r="BF485" s="30" t="s">
        <v>1231</v>
      </c>
      <c r="BG485" s="30" t="s">
        <v>1230</v>
      </c>
      <c r="BH485" s="30" t="s">
        <v>1231</v>
      </c>
      <c r="BI485" s="30" t="s">
        <v>1159</v>
      </c>
    </row>
    <row r="486" spans="4:61" s="20" customFormat="1" ht="15" hidden="1" x14ac:dyDescent="0.25">
      <c r="D486" s="20">
        <f t="shared" si="48"/>
        <v>0</v>
      </c>
      <c r="E486" s="24"/>
      <c r="G486" s="24"/>
      <c r="H486" s="24"/>
      <c r="I486" s="24"/>
      <c r="J486" s="24">
        <f t="shared" si="57"/>
        <v>0</v>
      </c>
      <c r="K486" s="24">
        <f t="shared" si="57"/>
        <v>0</v>
      </c>
      <c r="L486" s="24">
        <f t="shared" si="57"/>
        <v>0</v>
      </c>
      <c r="M486" s="24">
        <f t="shared" si="57"/>
        <v>0</v>
      </c>
      <c r="N486" s="24">
        <f t="shared" si="57"/>
        <v>0</v>
      </c>
      <c r="O486" s="24">
        <f t="shared" si="57"/>
        <v>0</v>
      </c>
      <c r="P486" s="24">
        <f t="shared" si="57"/>
        <v>0</v>
      </c>
      <c r="Q486" s="24">
        <f t="shared" si="57"/>
        <v>0</v>
      </c>
      <c r="R486" s="24">
        <f t="shared" si="57"/>
        <v>0</v>
      </c>
      <c r="S486" s="24">
        <f t="shared" si="57"/>
        <v>0</v>
      </c>
      <c r="T486" s="24">
        <f t="shared" si="57"/>
        <v>0</v>
      </c>
      <c r="U486" s="24">
        <f t="shared" si="57"/>
        <v>0</v>
      </c>
      <c r="V486" s="24"/>
      <c r="W486" s="24"/>
      <c r="X486" s="24"/>
      <c r="Y486" s="24"/>
      <c r="Z486" s="24"/>
      <c r="AA486" s="24">
        <f t="shared" si="57"/>
        <v>0</v>
      </c>
      <c r="AB486" s="24">
        <f t="shared" si="57"/>
        <v>0</v>
      </c>
      <c r="AC486" s="24">
        <f t="shared" si="57"/>
        <v>0</v>
      </c>
      <c r="AD486" s="24">
        <f t="shared" si="57"/>
        <v>0</v>
      </c>
      <c r="AE486" s="24">
        <f t="shared" si="56"/>
        <v>0</v>
      </c>
      <c r="AF486" s="24">
        <f t="shared" si="56"/>
        <v>0</v>
      </c>
      <c r="AJ486" s="100"/>
      <c r="BD486" t="str">
        <f t="shared" si="55"/>
        <v>RATTHAMES VIEW (CHS)</v>
      </c>
      <c r="BE486" s="30" t="s">
        <v>1232</v>
      </c>
      <c r="BF486" s="30" t="s">
        <v>1233</v>
      </c>
      <c r="BG486" s="30" t="s">
        <v>1232</v>
      </c>
      <c r="BH486" s="30" t="s">
        <v>1233</v>
      </c>
      <c r="BI486" s="30" t="s">
        <v>1159</v>
      </c>
    </row>
    <row r="487" spans="4:61" s="20" customFormat="1" ht="15" hidden="1" x14ac:dyDescent="0.25">
      <c r="D487" s="20">
        <f t="shared" si="48"/>
        <v>0</v>
      </c>
      <c r="E487" s="24"/>
      <c r="G487" s="24"/>
      <c r="H487" s="24"/>
      <c r="I487" s="24"/>
      <c r="J487" s="24">
        <f t="shared" si="57"/>
        <v>0</v>
      </c>
      <c r="K487" s="24">
        <f t="shared" si="57"/>
        <v>0</v>
      </c>
      <c r="L487" s="24">
        <f t="shared" si="57"/>
        <v>0</v>
      </c>
      <c r="M487" s="24">
        <f t="shared" si="57"/>
        <v>0</v>
      </c>
      <c r="N487" s="24">
        <f t="shared" si="57"/>
        <v>0</v>
      </c>
      <c r="O487" s="24">
        <f t="shared" si="57"/>
        <v>0</v>
      </c>
      <c r="P487" s="24">
        <f t="shared" si="57"/>
        <v>0</v>
      </c>
      <c r="Q487" s="24">
        <f t="shared" si="57"/>
        <v>0</v>
      </c>
      <c r="R487" s="24">
        <f t="shared" si="57"/>
        <v>0</v>
      </c>
      <c r="S487" s="24">
        <f t="shared" si="57"/>
        <v>0</v>
      </c>
      <c r="T487" s="24">
        <f t="shared" si="57"/>
        <v>0</v>
      </c>
      <c r="U487" s="24">
        <f t="shared" si="57"/>
        <v>0</v>
      </c>
      <c r="V487" s="24"/>
      <c r="W487" s="24"/>
      <c r="X487" s="24"/>
      <c r="Y487" s="24"/>
      <c r="Z487" s="24"/>
      <c r="AA487" s="24">
        <f t="shared" si="57"/>
        <v>0</v>
      </c>
      <c r="AB487" s="24">
        <f t="shared" si="57"/>
        <v>0</v>
      </c>
      <c r="AC487" s="24">
        <f t="shared" si="57"/>
        <v>0</v>
      </c>
      <c r="AD487" s="24">
        <f t="shared" si="57"/>
        <v>0</v>
      </c>
      <c r="AE487" s="24">
        <f t="shared" si="56"/>
        <v>0</v>
      </c>
      <c r="AF487" s="24">
        <f t="shared" si="56"/>
        <v>0</v>
      </c>
      <c r="AJ487" s="100"/>
      <c r="BD487" t="str">
        <f t="shared" si="55"/>
        <v>RATTHE AINSLIE REHAB UNIT</v>
      </c>
      <c r="BE487" s="30" t="s">
        <v>1234</v>
      </c>
      <c r="BF487" s="30" t="s">
        <v>1235</v>
      </c>
      <c r="BG487" s="30" t="s">
        <v>1234</v>
      </c>
      <c r="BH487" s="30" t="s">
        <v>1235</v>
      </c>
      <c r="BI487" s="30" t="s">
        <v>1159</v>
      </c>
    </row>
    <row r="488" spans="4:61" s="20" customFormat="1" ht="15" hidden="1" x14ac:dyDescent="0.25">
      <c r="D488" s="20">
        <f t="shared" si="48"/>
        <v>0</v>
      </c>
      <c r="E488" s="24"/>
      <c r="G488" s="24"/>
      <c r="H488" s="24"/>
      <c r="I488" s="24"/>
      <c r="J488" s="24">
        <f t="shared" si="57"/>
        <v>0</v>
      </c>
      <c r="K488" s="24">
        <f t="shared" si="57"/>
        <v>0</v>
      </c>
      <c r="L488" s="24">
        <f t="shared" si="57"/>
        <v>0</v>
      </c>
      <c r="M488" s="24">
        <f t="shared" si="57"/>
        <v>0</v>
      </c>
      <c r="N488" s="24">
        <f t="shared" si="57"/>
        <v>0</v>
      </c>
      <c r="O488" s="24">
        <f t="shared" si="57"/>
        <v>0</v>
      </c>
      <c r="P488" s="24">
        <f t="shared" si="57"/>
        <v>0</v>
      </c>
      <c r="Q488" s="24">
        <f t="shared" si="57"/>
        <v>0</v>
      </c>
      <c r="R488" s="24">
        <f t="shared" si="57"/>
        <v>0</v>
      </c>
      <c r="S488" s="24">
        <f t="shared" si="57"/>
        <v>0</v>
      </c>
      <c r="T488" s="24">
        <f t="shared" si="57"/>
        <v>0</v>
      </c>
      <c r="U488" s="24">
        <f t="shared" si="57"/>
        <v>0</v>
      </c>
      <c r="V488" s="24"/>
      <c r="W488" s="24"/>
      <c r="X488" s="24"/>
      <c r="Y488" s="24"/>
      <c r="Z488" s="24"/>
      <c r="AA488" s="24">
        <f t="shared" si="57"/>
        <v>0</v>
      </c>
      <c r="AB488" s="24">
        <f t="shared" si="57"/>
        <v>0</v>
      </c>
      <c r="AC488" s="24">
        <f t="shared" si="57"/>
        <v>0</v>
      </c>
      <c r="AD488" s="24">
        <f t="shared" si="57"/>
        <v>0</v>
      </c>
      <c r="AE488" s="24">
        <f t="shared" si="56"/>
        <v>0</v>
      </c>
      <c r="AF488" s="24">
        <f t="shared" si="56"/>
        <v>0</v>
      </c>
      <c r="AJ488" s="100"/>
      <c r="BD488" t="str">
        <f t="shared" si="55"/>
        <v>RATTHORNEBURY UNIT</v>
      </c>
      <c r="BE488" s="30" t="s">
        <v>1236</v>
      </c>
      <c r="BF488" s="30" t="s">
        <v>1237</v>
      </c>
      <c r="BG488" s="30" t="s">
        <v>1236</v>
      </c>
      <c r="BH488" s="30" t="s">
        <v>1237</v>
      </c>
      <c r="BI488" s="30" t="s">
        <v>1159</v>
      </c>
    </row>
    <row r="489" spans="4:61" s="20" customFormat="1" ht="15" hidden="1" x14ac:dyDescent="0.25">
      <c r="D489" s="20">
        <f t="shared" si="48"/>
        <v>0</v>
      </c>
      <c r="E489" s="24"/>
      <c r="G489" s="24"/>
      <c r="H489" s="24"/>
      <c r="I489" s="24"/>
      <c r="J489" s="24">
        <f t="shared" si="57"/>
        <v>0</v>
      </c>
      <c r="K489" s="24">
        <f t="shared" si="57"/>
        <v>0</v>
      </c>
      <c r="L489" s="24">
        <f t="shared" si="57"/>
        <v>0</v>
      </c>
      <c r="M489" s="24">
        <f t="shared" si="57"/>
        <v>0</v>
      </c>
      <c r="N489" s="24">
        <f t="shared" si="57"/>
        <v>0</v>
      </c>
      <c r="O489" s="24">
        <f t="shared" si="57"/>
        <v>0</v>
      </c>
      <c r="P489" s="24">
        <f t="shared" si="57"/>
        <v>0</v>
      </c>
      <c r="Q489" s="24">
        <f t="shared" si="57"/>
        <v>0</v>
      </c>
      <c r="R489" s="24">
        <f t="shared" si="57"/>
        <v>0</v>
      </c>
      <c r="S489" s="24">
        <f t="shared" si="57"/>
        <v>0</v>
      </c>
      <c r="T489" s="24">
        <f t="shared" si="57"/>
        <v>0</v>
      </c>
      <c r="U489" s="24">
        <f t="shared" si="57"/>
        <v>0</v>
      </c>
      <c r="V489" s="24"/>
      <c r="W489" s="24"/>
      <c r="X489" s="24"/>
      <c r="Y489" s="24"/>
      <c r="Z489" s="24"/>
      <c r="AA489" s="24">
        <f t="shared" si="57"/>
        <v>0</v>
      </c>
      <c r="AB489" s="24">
        <f t="shared" si="57"/>
        <v>0</v>
      </c>
      <c r="AC489" s="24">
        <f t="shared" si="57"/>
        <v>0</v>
      </c>
      <c r="AD489" s="24">
        <f t="shared" si="57"/>
        <v>0</v>
      </c>
      <c r="AE489" s="24">
        <f t="shared" si="56"/>
        <v>0</v>
      </c>
      <c r="AF489" s="24">
        <f t="shared" si="56"/>
        <v>0</v>
      </c>
      <c r="AJ489" s="100"/>
      <c r="BD489" t="str">
        <f t="shared" si="55"/>
        <v>RATTHORPE COOMBE</v>
      </c>
      <c r="BE489" s="30" t="s">
        <v>1238</v>
      </c>
      <c r="BF489" s="30" t="s">
        <v>1239</v>
      </c>
      <c r="BG489" s="30" t="s">
        <v>1238</v>
      </c>
      <c r="BH489" s="30" t="s">
        <v>1239</v>
      </c>
      <c r="BI489" s="30" t="s">
        <v>1159</v>
      </c>
    </row>
    <row r="490" spans="4:61" s="20" customFormat="1" ht="15" hidden="1" x14ac:dyDescent="0.25">
      <c r="D490" s="20">
        <f t="shared" si="48"/>
        <v>0</v>
      </c>
      <c r="E490" s="24"/>
      <c r="G490" s="24"/>
      <c r="H490" s="24"/>
      <c r="I490" s="24"/>
      <c r="J490" s="24">
        <f t="shared" si="57"/>
        <v>0</v>
      </c>
      <c r="K490" s="24">
        <f t="shared" si="57"/>
        <v>0</v>
      </c>
      <c r="L490" s="24">
        <f t="shared" si="57"/>
        <v>0</v>
      </c>
      <c r="M490" s="24">
        <f t="shared" si="57"/>
        <v>0</v>
      </c>
      <c r="N490" s="24">
        <f t="shared" si="57"/>
        <v>0</v>
      </c>
      <c r="O490" s="24">
        <f t="shared" si="57"/>
        <v>0</v>
      </c>
      <c r="P490" s="24">
        <f t="shared" si="57"/>
        <v>0</v>
      </c>
      <c r="Q490" s="24">
        <f t="shared" si="57"/>
        <v>0</v>
      </c>
      <c r="R490" s="24">
        <f t="shared" si="57"/>
        <v>0</v>
      </c>
      <c r="S490" s="24">
        <f t="shared" si="57"/>
        <v>0</v>
      </c>
      <c r="T490" s="24">
        <f t="shared" si="57"/>
        <v>0</v>
      </c>
      <c r="U490" s="24">
        <f t="shared" si="57"/>
        <v>0</v>
      </c>
      <c r="V490" s="24"/>
      <c r="W490" s="24"/>
      <c r="X490" s="24"/>
      <c r="Y490" s="24"/>
      <c r="Z490" s="24"/>
      <c r="AA490" s="24">
        <f t="shared" si="57"/>
        <v>0</v>
      </c>
      <c r="AB490" s="24">
        <f t="shared" si="57"/>
        <v>0</v>
      </c>
      <c r="AC490" s="24">
        <f t="shared" si="57"/>
        <v>0</v>
      </c>
      <c r="AD490" s="24">
        <f t="shared" si="57"/>
        <v>0</v>
      </c>
      <c r="AE490" s="24">
        <f t="shared" si="56"/>
        <v>0</v>
      </c>
      <c r="AF490" s="24">
        <f t="shared" si="56"/>
        <v>0</v>
      </c>
      <c r="AJ490" s="100"/>
      <c r="BD490" t="str">
        <f t="shared" si="55"/>
        <v>RATTHURROCK COMMUNITY HOSPITAL</v>
      </c>
      <c r="BE490" s="30" t="s">
        <v>1240</v>
      </c>
      <c r="BF490" s="30" t="s">
        <v>1049</v>
      </c>
      <c r="BG490" s="30" t="s">
        <v>1240</v>
      </c>
      <c r="BH490" s="30" t="s">
        <v>1049</v>
      </c>
      <c r="BI490" s="30" t="s">
        <v>1159</v>
      </c>
    </row>
    <row r="491" spans="4:61" s="20" customFormat="1" ht="15" hidden="1" x14ac:dyDescent="0.25">
      <c r="D491" s="20">
        <f t="shared" ref="D491:D554" si="58">IF(D79="", IF(E79="", 0,1),0)</f>
        <v>0</v>
      </c>
      <c r="E491" s="24"/>
      <c r="G491" s="24"/>
      <c r="H491" s="24"/>
      <c r="I491" s="24"/>
      <c r="J491" s="24">
        <f t="shared" si="57"/>
        <v>0</v>
      </c>
      <c r="K491" s="24">
        <f t="shared" si="57"/>
        <v>0</v>
      </c>
      <c r="L491" s="24">
        <f t="shared" si="57"/>
        <v>0</v>
      </c>
      <c r="M491" s="24">
        <f t="shared" si="57"/>
        <v>0</v>
      </c>
      <c r="N491" s="24">
        <f t="shared" si="57"/>
        <v>0</v>
      </c>
      <c r="O491" s="24">
        <f t="shared" si="57"/>
        <v>0</v>
      </c>
      <c r="P491" s="24">
        <f t="shared" si="57"/>
        <v>0</v>
      </c>
      <c r="Q491" s="24">
        <f t="shared" si="57"/>
        <v>0</v>
      </c>
      <c r="R491" s="24">
        <f t="shared" si="57"/>
        <v>0</v>
      </c>
      <c r="S491" s="24">
        <f t="shared" si="57"/>
        <v>0</v>
      </c>
      <c r="T491" s="24">
        <f t="shared" si="57"/>
        <v>0</v>
      </c>
      <c r="U491" s="24">
        <f t="shared" si="57"/>
        <v>0</v>
      </c>
      <c r="V491" s="24"/>
      <c r="W491" s="24"/>
      <c r="X491" s="24"/>
      <c r="Y491" s="24"/>
      <c r="Z491" s="24"/>
      <c r="AA491" s="24">
        <f t="shared" si="57"/>
        <v>0</v>
      </c>
      <c r="AB491" s="24">
        <f t="shared" si="57"/>
        <v>0</v>
      </c>
      <c r="AC491" s="24">
        <f t="shared" si="57"/>
        <v>0</v>
      </c>
      <c r="AD491" s="24">
        <f t="shared" si="57"/>
        <v>0</v>
      </c>
      <c r="AE491" s="24">
        <f t="shared" si="56"/>
        <v>0</v>
      </c>
      <c r="AF491" s="24">
        <f t="shared" si="56"/>
        <v>0</v>
      </c>
      <c r="AJ491" s="100"/>
      <c r="BD491" t="str">
        <f t="shared" si="55"/>
        <v>RATTOMSWOOD REHAB. UNIT</v>
      </c>
      <c r="BE491" s="30" t="s">
        <v>1241</v>
      </c>
      <c r="BF491" s="30" t="s">
        <v>1242</v>
      </c>
      <c r="BG491" s="30" t="s">
        <v>1241</v>
      </c>
      <c r="BH491" s="30" t="s">
        <v>1242</v>
      </c>
      <c r="BI491" s="30" t="s">
        <v>1159</v>
      </c>
    </row>
    <row r="492" spans="4:61" s="20" customFormat="1" ht="15" hidden="1" x14ac:dyDescent="0.25">
      <c r="D492" s="20">
        <f t="shared" si="58"/>
        <v>0</v>
      </c>
      <c r="E492" s="24"/>
      <c r="G492" s="24"/>
      <c r="H492" s="24"/>
      <c r="I492" s="24"/>
      <c r="J492" s="24">
        <f t="shared" si="57"/>
        <v>0</v>
      </c>
      <c r="K492" s="24">
        <f t="shared" si="57"/>
        <v>0</v>
      </c>
      <c r="L492" s="24">
        <f t="shared" si="57"/>
        <v>0</v>
      </c>
      <c r="M492" s="24">
        <f t="shared" si="57"/>
        <v>0</v>
      </c>
      <c r="N492" s="24">
        <f t="shared" si="57"/>
        <v>0</v>
      </c>
      <c r="O492" s="24">
        <f t="shared" si="57"/>
        <v>0</v>
      </c>
      <c r="P492" s="24">
        <f t="shared" si="57"/>
        <v>0</v>
      </c>
      <c r="Q492" s="24">
        <f t="shared" si="57"/>
        <v>0</v>
      </c>
      <c r="R492" s="24">
        <f t="shared" si="57"/>
        <v>0</v>
      </c>
      <c r="S492" s="24">
        <f t="shared" si="57"/>
        <v>0</v>
      </c>
      <c r="T492" s="24">
        <f t="shared" si="57"/>
        <v>0</v>
      </c>
      <c r="U492" s="24">
        <f t="shared" si="57"/>
        <v>0</v>
      </c>
      <c r="V492" s="24"/>
      <c r="W492" s="24"/>
      <c r="X492" s="24"/>
      <c r="Y492" s="24"/>
      <c r="Z492" s="24"/>
      <c r="AA492" s="24">
        <f t="shared" si="57"/>
        <v>0</v>
      </c>
      <c r="AB492" s="24">
        <f t="shared" si="57"/>
        <v>0</v>
      </c>
      <c r="AC492" s="24">
        <f t="shared" si="57"/>
        <v>0</v>
      </c>
      <c r="AD492" s="24">
        <f t="shared" si="57"/>
        <v>0</v>
      </c>
      <c r="AE492" s="24">
        <f t="shared" si="56"/>
        <v>0</v>
      </c>
      <c r="AF492" s="24">
        <f t="shared" si="56"/>
        <v>0</v>
      </c>
      <c r="AJ492" s="100"/>
      <c r="BD492" t="str">
        <f t="shared" si="55"/>
        <v>RATUPMINSTER CRT1</v>
      </c>
      <c r="BE492" s="30" t="s">
        <v>1243</v>
      </c>
      <c r="BF492" s="30" t="s">
        <v>1244</v>
      </c>
      <c r="BG492" s="30" t="s">
        <v>1243</v>
      </c>
      <c r="BH492" s="30" t="s">
        <v>1244</v>
      </c>
      <c r="BI492" s="30" t="s">
        <v>1159</v>
      </c>
    </row>
    <row r="493" spans="4:61" s="20" customFormat="1" ht="12.75" hidden="1" customHeight="1" x14ac:dyDescent="0.25">
      <c r="D493" s="20">
        <f t="shared" si="58"/>
        <v>0</v>
      </c>
      <c r="E493" s="24"/>
      <c r="G493" s="24"/>
      <c r="H493" s="24"/>
      <c r="I493" s="24"/>
      <c r="J493" s="24">
        <f t="shared" si="57"/>
        <v>0</v>
      </c>
      <c r="K493" s="24">
        <f t="shared" si="57"/>
        <v>0</v>
      </c>
      <c r="L493" s="24">
        <f t="shared" si="57"/>
        <v>0</v>
      </c>
      <c r="M493" s="24">
        <f t="shared" si="57"/>
        <v>0</v>
      </c>
      <c r="N493" s="24">
        <f t="shared" si="57"/>
        <v>0</v>
      </c>
      <c r="O493" s="24">
        <f t="shared" si="57"/>
        <v>0</v>
      </c>
      <c r="P493" s="24">
        <f t="shared" si="57"/>
        <v>0</v>
      </c>
      <c r="Q493" s="24">
        <f t="shared" si="57"/>
        <v>0</v>
      </c>
      <c r="R493" s="24">
        <f t="shared" si="57"/>
        <v>0</v>
      </c>
      <c r="S493" s="24">
        <f t="shared" si="57"/>
        <v>0</v>
      </c>
      <c r="T493" s="24">
        <f t="shared" si="57"/>
        <v>0</v>
      </c>
      <c r="U493" s="24">
        <f t="shared" si="57"/>
        <v>0</v>
      </c>
      <c r="V493" s="24"/>
      <c r="W493" s="24"/>
      <c r="X493" s="24"/>
      <c r="Y493" s="24"/>
      <c r="Z493" s="24"/>
      <c r="AA493" s="24">
        <f t="shared" si="57"/>
        <v>0</v>
      </c>
      <c r="AB493" s="24">
        <f t="shared" si="57"/>
        <v>0</v>
      </c>
      <c r="AC493" s="24">
        <f t="shared" si="57"/>
        <v>0</v>
      </c>
      <c r="AD493" s="24">
        <f t="shared" si="57"/>
        <v>0</v>
      </c>
      <c r="AE493" s="24">
        <f t="shared" si="56"/>
        <v>0</v>
      </c>
      <c r="AF493" s="24">
        <f t="shared" si="56"/>
        <v>0</v>
      </c>
      <c r="AJ493" s="100"/>
      <c r="BD493" t="str">
        <f t="shared" si="55"/>
        <v>RATVICARAGE FIELDS (CHS)</v>
      </c>
      <c r="BE493" s="30" t="s">
        <v>1245</v>
      </c>
      <c r="BF493" s="30" t="s">
        <v>1246</v>
      </c>
      <c r="BG493" s="30" t="s">
        <v>1245</v>
      </c>
      <c r="BH493" s="30" t="s">
        <v>1246</v>
      </c>
      <c r="BI493" s="30" t="s">
        <v>1159</v>
      </c>
    </row>
    <row r="494" spans="4:61" s="20" customFormat="1" ht="15" hidden="1" x14ac:dyDescent="0.25">
      <c r="D494" s="20">
        <f t="shared" si="58"/>
        <v>0</v>
      </c>
      <c r="E494" s="24"/>
      <c r="G494" s="24"/>
      <c r="H494" s="24"/>
      <c r="I494" s="24"/>
      <c r="J494" s="24">
        <f t="shared" si="57"/>
        <v>0</v>
      </c>
      <c r="K494" s="24">
        <f t="shared" si="57"/>
        <v>0</v>
      </c>
      <c r="L494" s="24">
        <f t="shared" si="57"/>
        <v>0</v>
      </c>
      <c r="M494" s="24">
        <f t="shared" si="57"/>
        <v>0</v>
      </c>
      <c r="N494" s="24">
        <f t="shared" si="57"/>
        <v>0</v>
      </c>
      <c r="O494" s="24">
        <f t="shared" si="57"/>
        <v>0</v>
      </c>
      <c r="P494" s="24">
        <f t="shared" si="57"/>
        <v>0</v>
      </c>
      <c r="Q494" s="24">
        <f t="shared" si="57"/>
        <v>0</v>
      </c>
      <c r="R494" s="24">
        <f t="shared" si="57"/>
        <v>0</v>
      </c>
      <c r="S494" s="24">
        <f t="shared" si="57"/>
        <v>0</v>
      </c>
      <c r="T494" s="24">
        <f t="shared" si="57"/>
        <v>0</v>
      </c>
      <c r="U494" s="24">
        <f t="shared" si="57"/>
        <v>0</v>
      </c>
      <c r="V494" s="24"/>
      <c r="W494" s="24"/>
      <c r="X494" s="24"/>
      <c r="Y494" s="24"/>
      <c r="Z494" s="24"/>
      <c r="AA494" s="24">
        <f t="shared" si="57"/>
        <v>0</v>
      </c>
      <c r="AB494" s="24">
        <f t="shared" si="57"/>
        <v>0</v>
      </c>
      <c r="AC494" s="24">
        <f t="shared" si="57"/>
        <v>0</v>
      </c>
      <c r="AD494" s="24">
        <f t="shared" si="57"/>
        <v>0</v>
      </c>
      <c r="AE494" s="24">
        <f t="shared" si="56"/>
        <v>0</v>
      </c>
      <c r="AF494" s="24">
        <f t="shared" si="56"/>
        <v>0</v>
      </c>
      <c r="AJ494" s="100"/>
      <c r="BD494" t="str">
        <f t="shared" si="55"/>
        <v>RATWOODBURY UNIT</v>
      </c>
      <c r="BE494" s="30" t="s">
        <v>1247</v>
      </c>
      <c r="BF494" s="30" t="s">
        <v>1248</v>
      </c>
      <c r="BG494" s="30" t="s">
        <v>1247</v>
      </c>
      <c r="BH494" s="30" t="s">
        <v>1248</v>
      </c>
      <c r="BI494" s="30" t="s">
        <v>1159</v>
      </c>
    </row>
    <row r="495" spans="4:61" s="20" customFormat="1" ht="15" hidden="1" x14ac:dyDescent="0.25">
      <c r="D495" s="20">
        <f t="shared" si="58"/>
        <v>0</v>
      </c>
      <c r="E495" s="24"/>
      <c r="G495" s="24"/>
      <c r="H495" s="24"/>
      <c r="I495" s="24"/>
      <c r="J495" s="24">
        <f t="shared" si="57"/>
        <v>0</v>
      </c>
      <c r="K495" s="24">
        <f t="shared" si="57"/>
        <v>0</v>
      </c>
      <c r="L495" s="24">
        <f t="shared" si="57"/>
        <v>0</v>
      </c>
      <c r="M495" s="24">
        <f t="shared" si="57"/>
        <v>0</v>
      </c>
      <c r="N495" s="24">
        <f t="shared" si="57"/>
        <v>0</v>
      </c>
      <c r="O495" s="24">
        <f t="shared" si="57"/>
        <v>0</v>
      </c>
      <c r="P495" s="24">
        <f t="shared" si="57"/>
        <v>0</v>
      </c>
      <c r="Q495" s="24">
        <f t="shared" si="57"/>
        <v>0</v>
      </c>
      <c r="R495" s="24">
        <f t="shared" si="57"/>
        <v>0</v>
      </c>
      <c r="S495" s="24">
        <f t="shared" si="57"/>
        <v>0</v>
      </c>
      <c r="T495" s="24">
        <f t="shared" si="57"/>
        <v>0</v>
      </c>
      <c r="U495" s="24">
        <f t="shared" si="57"/>
        <v>0</v>
      </c>
      <c r="V495" s="24"/>
      <c r="W495" s="24"/>
      <c r="X495" s="24"/>
      <c r="Y495" s="24"/>
      <c r="Z495" s="24"/>
      <c r="AA495" s="24">
        <f t="shared" si="57"/>
        <v>0</v>
      </c>
      <c r="AB495" s="24">
        <f t="shared" si="57"/>
        <v>0</v>
      </c>
      <c r="AC495" s="24">
        <f t="shared" si="57"/>
        <v>0</v>
      </c>
      <c r="AD495" s="24">
        <f t="shared" si="57"/>
        <v>0</v>
      </c>
      <c r="AE495" s="24">
        <f t="shared" si="56"/>
        <v>0</v>
      </c>
      <c r="AF495" s="24">
        <f t="shared" si="56"/>
        <v>0</v>
      </c>
      <c r="AJ495" s="100"/>
      <c r="BD495" t="str">
        <f t="shared" si="55"/>
        <v>RAXKINGSTON HOSPITAL</v>
      </c>
      <c r="BE495" s="30" t="s">
        <v>1249</v>
      </c>
      <c r="BF495" s="30" t="s">
        <v>1250</v>
      </c>
      <c r="BG495" s="30" t="s">
        <v>1249</v>
      </c>
      <c r="BH495" s="30" t="s">
        <v>1250</v>
      </c>
      <c r="BI495" s="30" t="s">
        <v>1251</v>
      </c>
    </row>
    <row r="496" spans="4:61" s="20" customFormat="1" ht="15" hidden="1" x14ac:dyDescent="0.25">
      <c r="D496" s="20">
        <f t="shared" si="58"/>
        <v>0</v>
      </c>
      <c r="E496" s="24"/>
      <c r="G496" s="24"/>
      <c r="H496" s="24"/>
      <c r="I496" s="24"/>
      <c r="J496" s="24">
        <f t="shared" si="57"/>
        <v>0</v>
      </c>
      <c r="K496" s="24">
        <f t="shared" si="57"/>
        <v>0</v>
      </c>
      <c r="L496" s="24">
        <f t="shared" si="57"/>
        <v>0</v>
      </c>
      <c r="M496" s="24">
        <f t="shared" si="57"/>
        <v>0</v>
      </c>
      <c r="N496" s="24">
        <f t="shared" si="57"/>
        <v>0</v>
      </c>
      <c r="O496" s="24">
        <f t="shared" si="57"/>
        <v>0</v>
      </c>
      <c r="P496" s="24">
        <f t="shared" si="57"/>
        <v>0</v>
      </c>
      <c r="Q496" s="24">
        <f t="shared" si="57"/>
        <v>0</v>
      </c>
      <c r="R496" s="24">
        <f t="shared" si="57"/>
        <v>0</v>
      </c>
      <c r="S496" s="24">
        <f t="shared" si="57"/>
        <v>0</v>
      </c>
      <c r="T496" s="24">
        <f t="shared" si="57"/>
        <v>0</v>
      </c>
      <c r="U496" s="24">
        <f t="shared" si="57"/>
        <v>0</v>
      </c>
      <c r="V496" s="24"/>
      <c r="W496" s="24"/>
      <c r="X496" s="24"/>
      <c r="Y496" s="24"/>
      <c r="Z496" s="24"/>
      <c r="AA496" s="24">
        <f t="shared" si="57"/>
        <v>0</v>
      </c>
      <c r="AB496" s="24">
        <f t="shared" si="57"/>
        <v>0</v>
      </c>
      <c r="AC496" s="24">
        <f t="shared" si="57"/>
        <v>0</v>
      </c>
      <c r="AD496" s="24">
        <f t="shared" si="57"/>
        <v>0</v>
      </c>
      <c r="AE496" s="24">
        <f t="shared" si="56"/>
        <v>0</v>
      </c>
      <c r="AF496" s="24">
        <f t="shared" si="56"/>
        <v>0</v>
      </c>
      <c r="AJ496" s="100"/>
      <c r="BD496" t="str">
        <f t="shared" si="55"/>
        <v>RBAFROME VICTORIA HOSPITAL</v>
      </c>
      <c r="BE496" s="30" t="s">
        <v>1252</v>
      </c>
      <c r="BF496" s="30" t="s">
        <v>1253</v>
      </c>
      <c r="BG496" s="30" t="s">
        <v>1252</v>
      </c>
      <c r="BH496" s="30" t="s">
        <v>1253</v>
      </c>
      <c r="BI496" s="30" t="s">
        <v>1254</v>
      </c>
    </row>
    <row r="497" spans="4:61" s="20" customFormat="1" ht="15" hidden="1" x14ac:dyDescent="0.25">
      <c r="D497" s="20">
        <f t="shared" si="58"/>
        <v>0</v>
      </c>
      <c r="E497" s="24"/>
      <c r="G497" s="24"/>
      <c r="H497" s="24"/>
      <c r="I497" s="24"/>
      <c r="J497" s="24">
        <f t="shared" si="57"/>
        <v>0</v>
      </c>
      <c r="K497" s="24">
        <f t="shared" si="57"/>
        <v>0</v>
      </c>
      <c r="L497" s="24">
        <f t="shared" si="57"/>
        <v>0</v>
      </c>
      <c r="M497" s="24">
        <f t="shared" si="57"/>
        <v>0</v>
      </c>
      <c r="N497" s="24">
        <f t="shared" si="57"/>
        <v>0</v>
      </c>
      <c r="O497" s="24">
        <f t="shared" si="57"/>
        <v>0</v>
      </c>
      <c r="P497" s="24">
        <f t="shared" si="57"/>
        <v>0</v>
      </c>
      <c r="Q497" s="24">
        <f t="shared" si="57"/>
        <v>0</v>
      </c>
      <c r="R497" s="24">
        <f t="shared" si="57"/>
        <v>0</v>
      </c>
      <c r="S497" s="24">
        <f t="shared" si="57"/>
        <v>0</v>
      </c>
      <c r="T497" s="24">
        <f t="shared" si="57"/>
        <v>0</v>
      </c>
      <c r="U497" s="24">
        <f t="shared" si="57"/>
        <v>0</v>
      </c>
      <c r="V497" s="24"/>
      <c r="W497" s="24"/>
      <c r="X497" s="24"/>
      <c r="Y497" s="24"/>
      <c r="Z497" s="24"/>
      <c r="AA497" s="24">
        <f t="shared" si="57"/>
        <v>0</v>
      </c>
      <c r="AB497" s="24">
        <f t="shared" si="57"/>
        <v>0</v>
      </c>
      <c r="AC497" s="24">
        <f t="shared" si="57"/>
        <v>0</v>
      </c>
      <c r="AD497" s="24">
        <f t="shared" si="57"/>
        <v>0</v>
      </c>
      <c r="AE497" s="24">
        <f t="shared" si="56"/>
        <v>0</v>
      </c>
      <c r="AF497" s="24">
        <f t="shared" si="56"/>
        <v>0</v>
      </c>
      <c r="AJ497" s="100"/>
      <c r="BD497" t="str">
        <f t="shared" si="55"/>
        <v>RBAMUSGROVE PARK HOSPITAL</v>
      </c>
      <c r="BE497" s="30" t="s">
        <v>1255</v>
      </c>
      <c r="BF497" s="30" t="s">
        <v>1256</v>
      </c>
      <c r="BG497" s="30" t="s">
        <v>1255</v>
      </c>
      <c r="BH497" s="30" t="s">
        <v>1256</v>
      </c>
      <c r="BI497" s="30" t="s">
        <v>1254</v>
      </c>
    </row>
    <row r="498" spans="4:61" s="20" customFormat="1" ht="15" hidden="1" x14ac:dyDescent="0.25">
      <c r="D498" s="20">
        <f t="shared" si="58"/>
        <v>0</v>
      </c>
      <c r="E498" s="24"/>
      <c r="G498" s="24"/>
      <c r="H498" s="24"/>
      <c r="I498" s="24"/>
      <c r="J498" s="24">
        <f t="shared" si="57"/>
        <v>0</v>
      </c>
      <c r="K498" s="24">
        <f t="shared" si="57"/>
        <v>0</v>
      </c>
      <c r="L498" s="24">
        <f t="shared" si="57"/>
        <v>0</v>
      </c>
      <c r="M498" s="24">
        <f t="shared" si="57"/>
        <v>0</v>
      </c>
      <c r="N498" s="24">
        <f t="shared" si="57"/>
        <v>0</v>
      </c>
      <c r="O498" s="24">
        <f t="shared" si="57"/>
        <v>0</v>
      </c>
      <c r="P498" s="24">
        <f t="shared" si="57"/>
        <v>0</v>
      </c>
      <c r="Q498" s="24">
        <f t="shared" si="57"/>
        <v>0</v>
      </c>
      <c r="R498" s="24">
        <f t="shared" si="57"/>
        <v>0</v>
      </c>
      <c r="S498" s="24">
        <f t="shared" si="57"/>
        <v>0</v>
      </c>
      <c r="T498" s="24">
        <f t="shared" si="57"/>
        <v>0</v>
      </c>
      <c r="U498" s="24">
        <f t="shared" si="57"/>
        <v>0</v>
      </c>
      <c r="V498" s="24"/>
      <c r="W498" s="24"/>
      <c r="X498" s="24"/>
      <c r="Y498" s="24"/>
      <c r="Z498" s="24"/>
      <c r="AA498" s="24">
        <f t="shared" si="57"/>
        <v>0</v>
      </c>
      <c r="AB498" s="24">
        <f t="shared" si="57"/>
        <v>0</v>
      </c>
      <c r="AC498" s="24">
        <f t="shared" si="57"/>
        <v>0</v>
      </c>
      <c r="AD498" s="24">
        <f t="shared" si="57"/>
        <v>0</v>
      </c>
      <c r="AE498" s="24">
        <f t="shared" si="56"/>
        <v>0</v>
      </c>
      <c r="AF498" s="24">
        <f t="shared" si="56"/>
        <v>0</v>
      </c>
      <c r="AJ498" s="100"/>
      <c r="BD498" t="str">
        <f t="shared" si="55"/>
        <v>RBASHEPTON MALLET COMMUNITY HOSPITAL</v>
      </c>
      <c r="BE498" s="30" t="s">
        <v>1257</v>
      </c>
      <c r="BF498" s="30" t="s">
        <v>1258</v>
      </c>
      <c r="BG498" s="30" t="s">
        <v>1257</v>
      </c>
      <c r="BH498" s="30" t="s">
        <v>1258</v>
      </c>
      <c r="BI498" s="30" t="s">
        <v>1254</v>
      </c>
    </row>
    <row r="499" spans="4:61" s="20" customFormat="1" ht="15" hidden="1" x14ac:dyDescent="0.25">
      <c r="D499" s="20">
        <f t="shared" si="58"/>
        <v>0</v>
      </c>
      <c r="E499" s="24"/>
      <c r="G499" s="24"/>
      <c r="H499" s="24"/>
      <c r="I499" s="24"/>
      <c r="J499" s="24">
        <f t="shared" si="57"/>
        <v>0</v>
      </c>
      <c r="K499" s="24">
        <f t="shared" si="57"/>
        <v>0</v>
      </c>
      <c r="L499" s="24">
        <f t="shared" si="57"/>
        <v>0</v>
      </c>
      <c r="M499" s="24">
        <f t="shared" si="57"/>
        <v>0</v>
      </c>
      <c r="N499" s="24">
        <f t="shared" si="57"/>
        <v>0</v>
      </c>
      <c r="O499" s="24">
        <f t="shared" si="57"/>
        <v>0</v>
      </c>
      <c r="P499" s="24">
        <f t="shared" si="57"/>
        <v>0</v>
      </c>
      <c r="Q499" s="24">
        <f t="shared" si="57"/>
        <v>0</v>
      </c>
      <c r="R499" s="24">
        <f t="shared" si="57"/>
        <v>0</v>
      </c>
      <c r="S499" s="24">
        <f t="shared" si="57"/>
        <v>0</v>
      </c>
      <c r="T499" s="24">
        <f t="shared" si="57"/>
        <v>0</v>
      </c>
      <c r="U499" s="24">
        <f t="shared" si="57"/>
        <v>0</v>
      </c>
      <c r="V499" s="24"/>
      <c r="W499" s="24"/>
      <c r="X499" s="24"/>
      <c r="Y499" s="24"/>
      <c r="Z499" s="24"/>
      <c r="AA499" s="24">
        <f t="shared" si="57"/>
        <v>0</v>
      </c>
      <c r="AB499" s="24">
        <f t="shared" si="57"/>
        <v>0</v>
      </c>
      <c r="AC499" s="24">
        <f t="shared" si="57"/>
        <v>0</v>
      </c>
      <c r="AD499" s="24">
        <f t="shared" si="57"/>
        <v>0</v>
      </c>
      <c r="AE499" s="24">
        <f t="shared" si="56"/>
        <v>0</v>
      </c>
      <c r="AF499" s="24">
        <f t="shared" si="56"/>
        <v>0</v>
      </c>
      <c r="AJ499" s="100"/>
      <c r="BD499" t="str">
        <f t="shared" si="55"/>
        <v>RBBCHIPPENHAM HOSPITAL</v>
      </c>
      <c r="BE499" s="30" t="s">
        <v>1259</v>
      </c>
      <c r="BF499" s="30" t="s">
        <v>1260</v>
      </c>
      <c r="BG499" s="30" t="s">
        <v>1259</v>
      </c>
      <c r="BH499" s="30" t="s">
        <v>1260</v>
      </c>
      <c r="BI499" s="30" t="s">
        <v>1261</v>
      </c>
    </row>
    <row r="500" spans="4:61" s="20" customFormat="1" ht="15" hidden="1" x14ac:dyDescent="0.25">
      <c r="D500" s="20">
        <f t="shared" si="58"/>
        <v>0</v>
      </c>
      <c r="E500" s="24"/>
      <c r="G500" s="24"/>
      <c r="H500" s="24"/>
      <c r="I500" s="24"/>
      <c r="J500" s="24">
        <f t="shared" si="57"/>
        <v>0</v>
      </c>
      <c r="K500" s="24">
        <f t="shared" si="57"/>
        <v>0</v>
      </c>
      <c r="L500" s="24">
        <f t="shared" si="57"/>
        <v>0</v>
      </c>
      <c r="M500" s="24">
        <f t="shared" si="57"/>
        <v>0</v>
      </c>
      <c r="N500" s="24">
        <f t="shared" si="57"/>
        <v>0</v>
      </c>
      <c r="O500" s="24">
        <f t="shared" si="57"/>
        <v>0</v>
      </c>
      <c r="P500" s="24">
        <f t="shared" si="57"/>
        <v>0</v>
      </c>
      <c r="Q500" s="24">
        <f t="shared" si="57"/>
        <v>0</v>
      </c>
      <c r="R500" s="24">
        <f t="shared" si="57"/>
        <v>0</v>
      </c>
      <c r="S500" s="24">
        <f t="shared" si="57"/>
        <v>0</v>
      </c>
      <c r="T500" s="24">
        <f t="shared" si="57"/>
        <v>0</v>
      </c>
      <c r="U500" s="24">
        <f t="shared" si="57"/>
        <v>0</v>
      </c>
      <c r="V500" s="24"/>
      <c r="W500" s="24"/>
      <c r="X500" s="24"/>
      <c r="Y500" s="24"/>
      <c r="Z500" s="24"/>
      <c r="AA500" s="24">
        <f t="shared" si="57"/>
        <v>0</v>
      </c>
      <c r="AB500" s="24">
        <f t="shared" si="57"/>
        <v>0</v>
      </c>
      <c r="AC500" s="24">
        <f t="shared" si="57"/>
        <v>0</v>
      </c>
      <c r="AD500" s="24">
        <f t="shared" ref="AD500:AX515" si="59">IF(AD94&lt;0, 1, 0)</f>
        <v>0</v>
      </c>
      <c r="AE500" s="24">
        <f t="shared" si="59"/>
        <v>0</v>
      </c>
      <c r="AF500" s="24">
        <f t="shared" si="59"/>
        <v>0</v>
      </c>
      <c r="AJ500" s="100"/>
      <c r="BD500" t="str">
        <f t="shared" si="55"/>
        <v>RBBDEVIZES HOSPITAL</v>
      </c>
      <c r="BE500" s="30" t="s">
        <v>1262</v>
      </c>
      <c r="BF500" s="30" t="s">
        <v>1263</v>
      </c>
      <c r="BG500" s="30" t="s">
        <v>1262</v>
      </c>
      <c r="BH500" s="30" t="s">
        <v>1263</v>
      </c>
      <c r="BI500" s="30" t="s">
        <v>1261</v>
      </c>
    </row>
    <row r="501" spans="4:61" s="20" customFormat="1" ht="15" hidden="1" x14ac:dyDescent="0.25">
      <c r="D501" s="20">
        <f t="shared" si="58"/>
        <v>0</v>
      </c>
      <c r="E501" s="24"/>
      <c r="G501" s="24"/>
      <c r="H501" s="24"/>
      <c r="I501" s="24"/>
      <c r="J501" s="24">
        <f t="shared" ref="J501:AD516" si="60">IF(J95&lt;0, 1, 0)</f>
        <v>0</v>
      </c>
      <c r="K501" s="24">
        <f t="shared" si="60"/>
        <v>0</v>
      </c>
      <c r="L501" s="24">
        <f t="shared" si="60"/>
        <v>0</v>
      </c>
      <c r="M501" s="24">
        <f t="shared" si="60"/>
        <v>0</v>
      </c>
      <c r="N501" s="24">
        <f t="shared" si="60"/>
        <v>0</v>
      </c>
      <c r="O501" s="24">
        <f t="shared" si="60"/>
        <v>0</v>
      </c>
      <c r="P501" s="24">
        <f t="shared" si="60"/>
        <v>0</v>
      </c>
      <c r="Q501" s="24">
        <f t="shared" si="60"/>
        <v>0</v>
      </c>
      <c r="R501" s="24">
        <f t="shared" si="60"/>
        <v>0</v>
      </c>
      <c r="S501" s="24">
        <f t="shared" si="60"/>
        <v>0</v>
      </c>
      <c r="T501" s="24">
        <f t="shared" si="60"/>
        <v>0</v>
      </c>
      <c r="U501" s="24">
        <f t="shared" si="60"/>
        <v>0</v>
      </c>
      <c r="V501" s="24"/>
      <c r="W501" s="24"/>
      <c r="X501" s="24"/>
      <c r="Y501" s="24"/>
      <c r="Z501" s="24"/>
      <c r="AA501" s="24">
        <f t="shared" si="60"/>
        <v>0</v>
      </c>
      <c r="AB501" s="24">
        <f t="shared" si="60"/>
        <v>0</v>
      </c>
      <c r="AC501" s="24">
        <f t="shared" si="60"/>
        <v>0</v>
      </c>
      <c r="AD501" s="24">
        <f t="shared" si="60"/>
        <v>0</v>
      </c>
      <c r="AE501" s="24">
        <f t="shared" si="59"/>
        <v>0</v>
      </c>
      <c r="AF501" s="24">
        <f t="shared" si="59"/>
        <v>0</v>
      </c>
      <c r="AJ501" s="100"/>
      <c r="BD501" t="str">
        <f t="shared" si="55"/>
        <v>RBBFROME COMMUNITY HOSPITAL</v>
      </c>
      <c r="BE501" s="30" t="s">
        <v>1264</v>
      </c>
      <c r="BF501" s="30" t="s">
        <v>1265</v>
      </c>
      <c r="BG501" s="30" t="s">
        <v>1264</v>
      </c>
      <c r="BH501" s="30" t="s">
        <v>1265</v>
      </c>
      <c r="BI501" s="30" t="s">
        <v>1261</v>
      </c>
    </row>
    <row r="502" spans="4:61" s="20" customFormat="1" ht="15" hidden="1" x14ac:dyDescent="0.25">
      <c r="D502" s="20">
        <f t="shared" si="58"/>
        <v>0</v>
      </c>
      <c r="E502" s="24"/>
      <c r="G502" s="24"/>
      <c r="H502" s="24"/>
      <c r="I502" s="24"/>
      <c r="J502" s="24">
        <f t="shared" si="60"/>
        <v>0</v>
      </c>
      <c r="K502" s="24">
        <f t="shared" si="60"/>
        <v>0</v>
      </c>
      <c r="L502" s="24">
        <f t="shared" si="60"/>
        <v>0</v>
      </c>
      <c r="M502" s="24">
        <f t="shared" si="60"/>
        <v>0</v>
      </c>
      <c r="N502" s="24">
        <f t="shared" si="60"/>
        <v>0</v>
      </c>
      <c r="O502" s="24">
        <f t="shared" si="60"/>
        <v>0</v>
      </c>
      <c r="P502" s="24">
        <f t="shared" si="60"/>
        <v>0</v>
      </c>
      <c r="Q502" s="24">
        <f t="shared" si="60"/>
        <v>0</v>
      </c>
      <c r="R502" s="24">
        <f t="shared" si="60"/>
        <v>0</v>
      </c>
      <c r="S502" s="24">
        <f t="shared" si="60"/>
        <v>0</v>
      </c>
      <c r="T502" s="24">
        <f t="shared" si="60"/>
        <v>0</v>
      </c>
      <c r="U502" s="24">
        <f t="shared" si="60"/>
        <v>0</v>
      </c>
      <c r="V502" s="24"/>
      <c r="W502" s="24"/>
      <c r="X502" s="24"/>
      <c r="Y502" s="24"/>
      <c r="Z502" s="24"/>
      <c r="AA502" s="24">
        <f t="shared" si="60"/>
        <v>0</v>
      </c>
      <c r="AB502" s="24">
        <f t="shared" si="60"/>
        <v>0</v>
      </c>
      <c r="AC502" s="24">
        <f t="shared" si="60"/>
        <v>0</v>
      </c>
      <c r="AD502" s="24">
        <f t="shared" si="60"/>
        <v>0</v>
      </c>
      <c r="AE502" s="24">
        <f t="shared" si="59"/>
        <v>0</v>
      </c>
      <c r="AF502" s="24">
        <f t="shared" si="59"/>
        <v>0</v>
      </c>
      <c r="AJ502" s="100"/>
      <c r="BD502" t="str">
        <f t="shared" si="55"/>
        <v>RBBPAULTON MEMORIAL HOSPITAL</v>
      </c>
      <c r="BE502" s="30" t="s">
        <v>1266</v>
      </c>
      <c r="BF502" s="30" t="s">
        <v>196</v>
      </c>
      <c r="BG502" s="30" t="s">
        <v>1266</v>
      </c>
      <c r="BH502" s="30" t="s">
        <v>196</v>
      </c>
      <c r="BI502" s="30" t="s">
        <v>1261</v>
      </c>
    </row>
    <row r="503" spans="4:61" s="20" customFormat="1" ht="15" hidden="1" x14ac:dyDescent="0.25">
      <c r="D503" s="20">
        <f t="shared" si="58"/>
        <v>0</v>
      </c>
      <c r="E503" s="24"/>
      <c r="G503" s="24"/>
      <c r="H503" s="24"/>
      <c r="I503" s="24"/>
      <c r="J503" s="24">
        <f t="shared" si="60"/>
        <v>0</v>
      </c>
      <c r="K503" s="24">
        <f t="shared" si="60"/>
        <v>0</v>
      </c>
      <c r="L503" s="24">
        <f t="shared" si="60"/>
        <v>0</v>
      </c>
      <c r="M503" s="24">
        <f t="shared" si="60"/>
        <v>0</v>
      </c>
      <c r="N503" s="24">
        <f t="shared" si="60"/>
        <v>0</v>
      </c>
      <c r="O503" s="24">
        <f t="shared" si="60"/>
        <v>0</v>
      </c>
      <c r="P503" s="24">
        <f t="shared" si="60"/>
        <v>0</v>
      </c>
      <c r="Q503" s="24">
        <f t="shared" si="60"/>
        <v>0</v>
      </c>
      <c r="R503" s="24">
        <f t="shared" si="60"/>
        <v>0</v>
      </c>
      <c r="S503" s="24">
        <f t="shared" si="60"/>
        <v>0</v>
      </c>
      <c r="T503" s="24">
        <f t="shared" si="60"/>
        <v>0</v>
      </c>
      <c r="U503" s="24">
        <f t="shared" si="60"/>
        <v>0</v>
      </c>
      <c r="V503" s="24"/>
      <c r="W503" s="24"/>
      <c r="X503" s="24"/>
      <c r="Y503" s="24"/>
      <c r="Z503" s="24"/>
      <c r="AA503" s="24">
        <f t="shared" si="60"/>
        <v>0</v>
      </c>
      <c r="AB503" s="24">
        <f t="shared" si="60"/>
        <v>0</v>
      </c>
      <c r="AC503" s="24">
        <f t="shared" si="60"/>
        <v>0</v>
      </c>
      <c r="AD503" s="24">
        <f t="shared" si="60"/>
        <v>0</v>
      </c>
      <c r="AE503" s="24">
        <f t="shared" si="59"/>
        <v>0</v>
      </c>
      <c r="AF503" s="24">
        <f t="shared" si="59"/>
        <v>0</v>
      </c>
      <c r="AJ503" s="100"/>
      <c r="BD503" t="str">
        <f t="shared" si="55"/>
        <v>RBBWARMINSTER HOSPITAL</v>
      </c>
      <c r="BE503" s="30" t="s">
        <v>1267</v>
      </c>
      <c r="BF503" s="30" t="s">
        <v>1268</v>
      </c>
      <c r="BG503" s="30" t="s">
        <v>1267</v>
      </c>
      <c r="BH503" s="30" t="s">
        <v>1268</v>
      </c>
      <c r="BI503" s="30" t="s">
        <v>1261</v>
      </c>
    </row>
    <row r="504" spans="4:61" s="20" customFormat="1" ht="15" hidden="1" x14ac:dyDescent="0.25">
      <c r="D504" s="20">
        <f t="shared" si="58"/>
        <v>0</v>
      </c>
      <c r="E504" s="24"/>
      <c r="G504" s="24"/>
      <c r="H504" s="24"/>
      <c r="I504" s="24"/>
      <c r="J504" s="24">
        <f t="shared" si="60"/>
        <v>0</v>
      </c>
      <c r="K504" s="24">
        <f t="shared" si="60"/>
        <v>0</v>
      </c>
      <c r="L504" s="24">
        <f t="shared" si="60"/>
        <v>0</v>
      </c>
      <c r="M504" s="24">
        <f t="shared" si="60"/>
        <v>0</v>
      </c>
      <c r="N504" s="24">
        <f t="shared" si="60"/>
        <v>0</v>
      </c>
      <c r="O504" s="24">
        <f t="shared" si="60"/>
        <v>0</v>
      </c>
      <c r="P504" s="24">
        <f t="shared" si="60"/>
        <v>0</v>
      </c>
      <c r="Q504" s="24">
        <f t="shared" si="60"/>
        <v>0</v>
      </c>
      <c r="R504" s="24">
        <f t="shared" si="60"/>
        <v>0</v>
      </c>
      <c r="S504" s="24">
        <f t="shared" si="60"/>
        <v>0</v>
      </c>
      <c r="T504" s="24">
        <f t="shared" si="60"/>
        <v>0</v>
      </c>
      <c r="U504" s="24">
        <f t="shared" si="60"/>
        <v>0</v>
      </c>
      <c r="V504" s="24"/>
      <c r="W504" s="24"/>
      <c r="X504" s="24"/>
      <c r="Y504" s="24"/>
      <c r="Z504" s="24"/>
      <c r="AA504" s="24">
        <f t="shared" si="60"/>
        <v>0</v>
      </c>
      <c r="AB504" s="24">
        <f t="shared" si="60"/>
        <v>0</v>
      </c>
      <c r="AC504" s="24">
        <f t="shared" si="60"/>
        <v>0</v>
      </c>
      <c r="AD504" s="24">
        <f t="shared" si="60"/>
        <v>0</v>
      </c>
      <c r="AE504" s="24">
        <f t="shared" si="59"/>
        <v>0</v>
      </c>
      <c r="AF504" s="24">
        <f t="shared" si="59"/>
        <v>0</v>
      </c>
      <c r="AJ504" s="100"/>
      <c r="BD504" t="str">
        <f t="shared" si="55"/>
        <v>RBDBLANDFORD COMMUNITY HOSPITAL</v>
      </c>
      <c r="BE504" s="30" t="s">
        <v>1269</v>
      </c>
      <c r="BF504" s="30" t="s">
        <v>1270</v>
      </c>
      <c r="BG504" s="30" t="s">
        <v>1269</v>
      </c>
      <c r="BH504" s="30" t="s">
        <v>1270</v>
      </c>
      <c r="BI504" s="30" t="s">
        <v>1271</v>
      </c>
    </row>
    <row r="505" spans="4:61" s="20" customFormat="1" ht="15" hidden="1" x14ac:dyDescent="0.25">
      <c r="D505" s="20">
        <f t="shared" si="58"/>
        <v>0</v>
      </c>
      <c r="E505" s="24"/>
      <c r="G505" s="24"/>
      <c r="H505" s="24"/>
      <c r="I505" s="24"/>
      <c r="J505" s="24">
        <f t="shared" si="60"/>
        <v>0</v>
      </c>
      <c r="K505" s="24">
        <f t="shared" si="60"/>
        <v>0</v>
      </c>
      <c r="L505" s="24">
        <f t="shared" si="60"/>
        <v>0</v>
      </c>
      <c r="M505" s="24">
        <f t="shared" si="60"/>
        <v>0</v>
      </c>
      <c r="N505" s="24">
        <f t="shared" si="60"/>
        <v>0</v>
      </c>
      <c r="O505" s="24">
        <f t="shared" si="60"/>
        <v>0</v>
      </c>
      <c r="P505" s="24">
        <f t="shared" si="60"/>
        <v>0</v>
      </c>
      <c r="Q505" s="24">
        <f t="shared" si="60"/>
        <v>0</v>
      </c>
      <c r="R505" s="24">
        <f t="shared" si="60"/>
        <v>0</v>
      </c>
      <c r="S505" s="24">
        <f t="shared" si="60"/>
        <v>0</v>
      </c>
      <c r="T505" s="24">
        <f t="shared" si="60"/>
        <v>0</v>
      </c>
      <c r="U505" s="24">
        <f t="shared" si="60"/>
        <v>0</v>
      </c>
      <c r="V505" s="24"/>
      <c r="W505" s="24"/>
      <c r="X505" s="24"/>
      <c r="Y505" s="24"/>
      <c r="Z505" s="24"/>
      <c r="AA505" s="24">
        <f t="shared" si="60"/>
        <v>0</v>
      </c>
      <c r="AB505" s="24">
        <f t="shared" si="60"/>
        <v>0</v>
      </c>
      <c r="AC505" s="24">
        <f t="shared" si="60"/>
        <v>0</v>
      </c>
      <c r="AD505" s="24">
        <f t="shared" si="60"/>
        <v>0</v>
      </c>
      <c r="AE505" s="24">
        <f t="shared" si="59"/>
        <v>0</v>
      </c>
      <c r="AF505" s="24">
        <f t="shared" si="59"/>
        <v>0</v>
      </c>
      <c r="AJ505" s="100"/>
      <c r="BD505" t="str">
        <f t="shared" si="55"/>
        <v>RBDBRIDPORT COMMUNITY HOSPITAL</v>
      </c>
      <c r="BE505" s="30" t="s">
        <v>1272</v>
      </c>
      <c r="BF505" s="30" t="s">
        <v>1273</v>
      </c>
      <c r="BG505" s="30" t="s">
        <v>1272</v>
      </c>
      <c r="BH505" s="30" t="s">
        <v>1273</v>
      </c>
      <c r="BI505" s="30" t="s">
        <v>1271</v>
      </c>
    </row>
    <row r="506" spans="4:61" s="20" customFormat="1" ht="15" hidden="1" x14ac:dyDescent="0.25">
      <c r="D506" s="20">
        <f t="shared" si="58"/>
        <v>0</v>
      </c>
      <c r="E506" s="24"/>
      <c r="G506" s="24"/>
      <c r="H506" s="24"/>
      <c r="I506" s="24"/>
      <c r="J506" s="24">
        <f t="shared" si="60"/>
        <v>0</v>
      </c>
      <c r="K506" s="24">
        <f t="shared" si="60"/>
        <v>0</v>
      </c>
      <c r="L506" s="24">
        <f t="shared" si="60"/>
        <v>0</v>
      </c>
      <c r="M506" s="24">
        <f t="shared" si="60"/>
        <v>0</v>
      </c>
      <c r="N506" s="24">
        <f t="shared" si="60"/>
        <v>0</v>
      </c>
      <c r="O506" s="24">
        <f t="shared" si="60"/>
        <v>0</v>
      </c>
      <c r="P506" s="24">
        <f t="shared" si="60"/>
        <v>0</v>
      </c>
      <c r="Q506" s="24">
        <f t="shared" si="60"/>
        <v>0</v>
      </c>
      <c r="R506" s="24">
        <f t="shared" si="60"/>
        <v>0</v>
      </c>
      <c r="S506" s="24">
        <f t="shared" si="60"/>
        <v>0</v>
      </c>
      <c r="T506" s="24">
        <f t="shared" si="60"/>
        <v>0</v>
      </c>
      <c r="U506" s="24">
        <f t="shared" si="60"/>
        <v>0</v>
      </c>
      <c r="V506" s="24"/>
      <c r="W506" s="24"/>
      <c r="X506" s="24"/>
      <c r="Y506" s="24"/>
      <c r="Z506" s="24"/>
      <c r="AA506" s="24">
        <f t="shared" si="60"/>
        <v>0</v>
      </c>
      <c r="AB506" s="24">
        <f t="shared" si="60"/>
        <v>0</v>
      </c>
      <c r="AC506" s="24">
        <f t="shared" si="60"/>
        <v>0</v>
      </c>
      <c r="AD506" s="24">
        <f t="shared" si="60"/>
        <v>0</v>
      </c>
      <c r="AE506" s="24">
        <f t="shared" si="59"/>
        <v>0</v>
      </c>
      <c r="AF506" s="24">
        <f t="shared" si="59"/>
        <v>0</v>
      </c>
      <c r="AJ506" s="100"/>
      <c r="BD506" t="str">
        <f t="shared" si="55"/>
        <v>RBDDORSET COUNTY HOSPITAL</v>
      </c>
      <c r="BE506" s="30" t="s">
        <v>1274</v>
      </c>
      <c r="BF506" s="30" t="s">
        <v>1275</v>
      </c>
      <c r="BG506" s="30" t="s">
        <v>1274</v>
      </c>
      <c r="BH506" s="30" t="s">
        <v>1275</v>
      </c>
      <c r="BI506" s="30" t="s">
        <v>1271</v>
      </c>
    </row>
    <row r="507" spans="4:61" s="20" customFormat="1" ht="15" hidden="1" x14ac:dyDescent="0.25">
      <c r="D507" s="20">
        <f t="shared" si="58"/>
        <v>0</v>
      </c>
      <c r="E507" s="24"/>
      <c r="G507" s="24"/>
      <c r="H507" s="24"/>
      <c r="I507" s="24"/>
      <c r="J507" s="24">
        <f t="shared" si="60"/>
        <v>0</v>
      </c>
      <c r="K507" s="24">
        <f t="shared" si="60"/>
        <v>0</v>
      </c>
      <c r="L507" s="24">
        <f t="shared" si="60"/>
        <v>0</v>
      </c>
      <c r="M507" s="24">
        <f t="shared" si="60"/>
        <v>0</v>
      </c>
      <c r="N507" s="24">
        <f t="shared" si="60"/>
        <v>0</v>
      </c>
      <c r="O507" s="24">
        <f t="shared" si="60"/>
        <v>0</v>
      </c>
      <c r="P507" s="24">
        <f t="shared" si="60"/>
        <v>0</v>
      </c>
      <c r="Q507" s="24">
        <f t="shared" si="60"/>
        <v>0</v>
      </c>
      <c r="R507" s="24">
        <f t="shared" si="60"/>
        <v>0</v>
      </c>
      <c r="S507" s="24">
        <f t="shared" si="60"/>
        <v>0</v>
      </c>
      <c r="T507" s="24">
        <f t="shared" si="60"/>
        <v>0</v>
      </c>
      <c r="U507" s="24">
        <f t="shared" si="60"/>
        <v>0</v>
      </c>
      <c r="V507" s="24"/>
      <c r="W507" s="24"/>
      <c r="X507" s="24"/>
      <c r="Y507" s="24"/>
      <c r="Z507" s="24"/>
      <c r="AA507" s="24">
        <f t="shared" si="60"/>
        <v>0</v>
      </c>
      <c r="AB507" s="24">
        <f t="shared" si="60"/>
        <v>0</v>
      </c>
      <c r="AC507" s="24">
        <f t="shared" si="60"/>
        <v>0</v>
      </c>
      <c r="AD507" s="24">
        <f t="shared" si="60"/>
        <v>0</v>
      </c>
      <c r="AE507" s="24">
        <f t="shared" si="59"/>
        <v>0</v>
      </c>
      <c r="AF507" s="24">
        <f t="shared" si="59"/>
        <v>0</v>
      </c>
      <c r="AJ507" s="100"/>
      <c r="BD507" t="str">
        <f t="shared" si="55"/>
        <v>RBDPORTLAND HOSPITAL</v>
      </c>
      <c r="BE507" s="30" t="s">
        <v>1276</v>
      </c>
      <c r="BF507" s="30" t="s">
        <v>1277</v>
      </c>
      <c r="BG507" s="30" t="s">
        <v>1276</v>
      </c>
      <c r="BH507" s="30" t="s">
        <v>1277</v>
      </c>
      <c r="BI507" s="30" t="s">
        <v>1271</v>
      </c>
    </row>
    <row r="508" spans="4:61" s="20" customFormat="1" ht="15" hidden="1" x14ac:dyDescent="0.25">
      <c r="D508" s="20">
        <f t="shared" si="58"/>
        <v>0</v>
      </c>
      <c r="E508" s="24"/>
      <c r="G508" s="24"/>
      <c r="H508" s="24"/>
      <c r="I508" s="24"/>
      <c r="J508" s="24">
        <f t="shared" si="60"/>
        <v>0</v>
      </c>
      <c r="K508" s="24">
        <f t="shared" si="60"/>
        <v>0</v>
      </c>
      <c r="L508" s="24">
        <f t="shared" si="60"/>
        <v>0</v>
      </c>
      <c r="M508" s="24">
        <f t="shared" si="60"/>
        <v>0</v>
      </c>
      <c r="N508" s="24">
        <f t="shared" si="60"/>
        <v>0</v>
      </c>
      <c r="O508" s="24">
        <f t="shared" si="60"/>
        <v>0</v>
      </c>
      <c r="P508" s="24">
        <f t="shared" si="60"/>
        <v>0</v>
      </c>
      <c r="Q508" s="24">
        <f t="shared" si="60"/>
        <v>0</v>
      </c>
      <c r="R508" s="24">
        <f t="shared" si="60"/>
        <v>0</v>
      </c>
      <c r="S508" s="24">
        <f t="shared" si="60"/>
        <v>0</v>
      </c>
      <c r="T508" s="24">
        <f t="shared" si="60"/>
        <v>0</v>
      </c>
      <c r="U508" s="24">
        <f t="shared" si="60"/>
        <v>0</v>
      </c>
      <c r="V508" s="24"/>
      <c r="W508" s="24"/>
      <c r="X508" s="24"/>
      <c r="Y508" s="24"/>
      <c r="Z508" s="24"/>
      <c r="AA508" s="24">
        <f t="shared" si="60"/>
        <v>0</v>
      </c>
      <c r="AB508" s="24">
        <f t="shared" si="60"/>
        <v>0</v>
      </c>
      <c r="AC508" s="24">
        <f t="shared" si="60"/>
        <v>0</v>
      </c>
      <c r="AD508" s="24">
        <f t="shared" si="60"/>
        <v>0</v>
      </c>
      <c r="AE508" s="24">
        <f t="shared" si="59"/>
        <v>0</v>
      </c>
      <c r="AF508" s="24">
        <f t="shared" si="59"/>
        <v>0</v>
      </c>
      <c r="AJ508" s="100"/>
      <c r="BD508" t="str">
        <f t="shared" si="55"/>
        <v>RBDWEYMOUTH COMMUNITY HOSPITAL</v>
      </c>
      <c r="BE508" s="30" t="s">
        <v>1278</v>
      </c>
      <c r="BF508" s="30" t="s">
        <v>1279</v>
      </c>
      <c r="BG508" s="30" t="s">
        <v>1278</v>
      </c>
      <c r="BH508" s="30" t="s">
        <v>1279</v>
      </c>
      <c r="BI508" s="30" t="s">
        <v>1271</v>
      </c>
    </row>
    <row r="509" spans="4:61" s="20" customFormat="1" ht="15" hidden="1" x14ac:dyDescent="0.25">
      <c r="D509" s="20">
        <f t="shared" si="58"/>
        <v>0</v>
      </c>
      <c r="E509" s="24"/>
      <c r="G509" s="24"/>
      <c r="H509" s="24"/>
      <c r="I509" s="24"/>
      <c r="J509" s="24">
        <f t="shared" si="60"/>
        <v>0</v>
      </c>
      <c r="K509" s="24">
        <f t="shared" si="60"/>
        <v>0</v>
      </c>
      <c r="L509" s="24">
        <f t="shared" si="60"/>
        <v>0</v>
      </c>
      <c r="M509" s="24">
        <f t="shared" si="60"/>
        <v>0</v>
      </c>
      <c r="N509" s="24">
        <f t="shared" si="60"/>
        <v>0</v>
      </c>
      <c r="O509" s="24">
        <f t="shared" si="60"/>
        <v>0</v>
      </c>
      <c r="P509" s="24">
        <f t="shared" si="60"/>
        <v>0</v>
      </c>
      <c r="Q509" s="24">
        <f t="shared" si="60"/>
        <v>0</v>
      </c>
      <c r="R509" s="24">
        <f t="shared" si="60"/>
        <v>0</v>
      </c>
      <c r="S509" s="24">
        <f t="shared" si="60"/>
        <v>0</v>
      </c>
      <c r="T509" s="24">
        <f t="shared" si="60"/>
        <v>0</v>
      </c>
      <c r="U509" s="24">
        <f t="shared" si="60"/>
        <v>0</v>
      </c>
      <c r="V509" s="24"/>
      <c r="W509" s="24"/>
      <c r="X509" s="24"/>
      <c r="Y509" s="24"/>
      <c r="Z509" s="24"/>
      <c r="AA509" s="24">
        <f t="shared" si="60"/>
        <v>0</v>
      </c>
      <c r="AB509" s="24">
        <f t="shared" si="60"/>
        <v>0</v>
      </c>
      <c r="AC509" s="24">
        <f t="shared" si="60"/>
        <v>0</v>
      </c>
      <c r="AD509" s="24">
        <f t="shared" si="60"/>
        <v>0</v>
      </c>
      <c r="AE509" s="24">
        <f t="shared" si="59"/>
        <v>0</v>
      </c>
      <c r="AF509" s="24">
        <f t="shared" si="59"/>
        <v>0</v>
      </c>
      <c r="AJ509" s="100"/>
      <c r="BD509" t="str">
        <f t="shared" si="55"/>
        <v>RBDYEATMAN HOSPITAL</v>
      </c>
      <c r="BE509" s="30" t="s">
        <v>1280</v>
      </c>
      <c r="BF509" s="30" t="s">
        <v>1281</v>
      </c>
      <c r="BG509" s="30" t="s">
        <v>1280</v>
      </c>
      <c r="BH509" s="30" t="s">
        <v>1281</v>
      </c>
      <c r="BI509" s="30" t="s">
        <v>1271</v>
      </c>
    </row>
    <row r="510" spans="4:61" s="20" customFormat="1" ht="15" hidden="1" x14ac:dyDescent="0.25">
      <c r="D510" s="20">
        <f t="shared" si="58"/>
        <v>0</v>
      </c>
      <c r="E510" s="24"/>
      <c r="G510" s="24"/>
      <c r="H510" s="24"/>
      <c r="I510" s="24"/>
      <c r="J510" s="24">
        <f t="shared" si="60"/>
        <v>0</v>
      </c>
      <c r="K510" s="24">
        <f t="shared" si="60"/>
        <v>0</v>
      </c>
      <c r="L510" s="24">
        <f t="shared" si="60"/>
        <v>0</v>
      </c>
      <c r="M510" s="24">
        <f t="shared" si="60"/>
        <v>0</v>
      </c>
      <c r="N510" s="24">
        <f t="shared" si="60"/>
        <v>0</v>
      </c>
      <c r="O510" s="24">
        <f t="shared" si="60"/>
        <v>0</v>
      </c>
      <c r="P510" s="24">
        <f t="shared" si="60"/>
        <v>0</v>
      </c>
      <c r="Q510" s="24">
        <f t="shared" si="60"/>
        <v>0</v>
      </c>
      <c r="R510" s="24">
        <f t="shared" si="60"/>
        <v>0</v>
      </c>
      <c r="S510" s="24">
        <f t="shared" si="60"/>
        <v>0</v>
      </c>
      <c r="T510" s="24">
        <f t="shared" si="60"/>
        <v>0</v>
      </c>
      <c r="U510" s="24">
        <f t="shared" si="60"/>
        <v>0</v>
      </c>
      <c r="V510" s="24"/>
      <c r="W510" s="24"/>
      <c r="X510" s="24"/>
      <c r="Y510" s="24"/>
      <c r="Z510" s="24"/>
      <c r="AA510" s="24">
        <f t="shared" si="60"/>
        <v>0</v>
      </c>
      <c r="AB510" s="24">
        <f t="shared" si="60"/>
        <v>0</v>
      </c>
      <c r="AC510" s="24">
        <f t="shared" si="60"/>
        <v>0</v>
      </c>
      <c r="AD510" s="24">
        <f t="shared" si="60"/>
        <v>0</v>
      </c>
      <c r="AE510" s="24">
        <f t="shared" si="59"/>
        <v>0</v>
      </c>
      <c r="AF510" s="24">
        <f t="shared" si="59"/>
        <v>0</v>
      </c>
      <c r="AJ510" s="100"/>
      <c r="BD510" t="str">
        <f t="shared" si="55"/>
        <v>RBKGOSCOTE HOSPITAL</v>
      </c>
      <c r="BE510" s="30" t="s">
        <v>1282</v>
      </c>
      <c r="BF510" s="30" t="s">
        <v>1283</v>
      </c>
      <c r="BG510" s="30" t="s">
        <v>1282</v>
      </c>
      <c r="BH510" s="30" t="s">
        <v>1283</v>
      </c>
      <c r="BI510" s="30" t="s">
        <v>1284</v>
      </c>
    </row>
    <row r="511" spans="4:61" s="20" customFormat="1" ht="15" hidden="1" x14ac:dyDescent="0.25">
      <c r="D511" s="20">
        <f t="shared" si="58"/>
        <v>0</v>
      </c>
      <c r="E511" s="24"/>
      <c r="G511" s="24"/>
      <c r="H511" s="24"/>
      <c r="I511" s="24"/>
      <c r="J511" s="24">
        <f t="shared" si="60"/>
        <v>0</v>
      </c>
      <c r="K511" s="24">
        <f t="shared" si="60"/>
        <v>0</v>
      </c>
      <c r="L511" s="24">
        <f t="shared" si="60"/>
        <v>0</v>
      </c>
      <c r="M511" s="24">
        <f t="shared" si="60"/>
        <v>0</v>
      </c>
      <c r="N511" s="24">
        <f t="shared" si="60"/>
        <v>0</v>
      </c>
      <c r="O511" s="24">
        <f t="shared" si="60"/>
        <v>0</v>
      </c>
      <c r="P511" s="24">
        <f t="shared" si="60"/>
        <v>0</v>
      </c>
      <c r="Q511" s="24">
        <f t="shared" si="60"/>
        <v>0</v>
      </c>
      <c r="R511" s="24">
        <f t="shared" si="60"/>
        <v>0</v>
      </c>
      <c r="S511" s="24">
        <f t="shared" si="60"/>
        <v>0</v>
      </c>
      <c r="T511" s="24">
        <f t="shared" si="60"/>
        <v>0</v>
      </c>
      <c r="U511" s="24">
        <f t="shared" si="60"/>
        <v>0</v>
      </c>
      <c r="V511" s="24"/>
      <c r="W511" s="24"/>
      <c r="X511" s="24"/>
      <c r="Y511" s="24"/>
      <c r="Z511" s="24"/>
      <c r="AA511" s="24">
        <f t="shared" si="60"/>
        <v>0</v>
      </c>
      <c r="AB511" s="24">
        <f t="shared" si="60"/>
        <v>0</v>
      </c>
      <c r="AC511" s="24">
        <f t="shared" si="60"/>
        <v>0</v>
      </c>
      <c r="AD511" s="24">
        <f t="shared" si="60"/>
        <v>0</v>
      </c>
      <c r="AE511" s="24">
        <f t="shared" si="59"/>
        <v>0</v>
      </c>
      <c r="AF511" s="24">
        <f t="shared" si="59"/>
        <v>0</v>
      </c>
      <c r="AJ511" s="100"/>
      <c r="BD511" t="str">
        <f t="shared" si="55"/>
        <v>RBKMANOR HOSPITAL</v>
      </c>
      <c r="BE511" s="30" t="s">
        <v>1285</v>
      </c>
      <c r="BF511" s="30" t="s">
        <v>1286</v>
      </c>
      <c r="BG511" s="30" t="s">
        <v>1285</v>
      </c>
      <c r="BH511" s="30" t="s">
        <v>1286</v>
      </c>
      <c r="BI511" s="30" t="s">
        <v>1284</v>
      </c>
    </row>
    <row r="512" spans="4:61" s="20" customFormat="1" ht="15" hidden="1" x14ac:dyDescent="0.25">
      <c r="D512" s="20">
        <f t="shared" si="58"/>
        <v>0</v>
      </c>
      <c r="E512" s="24"/>
      <c r="G512" s="24"/>
      <c r="H512" s="24"/>
      <c r="I512" s="24"/>
      <c r="J512" s="24">
        <f t="shared" si="60"/>
        <v>0</v>
      </c>
      <c r="K512" s="24">
        <f t="shared" si="60"/>
        <v>0</v>
      </c>
      <c r="L512" s="24">
        <f t="shared" si="60"/>
        <v>0</v>
      </c>
      <c r="M512" s="24">
        <f t="shared" si="60"/>
        <v>0</v>
      </c>
      <c r="N512" s="24">
        <f t="shared" si="60"/>
        <v>0</v>
      </c>
      <c r="O512" s="24">
        <f t="shared" si="60"/>
        <v>0</v>
      </c>
      <c r="P512" s="24">
        <f t="shared" si="60"/>
        <v>0</v>
      </c>
      <c r="Q512" s="24">
        <f t="shared" si="60"/>
        <v>0</v>
      </c>
      <c r="R512" s="24">
        <f t="shared" si="60"/>
        <v>0</v>
      </c>
      <c r="S512" s="24">
        <f t="shared" si="60"/>
        <v>0</v>
      </c>
      <c r="T512" s="24">
        <f t="shared" si="60"/>
        <v>0</v>
      </c>
      <c r="U512" s="24">
        <f t="shared" si="60"/>
        <v>0</v>
      </c>
      <c r="V512" s="24"/>
      <c r="W512" s="24"/>
      <c r="X512" s="24"/>
      <c r="Y512" s="24"/>
      <c r="Z512" s="24"/>
      <c r="AA512" s="24">
        <f t="shared" si="60"/>
        <v>0</v>
      </c>
      <c r="AB512" s="24">
        <f t="shared" si="60"/>
        <v>0</v>
      </c>
      <c r="AC512" s="24">
        <f t="shared" si="60"/>
        <v>0</v>
      </c>
      <c r="AD512" s="24">
        <f t="shared" si="60"/>
        <v>0</v>
      </c>
      <c r="AE512" s="24">
        <f t="shared" si="59"/>
        <v>0</v>
      </c>
      <c r="AF512" s="24">
        <f t="shared" si="59"/>
        <v>0</v>
      </c>
      <c r="AJ512" s="100"/>
      <c r="BD512" t="str">
        <f t="shared" si="55"/>
        <v>RBLARROWE PARK HOSPITAL</v>
      </c>
      <c r="BE512" s="30" t="s">
        <v>1287</v>
      </c>
      <c r="BF512" s="30" t="s">
        <v>1288</v>
      </c>
      <c r="BG512" s="30" t="s">
        <v>1287</v>
      </c>
      <c r="BH512" s="30" t="s">
        <v>1288</v>
      </c>
      <c r="BI512" s="30" t="s">
        <v>1289</v>
      </c>
    </row>
    <row r="513" spans="4:61" s="20" customFormat="1" ht="15" hidden="1" x14ac:dyDescent="0.25">
      <c r="D513" s="20">
        <f t="shared" si="58"/>
        <v>0</v>
      </c>
      <c r="E513" s="24"/>
      <c r="G513" s="24"/>
      <c r="H513" s="24"/>
      <c r="I513" s="24"/>
      <c r="J513" s="24">
        <f t="shared" si="60"/>
        <v>0</v>
      </c>
      <c r="K513" s="24">
        <f t="shared" si="60"/>
        <v>0</v>
      </c>
      <c r="L513" s="24">
        <f t="shared" si="60"/>
        <v>0</v>
      </c>
      <c r="M513" s="24">
        <f t="shared" si="60"/>
        <v>0</v>
      </c>
      <c r="N513" s="24">
        <f t="shared" si="60"/>
        <v>0</v>
      </c>
      <c r="O513" s="24">
        <f t="shared" si="60"/>
        <v>0</v>
      </c>
      <c r="P513" s="24">
        <f t="shared" si="60"/>
        <v>0</v>
      </c>
      <c r="Q513" s="24">
        <f t="shared" si="60"/>
        <v>0</v>
      </c>
      <c r="R513" s="24">
        <f t="shared" si="60"/>
        <v>0</v>
      </c>
      <c r="S513" s="24">
        <f t="shared" si="60"/>
        <v>0</v>
      </c>
      <c r="T513" s="24">
        <f t="shared" si="60"/>
        <v>0</v>
      </c>
      <c r="U513" s="24">
        <f t="shared" si="60"/>
        <v>0</v>
      </c>
      <c r="V513" s="24"/>
      <c r="W513" s="24"/>
      <c r="X513" s="24"/>
      <c r="Y513" s="24"/>
      <c r="Z513" s="24"/>
      <c r="AA513" s="24">
        <f t="shared" si="60"/>
        <v>0</v>
      </c>
      <c r="AB513" s="24">
        <f t="shared" si="60"/>
        <v>0</v>
      </c>
      <c r="AC513" s="24">
        <f t="shared" si="60"/>
        <v>0</v>
      </c>
      <c r="AD513" s="24">
        <f t="shared" si="60"/>
        <v>0</v>
      </c>
      <c r="AE513" s="24">
        <f t="shared" si="59"/>
        <v>0</v>
      </c>
      <c r="AF513" s="24">
        <f t="shared" si="59"/>
        <v>0</v>
      </c>
      <c r="AJ513" s="100"/>
      <c r="BD513" t="str">
        <f t="shared" si="55"/>
        <v>RBLCLATTERBRIDGE HOSPITAL</v>
      </c>
      <c r="BE513" s="30" t="s">
        <v>1290</v>
      </c>
      <c r="BF513" s="30" t="s">
        <v>1291</v>
      </c>
      <c r="BG513" s="30" t="s">
        <v>1290</v>
      </c>
      <c r="BH513" s="30" t="s">
        <v>1291</v>
      </c>
      <c r="BI513" s="30" t="s">
        <v>1289</v>
      </c>
    </row>
    <row r="514" spans="4:61" s="20" customFormat="1" ht="15" hidden="1" x14ac:dyDescent="0.25">
      <c r="D514" s="20">
        <f t="shared" si="58"/>
        <v>0</v>
      </c>
      <c r="E514" s="24"/>
      <c r="G514" s="24"/>
      <c r="H514" s="24"/>
      <c r="I514" s="24"/>
      <c r="J514" s="24">
        <f t="shared" si="60"/>
        <v>0</v>
      </c>
      <c r="K514" s="24">
        <f t="shared" si="60"/>
        <v>0</v>
      </c>
      <c r="L514" s="24">
        <f t="shared" si="60"/>
        <v>0</v>
      </c>
      <c r="M514" s="24">
        <f t="shared" si="60"/>
        <v>0</v>
      </c>
      <c r="N514" s="24">
        <f t="shared" si="60"/>
        <v>0</v>
      </c>
      <c r="O514" s="24">
        <f t="shared" si="60"/>
        <v>0</v>
      </c>
      <c r="P514" s="24">
        <f t="shared" si="60"/>
        <v>0</v>
      </c>
      <c r="Q514" s="24">
        <f t="shared" si="60"/>
        <v>0</v>
      </c>
      <c r="R514" s="24">
        <f t="shared" si="60"/>
        <v>0</v>
      </c>
      <c r="S514" s="24">
        <f t="shared" si="60"/>
        <v>0</v>
      </c>
      <c r="T514" s="24">
        <f t="shared" si="60"/>
        <v>0</v>
      </c>
      <c r="U514" s="24">
        <f t="shared" si="60"/>
        <v>0</v>
      </c>
      <c r="V514" s="24"/>
      <c r="W514" s="24"/>
      <c r="X514" s="24"/>
      <c r="Y514" s="24"/>
      <c r="Z514" s="24"/>
      <c r="AA514" s="24">
        <f t="shared" si="60"/>
        <v>0</v>
      </c>
      <c r="AB514" s="24">
        <f t="shared" si="60"/>
        <v>0</v>
      </c>
      <c r="AC514" s="24">
        <f t="shared" si="60"/>
        <v>0</v>
      </c>
      <c r="AD514" s="24">
        <f t="shared" si="60"/>
        <v>0</v>
      </c>
      <c r="AE514" s="24">
        <f t="shared" si="59"/>
        <v>0</v>
      </c>
      <c r="AF514" s="24">
        <f t="shared" si="59"/>
        <v>0</v>
      </c>
      <c r="AJ514" s="100"/>
      <c r="BD514" t="str">
        <f t="shared" si="55"/>
        <v>RBLOUTPATIENTS DEPARTMENT (ST JOHN'S HOSPICE)</v>
      </c>
      <c r="BE514" s="30" t="s">
        <v>1292</v>
      </c>
      <c r="BF514" s="30" t="s">
        <v>1293</v>
      </c>
      <c r="BG514" s="30" t="s">
        <v>1292</v>
      </c>
      <c r="BH514" s="30" t="s">
        <v>1293</v>
      </c>
      <c r="BI514" s="30" t="s">
        <v>1289</v>
      </c>
    </row>
    <row r="515" spans="4:61" s="20" customFormat="1" ht="15" hidden="1" x14ac:dyDescent="0.25">
      <c r="D515" s="20">
        <f t="shared" si="58"/>
        <v>0</v>
      </c>
      <c r="E515" s="24"/>
      <c r="G515" s="24"/>
      <c r="H515" s="24"/>
      <c r="I515" s="24"/>
      <c r="J515" s="24">
        <f t="shared" si="60"/>
        <v>0</v>
      </c>
      <c r="K515" s="24">
        <f t="shared" si="60"/>
        <v>0</v>
      </c>
      <c r="L515" s="24">
        <f t="shared" si="60"/>
        <v>0</v>
      </c>
      <c r="M515" s="24">
        <f t="shared" si="60"/>
        <v>0</v>
      </c>
      <c r="N515" s="24">
        <f t="shared" si="60"/>
        <v>0</v>
      </c>
      <c r="O515" s="24">
        <f t="shared" si="60"/>
        <v>0</v>
      </c>
      <c r="P515" s="24">
        <f t="shared" si="60"/>
        <v>0</v>
      </c>
      <c r="Q515" s="24">
        <f t="shared" si="60"/>
        <v>0</v>
      </c>
      <c r="R515" s="24">
        <f t="shared" si="60"/>
        <v>0</v>
      </c>
      <c r="S515" s="24">
        <f t="shared" si="60"/>
        <v>0</v>
      </c>
      <c r="T515" s="24">
        <f t="shared" si="60"/>
        <v>0</v>
      </c>
      <c r="U515" s="24">
        <f t="shared" si="60"/>
        <v>0</v>
      </c>
      <c r="V515" s="24"/>
      <c r="W515" s="24"/>
      <c r="X515" s="24"/>
      <c r="Y515" s="24"/>
      <c r="Z515" s="24"/>
      <c r="AA515" s="24">
        <f t="shared" si="60"/>
        <v>0</v>
      </c>
      <c r="AB515" s="24">
        <f t="shared" si="60"/>
        <v>0</v>
      </c>
      <c r="AC515" s="24">
        <f t="shared" si="60"/>
        <v>0</v>
      </c>
      <c r="AD515" s="24">
        <f t="shared" si="60"/>
        <v>0</v>
      </c>
      <c r="AE515" s="24">
        <f t="shared" si="59"/>
        <v>0</v>
      </c>
      <c r="AF515" s="24">
        <f t="shared" si="59"/>
        <v>0</v>
      </c>
      <c r="AJ515" s="100"/>
      <c r="BD515" t="str">
        <f t="shared" si="55"/>
        <v>RBLST. CATHERINES HOSPITAL</v>
      </c>
      <c r="BE515" s="30" t="s">
        <v>1294</v>
      </c>
      <c r="BF515" s="30" t="s">
        <v>1295</v>
      </c>
      <c r="BG515" s="30" t="s">
        <v>1294</v>
      </c>
      <c r="BH515" s="30" t="s">
        <v>1295</v>
      </c>
      <c r="BI515" s="30" t="s">
        <v>1289</v>
      </c>
    </row>
    <row r="516" spans="4:61" s="20" customFormat="1" ht="15" hidden="1" x14ac:dyDescent="0.25">
      <c r="D516" s="20">
        <f t="shared" si="58"/>
        <v>0</v>
      </c>
      <c r="E516" s="24"/>
      <c r="G516" s="24"/>
      <c r="H516" s="24"/>
      <c r="I516" s="24"/>
      <c r="J516" s="24">
        <f t="shared" si="60"/>
        <v>0</v>
      </c>
      <c r="K516" s="24">
        <f t="shared" si="60"/>
        <v>0</v>
      </c>
      <c r="L516" s="24">
        <f t="shared" si="60"/>
        <v>0</v>
      </c>
      <c r="M516" s="24">
        <f t="shared" si="60"/>
        <v>0</v>
      </c>
      <c r="N516" s="24">
        <f t="shared" si="60"/>
        <v>0</v>
      </c>
      <c r="O516" s="24">
        <f t="shared" si="60"/>
        <v>0</v>
      </c>
      <c r="P516" s="24">
        <f t="shared" si="60"/>
        <v>0</v>
      </c>
      <c r="Q516" s="24">
        <f t="shared" si="60"/>
        <v>0</v>
      </c>
      <c r="R516" s="24">
        <f t="shared" si="60"/>
        <v>0</v>
      </c>
      <c r="S516" s="24">
        <f t="shared" si="60"/>
        <v>0</v>
      </c>
      <c r="T516" s="24">
        <f t="shared" si="60"/>
        <v>0</v>
      </c>
      <c r="U516" s="24">
        <f t="shared" si="60"/>
        <v>0</v>
      </c>
      <c r="V516" s="24"/>
      <c r="W516" s="24"/>
      <c r="X516" s="24"/>
      <c r="Y516" s="24"/>
      <c r="Z516" s="24"/>
      <c r="AA516" s="24">
        <f t="shared" si="60"/>
        <v>0</v>
      </c>
      <c r="AB516" s="24">
        <f t="shared" si="60"/>
        <v>0</v>
      </c>
      <c r="AC516" s="24">
        <f t="shared" si="60"/>
        <v>0</v>
      </c>
      <c r="AD516" s="24">
        <f t="shared" ref="AD516:AX531" si="61">IF(AD110&lt;0, 1, 0)</f>
        <v>0</v>
      </c>
      <c r="AE516" s="24">
        <f t="shared" si="61"/>
        <v>0</v>
      </c>
      <c r="AF516" s="24">
        <f t="shared" si="61"/>
        <v>0</v>
      </c>
      <c r="AJ516" s="100"/>
      <c r="BD516" t="str">
        <f t="shared" si="55"/>
        <v>RBLVICTORIA CENTRAL HOSPITAL</v>
      </c>
      <c r="BE516" s="30" t="s">
        <v>1296</v>
      </c>
      <c r="BF516" s="30" t="s">
        <v>1297</v>
      </c>
      <c r="BG516" s="30" t="s">
        <v>1296</v>
      </c>
      <c r="BH516" s="30" t="s">
        <v>1297</v>
      </c>
      <c r="BI516" s="30" t="s">
        <v>1289</v>
      </c>
    </row>
    <row r="517" spans="4:61" s="20" customFormat="1" ht="15" hidden="1" x14ac:dyDescent="0.25">
      <c r="D517" s="20">
        <f t="shared" si="58"/>
        <v>0</v>
      </c>
      <c r="E517" s="24"/>
      <c r="G517" s="24"/>
      <c r="H517" s="24"/>
      <c r="I517" s="24"/>
      <c r="J517" s="24">
        <f t="shared" ref="J517:AD532" si="62">IF(J111&lt;0, 1, 0)</f>
        <v>0</v>
      </c>
      <c r="K517" s="24">
        <f t="shared" si="62"/>
        <v>0</v>
      </c>
      <c r="L517" s="24">
        <f t="shared" si="62"/>
        <v>0</v>
      </c>
      <c r="M517" s="24">
        <f t="shared" si="62"/>
        <v>0</v>
      </c>
      <c r="N517" s="24">
        <f t="shared" si="62"/>
        <v>0</v>
      </c>
      <c r="O517" s="24">
        <f t="shared" si="62"/>
        <v>0</v>
      </c>
      <c r="P517" s="24">
        <f t="shared" si="62"/>
        <v>0</v>
      </c>
      <c r="Q517" s="24">
        <f t="shared" si="62"/>
        <v>0</v>
      </c>
      <c r="R517" s="24">
        <f t="shared" si="62"/>
        <v>0</v>
      </c>
      <c r="S517" s="24">
        <f t="shared" si="62"/>
        <v>0</v>
      </c>
      <c r="T517" s="24">
        <f t="shared" si="62"/>
        <v>0</v>
      </c>
      <c r="U517" s="24">
        <f t="shared" si="62"/>
        <v>0</v>
      </c>
      <c r="V517" s="24"/>
      <c r="W517" s="24"/>
      <c r="X517" s="24"/>
      <c r="Y517" s="24"/>
      <c r="Z517" s="24"/>
      <c r="AA517" s="24">
        <f t="shared" si="62"/>
        <v>0</v>
      </c>
      <c r="AB517" s="24">
        <f t="shared" si="62"/>
        <v>0</v>
      </c>
      <c r="AC517" s="24">
        <f t="shared" si="62"/>
        <v>0</v>
      </c>
      <c r="AD517" s="24">
        <f t="shared" si="62"/>
        <v>0</v>
      </c>
      <c r="AE517" s="24">
        <f t="shared" si="61"/>
        <v>0</v>
      </c>
      <c r="AF517" s="24">
        <f t="shared" si="61"/>
        <v>0</v>
      </c>
      <c r="AJ517" s="100"/>
      <c r="BD517" t="str">
        <f t="shared" si="55"/>
        <v>RBNNEWTON COMMUNITY HOSPITAL</v>
      </c>
      <c r="BE517" s="30" t="s">
        <v>1298</v>
      </c>
      <c r="BF517" s="30" t="s">
        <v>1299</v>
      </c>
      <c r="BG517" s="30" t="s">
        <v>1298</v>
      </c>
      <c r="BH517" s="30" t="s">
        <v>1299</v>
      </c>
      <c r="BI517" s="30" t="s">
        <v>1300</v>
      </c>
    </row>
    <row r="518" spans="4:61" s="20" customFormat="1" ht="15" hidden="1" x14ac:dyDescent="0.25">
      <c r="D518" s="20">
        <f t="shared" si="58"/>
        <v>0</v>
      </c>
      <c r="E518" s="24"/>
      <c r="G518" s="24"/>
      <c r="H518" s="24"/>
      <c r="I518" s="24"/>
      <c r="J518" s="24">
        <f t="shared" si="62"/>
        <v>0</v>
      </c>
      <c r="K518" s="24">
        <f t="shared" si="62"/>
        <v>0</v>
      </c>
      <c r="L518" s="24">
        <f t="shared" si="62"/>
        <v>0</v>
      </c>
      <c r="M518" s="24">
        <f t="shared" si="62"/>
        <v>0</v>
      </c>
      <c r="N518" s="24">
        <f t="shared" si="62"/>
        <v>0</v>
      </c>
      <c r="O518" s="24">
        <f t="shared" si="62"/>
        <v>0</v>
      </c>
      <c r="P518" s="24">
        <f t="shared" si="62"/>
        <v>0</v>
      </c>
      <c r="Q518" s="24">
        <f t="shared" si="62"/>
        <v>0</v>
      </c>
      <c r="R518" s="24">
        <f t="shared" si="62"/>
        <v>0</v>
      </c>
      <c r="S518" s="24">
        <f t="shared" si="62"/>
        <v>0</v>
      </c>
      <c r="T518" s="24">
        <f t="shared" si="62"/>
        <v>0</v>
      </c>
      <c r="U518" s="24">
        <f t="shared" si="62"/>
        <v>0</v>
      </c>
      <c r="V518" s="24"/>
      <c r="W518" s="24"/>
      <c r="X518" s="24"/>
      <c r="Y518" s="24"/>
      <c r="Z518" s="24"/>
      <c r="AA518" s="24">
        <f t="shared" si="62"/>
        <v>0</v>
      </c>
      <c r="AB518" s="24">
        <f t="shared" si="62"/>
        <v>0</v>
      </c>
      <c r="AC518" s="24">
        <f t="shared" si="62"/>
        <v>0</v>
      </c>
      <c r="AD518" s="24">
        <f t="shared" si="62"/>
        <v>0</v>
      </c>
      <c r="AE518" s="24">
        <f t="shared" si="61"/>
        <v>0</v>
      </c>
      <c r="AF518" s="24">
        <f t="shared" si="61"/>
        <v>0</v>
      </c>
      <c r="AJ518" s="100"/>
      <c r="BD518" t="str">
        <f t="shared" si="55"/>
        <v>RBNST HELENS HOSPITAL</v>
      </c>
      <c r="BE518" s="30" t="s">
        <v>1301</v>
      </c>
      <c r="BF518" s="30" t="s">
        <v>1302</v>
      </c>
      <c r="BG518" s="30" t="s">
        <v>1301</v>
      </c>
      <c r="BH518" s="30" t="s">
        <v>1302</v>
      </c>
      <c r="BI518" s="30" t="s">
        <v>1300</v>
      </c>
    </row>
    <row r="519" spans="4:61" s="20" customFormat="1" ht="15" hidden="1" x14ac:dyDescent="0.25">
      <c r="D519" s="20">
        <f t="shared" si="58"/>
        <v>0</v>
      </c>
      <c r="E519" s="24"/>
      <c r="G519" s="24"/>
      <c r="H519" s="24"/>
      <c r="I519" s="24"/>
      <c r="J519" s="24">
        <f t="shared" si="62"/>
        <v>0</v>
      </c>
      <c r="K519" s="24">
        <f t="shared" si="62"/>
        <v>0</v>
      </c>
      <c r="L519" s="24">
        <f t="shared" si="62"/>
        <v>0</v>
      </c>
      <c r="M519" s="24">
        <f t="shared" si="62"/>
        <v>0</v>
      </c>
      <c r="N519" s="24">
        <f t="shared" si="62"/>
        <v>0</v>
      </c>
      <c r="O519" s="24">
        <f t="shared" si="62"/>
        <v>0</v>
      </c>
      <c r="P519" s="24">
        <f t="shared" si="62"/>
        <v>0</v>
      </c>
      <c r="Q519" s="24">
        <f t="shared" si="62"/>
        <v>0</v>
      </c>
      <c r="R519" s="24">
        <f t="shared" si="62"/>
        <v>0</v>
      </c>
      <c r="S519" s="24">
        <f t="shared" si="62"/>
        <v>0</v>
      </c>
      <c r="T519" s="24">
        <f t="shared" si="62"/>
        <v>0</v>
      </c>
      <c r="U519" s="24">
        <f t="shared" si="62"/>
        <v>0</v>
      </c>
      <c r="V519" s="24"/>
      <c r="W519" s="24"/>
      <c r="X519" s="24"/>
      <c r="Y519" s="24"/>
      <c r="Z519" s="24"/>
      <c r="AA519" s="24">
        <f t="shared" si="62"/>
        <v>0</v>
      </c>
      <c r="AB519" s="24">
        <f t="shared" si="62"/>
        <v>0</v>
      </c>
      <c r="AC519" s="24">
        <f t="shared" si="62"/>
        <v>0</v>
      </c>
      <c r="AD519" s="24">
        <f t="shared" si="62"/>
        <v>0</v>
      </c>
      <c r="AE519" s="24">
        <f t="shared" si="61"/>
        <v>0</v>
      </c>
      <c r="AF519" s="24">
        <f t="shared" si="61"/>
        <v>0</v>
      </c>
      <c r="AJ519" s="100"/>
      <c r="BD519" t="str">
        <f t="shared" si="55"/>
        <v>RBNWHISTON HEALTH CENTRE</v>
      </c>
      <c r="BE519" s="30" t="s">
        <v>1303</v>
      </c>
      <c r="BF519" s="30" t="s">
        <v>1304</v>
      </c>
      <c r="BG519" s="30" t="s">
        <v>1303</v>
      </c>
      <c r="BH519" s="30" t="s">
        <v>1304</v>
      </c>
      <c r="BI519" s="30" t="s">
        <v>1300</v>
      </c>
    </row>
    <row r="520" spans="4:61" s="20" customFormat="1" ht="15" hidden="1" x14ac:dyDescent="0.25">
      <c r="D520" s="20">
        <f t="shared" si="58"/>
        <v>0</v>
      </c>
      <c r="E520" s="24"/>
      <c r="G520" s="24"/>
      <c r="H520" s="24"/>
      <c r="I520" s="24"/>
      <c r="J520" s="24">
        <f t="shared" si="62"/>
        <v>0</v>
      </c>
      <c r="K520" s="24">
        <f t="shared" si="62"/>
        <v>0</v>
      </c>
      <c r="L520" s="24">
        <f t="shared" si="62"/>
        <v>0</v>
      </c>
      <c r="M520" s="24">
        <f t="shared" si="62"/>
        <v>0</v>
      </c>
      <c r="N520" s="24">
        <f t="shared" si="62"/>
        <v>0</v>
      </c>
      <c r="O520" s="24">
        <f t="shared" si="62"/>
        <v>0</v>
      </c>
      <c r="P520" s="24">
        <f t="shared" si="62"/>
        <v>0</v>
      </c>
      <c r="Q520" s="24">
        <f t="shared" si="62"/>
        <v>0</v>
      </c>
      <c r="R520" s="24">
        <f t="shared" si="62"/>
        <v>0</v>
      </c>
      <c r="S520" s="24">
        <f t="shared" si="62"/>
        <v>0</v>
      </c>
      <c r="T520" s="24">
        <f t="shared" si="62"/>
        <v>0</v>
      </c>
      <c r="U520" s="24">
        <f t="shared" si="62"/>
        <v>0</v>
      </c>
      <c r="V520" s="24"/>
      <c r="W520" s="24"/>
      <c r="X520" s="24"/>
      <c r="Y520" s="24"/>
      <c r="Z520" s="24"/>
      <c r="AA520" s="24">
        <f t="shared" si="62"/>
        <v>0</v>
      </c>
      <c r="AB520" s="24">
        <f t="shared" si="62"/>
        <v>0</v>
      </c>
      <c r="AC520" s="24">
        <f t="shared" si="62"/>
        <v>0</v>
      </c>
      <c r="AD520" s="24">
        <f t="shared" si="62"/>
        <v>0</v>
      </c>
      <c r="AE520" s="24">
        <f t="shared" si="61"/>
        <v>0</v>
      </c>
      <c r="AF520" s="24">
        <f t="shared" si="61"/>
        <v>0</v>
      </c>
      <c r="AJ520" s="100"/>
      <c r="BD520" t="str">
        <f t="shared" si="55"/>
        <v>RBNWHISTON HOSPITAL</v>
      </c>
      <c r="BE520" s="30" t="s">
        <v>1305</v>
      </c>
      <c r="BF520" s="30" t="s">
        <v>1306</v>
      </c>
      <c r="BG520" s="30" t="s">
        <v>1305</v>
      </c>
      <c r="BH520" s="30" t="s">
        <v>1306</v>
      </c>
      <c r="BI520" s="30" t="s">
        <v>1300</v>
      </c>
    </row>
    <row r="521" spans="4:61" s="20" customFormat="1" ht="15" hidden="1" x14ac:dyDescent="0.25">
      <c r="D521" s="20">
        <f t="shared" si="58"/>
        <v>0</v>
      </c>
      <c r="E521" s="24"/>
      <c r="G521" s="24"/>
      <c r="H521" s="24"/>
      <c r="I521" s="24"/>
      <c r="J521" s="24">
        <f t="shared" si="62"/>
        <v>0</v>
      </c>
      <c r="K521" s="24">
        <f t="shared" si="62"/>
        <v>0</v>
      </c>
      <c r="L521" s="24">
        <f t="shared" si="62"/>
        <v>0</v>
      </c>
      <c r="M521" s="24">
        <f t="shared" si="62"/>
        <v>0</v>
      </c>
      <c r="N521" s="24">
        <f t="shared" si="62"/>
        <v>0</v>
      </c>
      <c r="O521" s="24">
        <f t="shared" si="62"/>
        <v>0</v>
      </c>
      <c r="P521" s="24">
        <f t="shared" si="62"/>
        <v>0</v>
      </c>
      <c r="Q521" s="24">
        <f t="shared" si="62"/>
        <v>0</v>
      </c>
      <c r="R521" s="24">
        <f t="shared" si="62"/>
        <v>0</v>
      </c>
      <c r="S521" s="24">
        <f t="shared" si="62"/>
        <v>0</v>
      </c>
      <c r="T521" s="24">
        <f t="shared" si="62"/>
        <v>0</v>
      </c>
      <c r="U521" s="24">
        <f t="shared" si="62"/>
        <v>0</v>
      </c>
      <c r="V521" s="24"/>
      <c r="W521" s="24"/>
      <c r="X521" s="24"/>
      <c r="Y521" s="24"/>
      <c r="Z521" s="24"/>
      <c r="AA521" s="24">
        <f t="shared" si="62"/>
        <v>0</v>
      </c>
      <c r="AB521" s="24">
        <f t="shared" si="62"/>
        <v>0</v>
      </c>
      <c r="AC521" s="24">
        <f t="shared" si="62"/>
        <v>0</v>
      </c>
      <c r="AD521" s="24">
        <f t="shared" si="62"/>
        <v>0</v>
      </c>
      <c r="AE521" s="24">
        <f t="shared" si="61"/>
        <v>0</v>
      </c>
      <c r="AF521" s="24">
        <f t="shared" si="61"/>
        <v>0</v>
      </c>
      <c r="AJ521" s="100"/>
      <c r="BD521" t="str">
        <f t="shared" si="55"/>
        <v>RBQLIVERPOOL HEART AND CHEST HOSPITAL NHS TRUST HQ</v>
      </c>
      <c r="BE521" s="30" t="s">
        <v>1307</v>
      </c>
      <c r="BF521" s="30" t="s">
        <v>1308</v>
      </c>
      <c r="BG521" s="30" t="s">
        <v>1307</v>
      </c>
      <c r="BH521" s="30" t="s">
        <v>1308</v>
      </c>
      <c r="BI521" s="30" t="s">
        <v>1309</v>
      </c>
    </row>
    <row r="522" spans="4:61" s="20" customFormat="1" ht="15" hidden="1" x14ac:dyDescent="0.25">
      <c r="D522" s="20">
        <f t="shared" si="58"/>
        <v>0</v>
      </c>
      <c r="E522" s="24"/>
      <c r="G522" s="24"/>
      <c r="H522" s="24"/>
      <c r="I522" s="24"/>
      <c r="J522" s="24">
        <f t="shared" si="62"/>
        <v>0</v>
      </c>
      <c r="K522" s="24">
        <f t="shared" si="62"/>
        <v>0</v>
      </c>
      <c r="L522" s="24">
        <f t="shared" si="62"/>
        <v>0</v>
      </c>
      <c r="M522" s="24">
        <f t="shared" si="62"/>
        <v>0</v>
      </c>
      <c r="N522" s="24">
        <f t="shared" si="62"/>
        <v>0</v>
      </c>
      <c r="O522" s="24">
        <f t="shared" si="62"/>
        <v>0</v>
      </c>
      <c r="P522" s="24">
        <f t="shared" si="62"/>
        <v>0</v>
      </c>
      <c r="Q522" s="24">
        <f t="shared" si="62"/>
        <v>0</v>
      </c>
      <c r="R522" s="24">
        <f t="shared" si="62"/>
        <v>0</v>
      </c>
      <c r="S522" s="24">
        <f t="shared" si="62"/>
        <v>0</v>
      </c>
      <c r="T522" s="24">
        <f t="shared" si="62"/>
        <v>0</v>
      </c>
      <c r="U522" s="24">
        <f t="shared" si="62"/>
        <v>0</v>
      </c>
      <c r="V522" s="24"/>
      <c r="W522" s="24"/>
      <c r="X522" s="24"/>
      <c r="Y522" s="24"/>
      <c r="Z522" s="24"/>
      <c r="AA522" s="24">
        <f t="shared" si="62"/>
        <v>0</v>
      </c>
      <c r="AB522" s="24">
        <f t="shared" si="62"/>
        <v>0</v>
      </c>
      <c r="AC522" s="24">
        <f t="shared" si="62"/>
        <v>0</v>
      </c>
      <c r="AD522" s="24">
        <f t="shared" si="62"/>
        <v>0</v>
      </c>
      <c r="AE522" s="24">
        <f t="shared" si="61"/>
        <v>0</v>
      </c>
      <c r="AF522" s="24">
        <f t="shared" si="61"/>
        <v>0</v>
      </c>
      <c r="AJ522" s="100"/>
      <c r="BD522" t="str">
        <f t="shared" si="55"/>
        <v>RBSALDER HEY CHILDREN'S NHS</v>
      </c>
      <c r="BE522" s="30" t="s">
        <v>1310</v>
      </c>
      <c r="BF522" s="30" t="s">
        <v>1311</v>
      </c>
      <c r="BG522" s="30" t="s">
        <v>1310</v>
      </c>
      <c r="BH522" s="30" t="s">
        <v>1311</v>
      </c>
      <c r="BI522" s="30" t="s">
        <v>1312</v>
      </c>
    </row>
    <row r="523" spans="4:61" s="20" customFormat="1" ht="15" hidden="1" x14ac:dyDescent="0.25">
      <c r="D523" s="20">
        <f t="shared" si="58"/>
        <v>0</v>
      </c>
      <c r="E523" s="24"/>
      <c r="G523" s="24"/>
      <c r="H523" s="24"/>
      <c r="I523" s="24"/>
      <c r="J523" s="24">
        <f t="shared" si="62"/>
        <v>0</v>
      </c>
      <c r="K523" s="24">
        <f t="shared" si="62"/>
        <v>0</v>
      </c>
      <c r="L523" s="24">
        <f t="shared" si="62"/>
        <v>0</v>
      </c>
      <c r="M523" s="24">
        <f t="shared" si="62"/>
        <v>0</v>
      </c>
      <c r="N523" s="24">
        <f t="shared" si="62"/>
        <v>0</v>
      </c>
      <c r="O523" s="24">
        <f t="shared" si="62"/>
        <v>0</v>
      </c>
      <c r="P523" s="24">
        <f t="shared" si="62"/>
        <v>0</v>
      </c>
      <c r="Q523" s="24">
        <f t="shared" si="62"/>
        <v>0</v>
      </c>
      <c r="R523" s="24">
        <f t="shared" si="62"/>
        <v>0</v>
      </c>
      <c r="S523" s="24">
        <f t="shared" si="62"/>
        <v>0</v>
      </c>
      <c r="T523" s="24">
        <f t="shared" si="62"/>
        <v>0</v>
      </c>
      <c r="U523" s="24">
        <f t="shared" si="62"/>
        <v>0</v>
      </c>
      <c r="V523" s="24"/>
      <c r="W523" s="24"/>
      <c r="X523" s="24"/>
      <c r="Y523" s="24"/>
      <c r="Z523" s="24"/>
      <c r="AA523" s="24">
        <f t="shared" si="62"/>
        <v>0</v>
      </c>
      <c r="AB523" s="24">
        <f t="shared" si="62"/>
        <v>0</v>
      </c>
      <c r="AC523" s="24">
        <f t="shared" si="62"/>
        <v>0</v>
      </c>
      <c r="AD523" s="24">
        <f t="shared" si="62"/>
        <v>0</v>
      </c>
      <c r="AE523" s="24">
        <f t="shared" si="61"/>
        <v>0</v>
      </c>
      <c r="AF523" s="24">
        <f t="shared" si="61"/>
        <v>0</v>
      </c>
      <c r="AJ523" s="100"/>
      <c r="BD523" t="str">
        <f t="shared" si="55"/>
        <v>RBSLIVERPOOL WOMEN'S HOSPITAL</v>
      </c>
      <c r="BE523" s="30" t="s">
        <v>1313</v>
      </c>
      <c r="BF523" s="30" t="s">
        <v>1314</v>
      </c>
      <c r="BG523" s="30" t="s">
        <v>1313</v>
      </c>
      <c r="BH523" s="30" t="s">
        <v>1314</v>
      </c>
      <c r="BI523" s="30" t="s">
        <v>1312</v>
      </c>
    </row>
    <row r="524" spans="4:61" s="20" customFormat="1" ht="15" hidden="1" x14ac:dyDescent="0.25">
      <c r="D524" s="20">
        <f t="shared" si="58"/>
        <v>0</v>
      </c>
      <c r="E524" s="24"/>
      <c r="G524" s="24"/>
      <c r="H524" s="24"/>
      <c r="I524" s="24"/>
      <c r="J524" s="24">
        <f t="shared" si="62"/>
        <v>0</v>
      </c>
      <c r="K524" s="24">
        <f t="shared" si="62"/>
        <v>0</v>
      </c>
      <c r="L524" s="24">
        <f t="shared" si="62"/>
        <v>0</v>
      </c>
      <c r="M524" s="24">
        <f t="shared" si="62"/>
        <v>0</v>
      </c>
      <c r="N524" s="24">
        <f t="shared" si="62"/>
        <v>0</v>
      </c>
      <c r="O524" s="24">
        <f t="shared" si="62"/>
        <v>0</v>
      </c>
      <c r="P524" s="24">
        <f t="shared" si="62"/>
        <v>0</v>
      </c>
      <c r="Q524" s="24">
        <f t="shared" si="62"/>
        <v>0</v>
      </c>
      <c r="R524" s="24">
        <f t="shared" si="62"/>
        <v>0</v>
      </c>
      <c r="S524" s="24">
        <f t="shared" si="62"/>
        <v>0</v>
      </c>
      <c r="T524" s="24">
        <f t="shared" si="62"/>
        <v>0</v>
      </c>
      <c r="U524" s="24">
        <f t="shared" si="62"/>
        <v>0</v>
      </c>
      <c r="V524" s="24"/>
      <c r="W524" s="24"/>
      <c r="X524" s="24"/>
      <c r="Y524" s="24"/>
      <c r="Z524" s="24"/>
      <c r="AA524" s="24">
        <f t="shared" si="62"/>
        <v>0</v>
      </c>
      <c r="AB524" s="24">
        <f t="shared" si="62"/>
        <v>0</v>
      </c>
      <c r="AC524" s="24">
        <f t="shared" si="62"/>
        <v>0</v>
      </c>
      <c r="AD524" s="24">
        <f t="shared" si="62"/>
        <v>0</v>
      </c>
      <c r="AE524" s="24">
        <f t="shared" si="61"/>
        <v>0</v>
      </c>
      <c r="AF524" s="24">
        <f t="shared" si="61"/>
        <v>0</v>
      </c>
      <c r="AJ524" s="100"/>
      <c r="BD524" t="str">
        <f t="shared" si="55"/>
        <v>RBTLEIGHTON HOSPITAL</v>
      </c>
      <c r="BE524" s="30" t="s">
        <v>1315</v>
      </c>
      <c r="BF524" s="30" t="s">
        <v>1316</v>
      </c>
      <c r="BG524" s="30" t="s">
        <v>1315</v>
      </c>
      <c r="BH524" s="30" t="s">
        <v>1316</v>
      </c>
      <c r="BI524" s="30" t="s">
        <v>1317</v>
      </c>
    </row>
    <row r="525" spans="4:61" s="20" customFormat="1" ht="15" hidden="1" x14ac:dyDescent="0.25">
      <c r="D525" s="20">
        <f t="shared" si="58"/>
        <v>0</v>
      </c>
      <c r="E525" s="24"/>
      <c r="G525" s="24"/>
      <c r="H525" s="24"/>
      <c r="I525" s="24"/>
      <c r="J525" s="24">
        <f t="shared" si="62"/>
        <v>0</v>
      </c>
      <c r="K525" s="24">
        <f t="shared" si="62"/>
        <v>0</v>
      </c>
      <c r="L525" s="24">
        <f t="shared" si="62"/>
        <v>0</v>
      </c>
      <c r="M525" s="24">
        <f t="shared" si="62"/>
        <v>0</v>
      </c>
      <c r="N525" s="24">
        <f t="shared" si="62"/>
        <v>0</v>
      </c>
      <c r="O525" s="24">
        <f t="shared" si="62"/>
        <v>0</v>
      </c>
      <c r="P525" s="24">
        <f t="shared" si="62"/>
        <v>0</v>
      </c>
      <c r="Q525" s="24">
        <f t="shared" si="62"/>
        <v>0</v>
      </c>
      <c r="R525" s="24">
        <f t="shared" si="62"/>
        <v>0</v>
      </c>
      <c r="S525" s="24">
        <f t="shared" si="62"/>
        <v>0</v>
      </c>
      <c r="T525" s="24">
        <f t="shared" si="62"/>
        <v>0</v>
      </c>
      <c r="U525" s="24">
        <f t="shared" si="62"/>
        <v>0</v>
      </c>
      <c r="V525" s="24"/>
      <c r="W525" s="24"/>
      <c r="X525" s="24"/>
      <c r="Y525" s="24"/>
      <c r="Z525" s="24"/>
      <c r="AA525" s="24">
        <f t="shared" si="62"/>
        <v>0</v>
      </c>
      <c r="AB525" s="24">
        <f t="shared" si="62"/>
        <v>0</v>
      </c>
      <c r="AC525" s="24">
        <f t="shared" si="62"/>
        <v>0</v>
      </c>
      <c r="AD525" s="24">
        <f t="shared" si="62"/>
        <v>0</v>
      </c>
      <c r="AE525" s="24">
        <f t="shared" si="61"/>
        <v>0</v>
      </c>
      <c r="AF525" s="24">
        <f t="shared" si="61"/>
        <v>0</v>
      </c>
      <c r="AJ525" s="100"/>
      <c r="BD525" t="str">
        <f t="shared" si="55"/>
        <v>RBTTARPORLEY WAR MEMORIAL HOSPITAL</v>
      </c>
      <c r="BE525" s="30" t="s">
        <v>1318</v>
      </c>
      <c r="BF525" s="30" t="s">
        <v>1319</v>
      </c>
      <c r="BG525" s="30" t="s">
        <v>1318</v>
      </c>
      <c r="BH525" s="30" t="s">
        <v>1319</v>
      </c>
      <c r="BI525" s="30" t="s">
        <v>1317</v>
      </c>
    </row>
    <row r="526" spans="4:61" s="20" customFormat="1" ht="15" hidden="1" x14ac:dyDescent="0.25">
      <c r="D526" s="20">
        <f t="shared" si="58"/>
        <v>0</v>
      </c>
      <c r="E526" s="24"/>
      <c r="G526" s="24"/>
      <c r="H526" s="24"/>
      <c r="I526" s="24"/>
      <c r="J526" s="24">
        <f t="shared" si="62"/>
        <v>0</v>
      </c>
      <c r="K526" s="24">
        <f t="shared" si="62"/>
        <v>0</v>
      </c>
      <c r="L526" s="24">
        <f t="shared" si="62"/>
        <v>0</v>
      </c>
      <c r="M526" s="24">
        <f t="shared" si="62"/>
        <v>0</v>
      </c>
      <c r="N526" s="24">
        <f t="shared" si="62"/>
        <v>0</v>
      </c>
      <c r="O526" s="24">
        <f t="shared" si="62"/>
        <v>0</v>
      </c>
      <c r="P526" s="24">
        <f t="shared" si="62"/>
        <v>0</v>
      </c>
      <c r="Q526" s="24">
        <f t="shared" si="62"/>
        <v>0</v>
      </c>
      <c r="R526" s="24">
        <f t="shared" si="62"/>
        <v>0</v>
      </c>
      <c r="S526" s="24">
        <f t="shared" si="62"/>
        <v>0</v>
      </c>
      <c r="T526" s="24">
        <f t="shared" si="62"/>
        <v>0</v>
      </c>
      <c r="U526" s="24">
        <f t="shared" si="62"/>
        <v>0</v>
      </c>
      <c r="V526" s="24"/>
      <c r="W526" s="24"/>
      <c r="X526" s="24"/>
      <c r="Y526" s="24"/>
      <c r="Z526" s="24"/>
      <c r="AA526" s="24">
        <f t="shared" si="62"/>
        <v>0</v>
      </c>
      <c r="AB526" s="24">
        <f t="shared" si="62"/>
        <v>0</v>
      </c>
      <c r="AC526" s="24">
        <f t="shared" si="62"/>
        <v>0</v>
      </c>
      <c r="AD526" s="24">
        <f t="shared" si="62"/>
        <v>0</v>
      </c>
      <c r="AE526" s="24">
        <f t="shared" si="61"/>
        <v>0</v>
      </c>
      <c r="AF526" s="24">
        <f t="shared" si="61"/>
        <v>0</v>
      </c>
      <c r="AJ526" s="100"/>
      <c r="BD526" t="str">
        <f t="shared" si="55"/>
        <v>RBTVICTORIA INFIRMARY (NORTHWICH)</v>
      </c>
      <c r="BE526" s="30" t="s">
        <v>1320</v>
      </c>
      <c r="BF526" s="30" t="s">
        <v>1321</v>
      </c>
      <c r="BG526" s="30" t="s">
        <v>1320</v>
      </c>
      <c r="BH526" s="30" t="s">
        <v>1321</v>
      </c>
      <c r="BI526" s="30" t="s">
        <v>1317</v>
      </c>
    </row>
    <row r="527" spans="4:61" s="20" customFormat="1" ht="15" hidden="1" x14ac:dyDescent="0.25">
      <c r="D527" s="20">
        <f t="shared" si="58"/>
        <v>0</v>
      </c>
      <c r="E527" s="24"/>
      <c r="G527" s="24"/>
      <c r="H527" s="24"/>
      <c r="I527" s="24"/>
      <c r="J527" s="24">
        <f t="shared" si="62"/>
        <v>0</v>
      </c>
      <c r="K527" s="24">
        <f t="shared" si="62"/>
        <v>0</v>
      </c>
      <c r="L527" s="24">
        <f t="shared" si="62"/>
        <v>0</v>
      </c>
      <c r="M527" s="24">
        <f t="shared" si="62"/>
        <v>0</v>
      </c>
      <c r="N527" s="24">
        <f t="shared" si="62"/>
        <v>0</v>
      </c>
      <c r="O527" s="24">
        <f t="shared" si="62"/>
        <v>0</v>
      </c>
      <c r="P527" s="24">
        <f t="shared" si="62"/>
        <v>0</v>
      </c>
      <c r="Q527" s="24">
        <f t="shared" si="62"/>
        <v>0</v>
      </c>
      <c r="R527" s="24">
        <f t="shared" si="62"/>
        <v>0</v>
      </c>
      <c r="S527" s="24">
        <f t="shared" si="62"/>
        <v>0</v>
      </c>
      <c r="T527" s="24">
        <f t="shared" si="62"/>
        <v>0</v>
      </c>
      <c r="U527" s="24">
        <f t="shared" si="62"/>
        <v>0</v>
      </c>
      <c r="V527" s="24"/>
      <c r="W527" s="24"/>
      <c r="X527" s="24"/>
      <c r="Y527" s="24"/>
      <c r="Z527" s="24"/>
      <c r="AA527" s="24">
        <f t="shared" si="62"/>
        <v>0</v>
      </c>
      <c r="AB527" s="24">
        <f t="shared" si="62"/>
        <v>0</v>
      </c>
      <c r="AC527" s="24">
        <f t="shared" si="62"/>
        <v>0</v>
      </c>
      <c r="AD527" s="24">
        <f t="shared" si="62"/>
        <v>0</v>
      </c>
      <c r="AE527" s="24">
        <f t="shared" si="61"/>
        <v>0</v>
      </c>
      <c r="AF527" s="24">
        <f t="shared" si="61"/>
        <v>0</v>
      </c>
      <c r="AJ527" s="100"/>
      <c r="BD527" t="str">
        <f t="shared" si="55"/>
        <v>RBVTHE CHRISTIE</v>
      </c>
      <c r="BE527" s="30" t="s">
        <v>1322</v>
      </c>
      <c r="BF527" s="30" t="s">
        <v>1323</v>
      </c>
      <c r="BG527" s="30" t="s">
        <v>1322</v>
      </c>
      <c r="BH527" s="30" t="s">
        <v>1323</v>
      </c>
      <c r="BI527" s="30" t="s">
        <v>1324</v>
      </c>
    </row>
    <row r="528" spans="4:61" s="20" customFormat="1" ht="15" hidden="1" x14ac:dyDescent="0.25">
      <c r="D528" s="20">
        <f t="shared" si="58"/>
        <v>0</v>
      </c>
      <c r="E528" s="24"/>
      <c r="G528" s="24"/>
      <c r="H528" s="24"/>
      <c r="I528" s="24"/>
      <c r="J528" s="24">
        <f t="shared" si="62"/>
        <v>0</v>
      </c>
      <c r="K528" s="24">
        <f t="shared" si="62"/>
        <v>0</v>
      </c>
      <c r="L528" s="24">
        <f t="shared" si="62"/>
        <v>0</v>
      </c>
      <c r="M528" s="24">
        <f t="shared" si="62"/>
        <v>0</v>
      </c>
      <c r="N528" s="24">
        <f t="shared" si="62"/>
        <v>0</v>
      </c>
      <c r="O528" s="24">
        <f t="shared" si="62"/>
        <v>0</v>
      </c>
      <c r="P528" s="24">
        <f t="shared" si="62"/>
        <v>0</v>
      </c>
      <c r="Q528" s="24">
        <f t="shared" si="62"/>
        <v>0</v>
      </c>
      <c r="R528" s="24">
        <f t="shared" si="62"/>
        <v>0</v>
      </c>
      <c r="S528" s="24">
        <f t="shared" si="62"/>
        <v>0</v>
      </c>
      <c r="T528" s="24">
        <f t="shared" si="62"/>
        <v>0</v>
      </c>
      <c r="U528" s="24">
        <f t="shared" si="62"/>
        <v>0</v>
      </c>
      <c r="V528" s="24"/>
      <c r="W528" s="24"/>
      <c r="X528" s="24"/>
      <c r="Y528" s="24"/>
      <c r="Z528" s="24"/>
      <c r="AA528" s="24">
        <f t="shared" si="62"/>
        <v>0</v>
      </c>
      <c r="AB528" s="24">
        <f t="shared" si="62"/>
        <v>0</v>
      </c>
      <c r="AC528" s="24">
        <f t="shared" si="62"/>
        <v>0</v>
      </c>
      <c r="AD528" s="24">
        <f t="shared" si="62"/>
        <v>0</v>
      </c>
      <c r="AE528" s="24">
        <f t="shared" si="61"/>
        <v>0</v>
      </c>
      <c r="AF528" s="24">
        <f t="shared" si="61"/>
        <v>0</v>
      </c>
      <c r="AJ528" s="100"/>
      <c r="BD528" t="str">
        <f t="shared" si="55"/>
        <v>RBZAXMINSTER HOSPITAL</v>
      </c>
      <c r="BE528" s="30" t="s">
        <v>1325</v>
      </c>
      <c r="BF528" s="30" t="s">
        <v>1326</v>
      </c>
      <c r="BG528" s="30" t="s">
        <v>1325</v>
      </c>
      <c r="BH528" s="30" t="s">
        <v>1326</v>
      </c>
      <c r="BI528" s="30" t="s">
        <v>1327</v>
      </c>
    </row>
    <row r="529" spans="4:61" s="20" customFormat="1" ht="15" hidden="1" x14ac:dyDescent="0.25">
      <c r="D529" s="20">
        <f t="shared" si="58"/>
        <v>0</v>
      </c>
      <c r="E529" s="24"/>
      <c r="G529" s="24"/>
      <c r="H529" s="24"/>
      <c r="I529" s="24"/>
      <c r="J529" s="24">
        <f t="shared" si="62"/>
        <v>0</v>
      </c>
      <c r="K529" s="24">
        <f t="shared" si="62"/>
        <v>0</v>
      </c>
      <c r="L529" s="24">
        <f t="shared" si="62"/>
        <v>0</v>
      </c>
      <c r="M529" s="24">
        <f t="shared" si="62"/>
        <v>0</v>
      </c>
      <c r="N529" s="24">
        <f t="shared" si="62"/>
        <v>0</v>
      </c>
      <c r="O529" s="24">
        <f t="shared" si="62"/>
        <v>0</v>
      </c>
      <c r="P529" s="24">
        <f t="shared" si="62"/>
        <v>0</v>
      </c>
      <c r="Q529" s="24">
        <f t="shared" si="62"/>
        <v>0</v>
      </c>
      <c r="R529" s="24">
        <f t="shared" si="62"/>
        <v>0</v>
      </c>
      <c r="S529" s="24">
        <f t="shared" si="62"/>
        <v>0</v>
      </c>
      <c r="T529" s="24">
        <f t="shared" si="62"/>
        <v>0</v>
      </c>
      <c r="U529" s="24">
        <f t="shared" si="62"/>
        <v>0</v>
      </c>
      <c r="V529" s="24"/>
      <c r="W529" s="24"/>
      <c r="X529" s="24"/>
      <c r="Y529" s="24"/>
      <c r="Z529" s="24"/>
      <c r="AA529" s="24">
        <f t="shared" si="62"/>
        <v>0</v>
      </c>
      <c r="AB529" s="24">
        <f t="shared" si="62"/>
        <v>0</v>
      </c>
      <c r="AC529" s="24">
        <f t="shared" si="62"/>
        <v>0</v>
      </c>
      <c r="AD529" s="24">
        <f t="shared" si="62"/>
        <v>0</v>
      </c>
      <c r="AE529" s="24">
        <f t="shared" si="61"/>
        <v>0</v>
      </c>
      <c r="AF529" s="24">
        <f t="shared" si="61"/>
        <v>0</v>
      </c>
      <c r="AJ529" s="100"/>
      <c r="BD529" t="str">
        <f t="shared" si="55"/>
        <v>RBZBIDEFORD HOSPITAL</v>
      </c>
      <c r="BE529" s="30" t="s">
        <v>1328</v>
      </c>
      <c r="BF529" s="30" t="s">
        <v>1329</v>
      </c>
      <c r="BG529" s="30" t="s">
        <v>1328</v>
      </c>
      <c r="BH529" s="30" t="s">
        <v>1329</v>
      </c>
      <c r="BI529" s="30" t="s">
        <v>1327</v>
      </c>
    </row>
    <row r="530" spans="4:61" s="20" customFormat="1" ht="15" hidden="1" x14ac:dyDescent="0.25">
      <c r="D530" s="20">
        <f t="shared" si="58"/>
        <v>0</v>
      </c>
      <c r="E530" s="24"/>
      <c r="G530" s="24"/>
      <c r="H530" s="24"/>
      <c r="I530" s="24"/>
      <c r="J530" s="24">
        <f t="shared" si="62"/>
        <v>0</v>
      </c>
      <c r="K530" s="24">
        <f t="shared" si="62"/>
        <v>0</v>
      </c>
      <c r="L530" s="24">
        <f t="shared" si="62"/>
        <v>0</v>
      </c>
      <c r="M530" s="24">
        <f t="shared" si="62"/>
        <v>0</v>
      </c>
      <c r="N530" s="24">
        <f t="shared" si="62"/>
        <v>0</v>
      </c>
      <c r="O530" s="24">
        <f t="shared" si="62"/>
        <v>0</v>
      </c>
      <c r="P530" s="24">
        <f t="shared" si="62"/>
        <v>0</v>
      </c>
      <c r="Q530" s="24">
        <f t="shared" si="62"/>
        <v>0</v>
      </c>
      <c r="R530" s="24">
        <f t="shared" si="62"/>
        <v>0</v>
      </c>
      <c r="S530" s="24">
        <f t="shared" si="62"/>
        <v>0</v>
      </c>
      <c r="T530" s="24">
        <f t="shared" si="62"/>
        <v>0</v>
      </c>
      <c r="U530" s="24">
        <f t="shared" si="62"/>
        <v>0</v>
      </c>
      <c r="V530" s="24"/>
      <c r="W530" s="24"/>
      <c r="X530" s="24"/>
      <c r="Y530" s="24"/>
      <c r="Z530" s="24"/>
      <c r="AA530" s="24">
        <f t="shared" si="62"/>
        <v>0</v>
      </c>
      <c r="AB530" s="24">
        <f t="shared" si="62"/>
        <v>0</v>
      </c>
      <c r="AC530" s="24">
        <f t="shared" si="62"/>
        <v>0</v>
      </c>
      <c r="AD530" s="24">
        <f t="shared" si="62"/>
        <v>0</v>
      </c>
      <c r="AE530" s="24">
        <f t="shared" si="61"/>
        <v>0</v>
      </c>
      <c r="AF530" s="24">
        <f t="shared" si="61"/>
        <v>0</v>
      </c>
      <c r="AJ530" s="100"/>
      <c r="BD530" t="str">
        <f t="shared" si="55"/>
        <v>RBZCREDITON HOSPITAL</v>
      </c>
      <c r="BE530" s="30" t="s">
        <v>1330</v>
      </c>
      <c r="BF530" s="30" t="s">
        <v>1331</v>
      </c>
      <c r="BG530" s="30" t="s">
        <v>1330</v>
      </c>
      <c r="BH530" s="30" t="s">
        <v>1331</v>
      </c>
      <c r="BI530" s="30" t="s">
        <v>1327</v>
      </c>
    </row>
    <row r="531" spans="4:61" s="20" customFormat="1" ht="15" hidden="1" x14ac:dyDescent="0.25">
      <c r="D531" s="20">
        <f t="shared" si="58"/>
        <v>0</v>
      </c>
      <c r="E531" s="24"/>
      <c r="G531" s="24"/>
      <c r="H531" s="24"/>
      <c r="I531" s="24"/>
      <c r="J531" s="24">
        <f t="shared" si="62"/>
        <v>0</v>
      </c>
      <c r="K531" s="24">
        <f t="shared" si="62"/>
        <v>0</v>
      </c>
      <c r="L531" s="24">
        <f t="shared" si="62"/>
        <v>0</v>
      </c>
      <c r="M531" s="24">
        <f t="shared" si="62"/>
        <v>0</v>
      </c>
      <c r="N531" s="24">
        <f t="shared" si="62"/>
        <v>0</v>
      </c>
      <c r="O531" s="24">
        <f t="shared" si="62"/>
        <v>0</v>
      </c>
      <c r="P531" s="24">
        <f t="shared" si="62"/>
        <v>0</v>
      </c>
      <c r="Q531" s="24">
        <f t="shared" si="62"/>
        <v>0</v>
      </c>
      <c r="R531" s="24">
        <f t="shared" si="62"/>
        <v>0</v>
      </c>
      <c r="S531" s="24">
        <f t="shared" si="62"/>
        <v>0</v>
      </c>
      <c r="T531" s="24">
        <f t="shared" si="62"/>
        <v>0</v>
      </c>
      <c r="U531" s="24">
        <f t="shared" si="62"/>
        <v>0</v>
      </c>
      <c r="V531" s="24"/>
      <c r="W531" s="24"/>
      <c r="X531" s="24"/>
      <c r="Y531" s="24"/>
      <c r="Z531" s="24"/>
      <c r="AA531" s="24">
        <f t="shared" si="62"/>
        <v>0</v>
      </c>
      <c r="AB531" s="24">
        <f t="shared" si="62"/>
        <v>0</v>
      </c>
      <c r="AC531" s="24">
        <f t="shared" si="62"/>
        <v>0</v>
      </c>
      <c r="AD531" s="24">
        <f t="shared" si="62"/>
        <v>0</v>
      </c>
      <c r="AE531" s="24">
        <f t="shared" si="61"/>
        <v>0</v>
      </c>
      <c r="AF531" s="24">
        <f t="shared" si="61"/>
        <v>0</v>
      </c>
      <c r="AJ531" s="100"/>
      <c r="BD531" t="str">
        <f t="shared" si="55"/>
        <v>RBZEXMOUTH HOSPITAL</v>
      </c>
      <c r="BE531" s="30" t="s">
        <v>1332</v>
      </c>
      <c r="BF531" s="30" t="s">
        <v>1333</v>
      </c>
      <c r="BG531" s="30" t="s">
        <v>1332</v>
      </c>
      <c r="BH531" s="30" t="s">
        <v>1333</v>
      </c>
      <c r="BI531" s="30" t="s">
        <v>1327</v>
      </c>
    </row>
    <row r="532" spans="4:61" s="20" customFormat="1" ht="15" hidden="1" x14ac:dyDescent="0.25">
      <c r="D532" s="20">
        <f t="shared" si="58"/>
        <v>0</v>
      </c>
      <c r="E532" s="24"/>
      <c r="G532" s="24"/>
      <c r="H532" s="24"/>
      <c r="I532" s="24"/>
      <c r="J532" s="24">
        <f t="shared" si="62"/>
        <v>0</v>
      </c>
      <c r="K532" s="24">
        <f t="shared" si="62"/>
        <v>0</v>
      </c>
      <c r="L532" s="24">
        <f t="shared" si="62"/>
        <v>0</v>
      </c>
      <c r="M532" s="24">
        <f t="shared" si="62"/>
        <v>0</v>
      </c>
      <c r="N532" s="24">
        <f t="shared" si="62"/>
        <v>0</v>
      </c>
      <c r="O532" s="24">
        <f t="shared" si="62"/>
        <v>0</v>
      </c>
      <c r="P532" s="24">
        <f t="shared" si="62"/>
        <v>0</v>
      </c>
      <c r="Q532" s="24">
        <f t="shared" si="62"/>
        <v>0</v>
      </c>
      <c r="R532" s="24">
        <f t="shared" si="62"/>
        <v>0</v>
      </c>
      <c r="S532" s="24">
        <f t="shared" si="62"/>
        <v>0</v>
      </c>
      <c r="T532" s="24">
        <f t="shared" si="62"/>
        <v>0</v>
      </c>
      <c r="U532" s="24">
        <f t="shared" si="62"/>
        <v>0</v>
      </c>
      <c r="V532" s="24"/>
      <c r="W532" s="24"/>
      <c r="X532" s="24"/>
      <c r="Y532" s="24"/>
      <c r="Z532" s="24"/>
      <c r="AA532" s="24">
        <f t="shared" si="62"/>
        <v>0</v>
      </c>
      <c r="AB532" s="24">
        <f t="shared" si="62"/>
        <v>0</v>
      </c>
      <c r="AC532" s="24">
        <f t="shared" si="62"/>
        <v>0</v>
      </c>
      <c r="AD532" s="24">
        <f t="shared" ref="AD532:AX547" si="63">IF(AD126&lt;0, 1, 0)</f>
        <v>0</v>
      </c>
      <c r="AE532" s="24">
        <f t="shared" si="63"/>
        <v>0</v>
      </c>
      <c r="AF532" s="24">
        <f t="shared" si="63"/>
        <v>0</v>
      </c>
      <c r="AJ532" s="100"/>
      <c r="BD532" t="str">
        <f t="shared" si="55"/>
        <v>RBZEXMOUTH HOSPITAL</v>
      </c>
      <c r="BE532" s="30" t="s">
        <v>1334</v>
      </c>
      <c r="BF532" s="30" t="s">
        <v>1333</v>
      </c>
      <c r="BG532" s="30" t="s">
        <v>1334</v>
      </c>
      <c r="BH532" s="30" t="s">
        <v>1333</v>
      </c>
      <c r="BI532" s="30" t="s">
        <v>1327</v>
      </c>
    </row>
    <row r="533" spans="4:61" s="20" customFormat="1" ht="15" hidden="1" x14ac:dyDescent="0.25">
      <c r="D533" s="20">
        <f t="shared" si="58"/>
        <v>0</v>
      </c>
      <c r="E533" s="24"/>
      <c r="G533" s="24"/>
      <c r="H533" s="24"/>
      <c r="I533" s="24"/>
      <c r="J533" s="24">
        <f t="shared" ref="J533:AD548" si="64">IF(J127&lt;0, 1, 0)</f>
        <v>0</v>
      </c>
      <c r="K533" s="24">
        <f t="shared" si="64"/>
        <v>0</v>
      </c>
      <c r="L533" s="24">
        <f t="shared" si="64"/>
        <v>0</v>
      </c>
      <c r="M533" s="24">
        <f t="shared" si="64"/>
        <v>0</v>
      </c>
      <c r="N533" s="24">
        <f t="shared" si="64"/>
        <v>0</v>
      </c>
      <c r="O533" s="24">
        <f t="shared" si="64"/>
        <v>0</v>
      </c>
      <c r="P533" s="24">
        <f t="shared" si="64"/>
        <v>0</v>
      </c>
      <c r="Q533" s="24">
        <f t="shared" si="64"/>
        <v>0</v>
      </c>
      <c r="R533" s="24">
        <f t="shared" si="64"/>
        <v>0</v>
      </c>
      <c r="S533" s="24">
        <f t="shared" si="64"/>
        <v>0</v>
      </c>
      <c r="T533" s="24">
        <f t="shared" si="64"/>
        <v>0</v>
      </c>
      <c r="U533" s="24">
        <f t="shared" si="64"/>
        <v>0</v>
      </c>
      <c r="V533" s="24"/>
      <c r="W533" s="24"/>
      <c r="X533" s="24"/>
      <c r="Y533" s="24"/>
      <c r="Z533" s="24"/>
      <c r="AA533" s="24">
        <f t="shared" si="64"/>
        <v>0</v>
      </c>
      <c r="AB533" s="24">
        <f t="shared" si="64"/>
        <v>0</v>
      </c>
      <c r="AC533" s="24">
        <f t="shared" si="64"/>
        <v>0</v>
      </c>
      <c r="AD533" s="24">
        <f t="shared" si="64"/>
        <v>0</v>
      </c>
      <c r="AE533" s="24">
        <f t="shared" si="63"/>
        <v>0</v>
      </c>
      <c r="AF533" s="24">
        <f t="shared" si="63"/>
        <v>0</v>
      </c>
      <c r="AJ533" s="100"/>
      <c r="BD533" t="str">
        <f t="shared" si="55"/>
        <v>RBZHOLSWORTHY HOSPITAL</v>
      </c>
      <c r="BE533" s="30" t="s">
        <v>1335</v>
      </c>
      <c r="BF533" s="30" t="s">
        <v>1336</v>
      </c>
      <c r="BG533" s="30" t="s">
        <v>1335</v>
      </c>
      <c r="BH533" s="30" t="s">
        <v>1336</v>
      </c>
      <c r="BI533" s="30" t="s">
        <v>1327</v>
      </c>
    </row>
    <row r="534" spans="4:61" s="20" customFormat="1" ht="15" hidden="1" x14ac:dyDescent="0.25">
      <c r="D534" s="20">
        <f t="shared" si="58"/>
        <v>0</v>
      </c>
      <c r="E534" s="24"/>
      <c r="G534" s="24"/>
      <c r="H534" s="24"/>
      <c r="I534" s="24"/>
      <c r="J534" s="24">
        <f t="shared" si="64"/>
        <v>0</v>
      </c>
      <c r="K534" s="24">
        <f t="shared" si="64"/>
        <v>0</v>
      </c>
      <c r="L534" s="24">
        <f t="shared" si="64"/>
        <v>0</v>
      </c>
      <c r="M534" s="24">
        <f t="shared" si="64"/>
        <v>0</v>
      </c>
      <c r="N534" s="24">
        <f t="shared" si="64"/>
        <v>0</v>
      </c>
      <c r="O534" s="24">
        <f t="shared" si="64"/>
        <v>0</v>
      </c>
      <c r="P534" s="24">
        <f t="shared" si="64"/>
        <v>0</v>
      </c>
      <c r="Q534" s="24">
        <f t="shared" si="64"/>
        <v>0</v>
      </c>
      <c r="R534" s="24">
        <f t="shared" si="64"/>
        <v>0</v>
      </c>
      <c r="S534" s="24">
        <f t="shared" si="64"/>
        <v>0</v>
      </c>
      <c r="T534" s="24">
        <f t="shared" si="64"/>
        <v>0</v>
      </c>
      <c r="U534" s="24">
        <f t="shared" si="64"/>
        <v>0</v>
      </c>
      <c r="V534" s="24"/>
      <c r="W534" s="24"/>
      <c r="X534" s="24"/>
      <c r="Y534" s="24"/>
      <c r="Z534" s="24"/>
      <c r="AA534" s="24">
        <f t="shared" si="64"/>
        <v>0</v>
      </c>
      <c r="AB534" s="24">
        <f t="shared" si="64"/>
        <v>0</v>
      </c>
      <c r="AC534" s="24">
        <f t="shared" si="64"/>
        <v>0</v>
      </c>
      <c r="AD534" s="24">
        <f t="shared" si="64"/>
        <v>0</v>
      </c>
      <c r="AE534" s="24">
        <f t="shared" si="63"/>
        <v>0</v>
      </c>
      <c r="AF534" s="24">
        <f t="shared" si="63"/>
        <v>0</v>
      </c>
      <c r="AJ534" s="100"/>
      <c r="BD534" t="str">
        <f t="shared" si="55"/>
        <v>RBZHONITON HOSPITAL</v>
      </c>
      <c r="BE534" s="30" t="s">
        <v>1337</v>
      </c>
      <c r="BF534" s="30" t="s">
        <v>1338</v>
      </c>
      <c r="BG534" s="30" t="s">
        <v>1337</v>
      </c>
      <c r="BH534" s="30" t="s">
        <v>1338</v>
      </c>
      <c r="BI534" s="30" t="s">
        <v>1327</v>
      </c>
    </row>
    <row r="535" spans="4:61" s="20" customFormat="1" ht="15" hidden="1" x14ac:dyDescent="0.25">
      <c r="D535" s="20">
        <f t="shared" si="58"/>
        <v>0</v>
      </c>
      <c r="E535" s="24"/>
      <c r="G535" s="24"/>
      <c r="H535" s="24"/>
      <c r="I535" s="24"/>
      <c r="J535" s="24">
        <f t="shared" si="64"/>
        <v>0</v>
      </c>
      <c r="K535" s="24">
        <f t="shared" si="64"/>
        <v>0</v>
      </c>
      <c r="L535" s="24">
        <f t="shared" si="64"/>
        <v>0</v>
      </c>
      <c r="M535" s="24">
        <f t="shared" si="64"/>
        <v>0</v>
      </c>
      <c r="N535" s="24">
        <f t="shared" si="64"/>
        <v>0</v>
      </c>
      <c r="O535" s="24">
        <f t="shared" si="64"/>
        <v>0</v>
      </c>
      <c r="P535" s="24">
        <f t="shared" si="64"/>
        <v>0</v>
      </c>
      <c r="Q535" s="24">
        <f t="shared" si="64"/>
        <v>0</v>
      </c>
      <c r="R535" s="24">
        <f t="shared" si="64"/>
        <v>0</v>
      </c>
      <c r="S535" s="24">
        <f t="shared" si="64"/>
        <v>0</v>
      </c>
      <c r="T535" s="24">
        <f t="shared" si="64"/>
        <v>0</v>
      </c>
      <c r="U535" s="24">
        <f t="shared" si="64"/>
        <v>0</v>
      </c>
      <c r="V535" s="24"/>
      <c r="W535" s="24"/>
      <c r="X535" s="24"/>
      <c r="Y535" s="24"/>
      <c r="Z535" s="24"/>
      <c r="AA535" s="24">
        <f t="shared" si="64"/>
        <v>0</v>
      </c>
      <c r="AB535" s="24">
        <f t="shared" si="64"/>
        <v>0</v>
      </c>
      <c r="AC535" s="24">
        <f t="shared" si="64"/>
        <v>0</v>
      </c>
      <c r="AD535" s="24">
        <f t="shared" si="64"/>
        <v>0</v>
      </c>
      <c r="AE535" s="24">
        <f t="shared" si="63"/>
        <v>0</v>
      </c>
      <c r="AF535" s="24">
        <f t="shared" si="63"/>
        <v>0</v>
      </c>
      <c r="AJ535" s="100"/>
      <c r="BD535" t="str">
        <f t="shared" si="55"/>
        <v>RBZILFRACOMBE</v>
      </c>
      <c r="BE535" s="30" t="s">
        <v>1339</v>
      </c>
      <c r="BF535" s="30" t="s">
        <v>1340</v>
      </c>
      <c r="BG535" s="30" t="s">
        <v>1339</v>
      </c>
      <c r="BH535" s="30" t="s">
        <v>1340</v>
      </c>
      <c r="BI535" s="30" t="s">
        <v>1327</v>
      </c>
    </row>
    <row r="536" spans="4:61" s="20" customFormat="1" ht="15" hidden="1" x14ac:dyDescent="0.25">
      <c r="D536" s="20">
        <f t="shared" si="58"/>
        <v>0</v>
      </c>
      <c r="E536" s="24"/>
      <c r="G536" s="24"/>
      <c r="H536" s="24"/>
      <c r="I536" s="24"/>
      <c r="J536" s="24">
        <f t="shared" si="64"/>
        <v>0</v>
      </c>
      <c r="K536" s="24">
        <f t="shared" si="64"/>
        <v>0</v>
      </c>
      <c r="L536" s="24">
        <f t="shared" si="64"/>
        <v>0</v>
      </c>
      <c r="M536" s="24">
        <f t="shared" si="64"/>
        <v>0</v>
      </c>
      <c r="N536" s="24">
        <f t="shared" si="64"/>
        <v>0</v>
      </c>
      <c r="O536" s="24">
        <f t="shared" si="64"/>
        <v>0</v>
      </c>
      <c r="P536" s="24">
        <f t="shared" si="64"/>
        <v>0</v>
      </c>
      <c r="Q536" s="24">
        <f t="shared" si="64"/>
        <v>0</v>
      </c>
      <c r="R536" s="24">
        <f t="shared" si="64"/>
        <v>0</v>
      </c>
      <c r="S536" s="24">
        <f t="shared" si="64"/>
        <v>0</v>
      </c>
      <c r="T536" s="24">
        <f t="shared" si="64"/>
        <v>0</v>
      </c>
      <c r="U536" s="24">
        <f t="shared" si="64"/>
        <v>0</v>
      </c>
      <c r="V536" s="24"/>
      <c r="W536" s="24"/>
      <c r="X536" s="24"/>
      <c r="Y536" s="24"/>
      <c r="Z536" s="24"/>
      <c r="AA536" s="24">
        <f t="shared" si="64"/>
        <v>0</v>
      </c>
      <c r="AB536" s="24">
        <f t="shared" si="64"/>
        <v>0</v>
      </c>
      <c r="AC536" s="24">
        <f t="shared" si="64"/>
        <v>0</v>
      </c>
      <c r="AD536" s="24">
        <f t="shared" si="64"/>
        <v>0</v>
      </c>
      <c r="AE536" s="24">
        <f t="shared" si="63"/>
        <v>0</v>
      </c>
      <c r="AF536" s="24">
        <f t="shared" si="63"/>
        <v>0</v>
      </c>
      <c r="AJ536" s="100"/>
      <c r="BD536" t="str">
        <f t="shared" si="55"/>
        <v>RBZNORTH DEVON DISTRICT HOSPITAL</v>
      </c>
      <c r="BE536" s="30" t="s">
        <v>1341</v>
      </c>
      <c r="BF536" s="30" t="s">
        <v>1342</v>
      </c>
      <c r="BG536" s="30" t="s">
        <v>1341</v>
      </c>
      <c r="BH536" s="30" t="s">
        <v>1342</v>
      </c>
      <c r="BI536" s="30" t="s">
        <v>1327</v>
      </c>
    </row>
    <row r="537" spans="4:61" s="20" customFormat="1" ht="15" hidden="1" x14ac:dyDescent="0.25">
      <c r="D537" s="20">
        <f t="shared" si="58"/>
        <v>0</v>
      </c>
      <c r="E537" s="24"/>
      <c r="G537" s="24"/>
      <c r="H537" s="24"/>
      <c r="I537" s="24"/>
      <c r="J537" s="24">
        <f t="shared" si="64"/>
        <v>0</v>
      </c>
      <c r="K537" s="24">
        <f t="shared" si="64"/>
        <v>0</v>
      </c>
      <c r="L537" s="24">
        <f t="shared" si="64"/>
        <v>0</v>
      </c>
      <c r="M537" s="24">
        <f t="shared" si="64"/>
        <v>0</v>
      </c>
      <c r="N537" s="24">
        <f t="shared" si="64"/>
        <v>0</v>
      </c>
      <c r="O537" s="24">
        <f t="shared" si="64"/>
        <v>0</v>
      </c>
      <c r="P537" s="24">
        <f t="shared" si="64"/>
        <v>0</v>
      </c>
      <c r="Q537" s="24">
        <f t="shared" si="64"/>
        <v>0</v>
      </c>
      <c r="R537" s="24">
        <f t="shared" si="64"/>
        <v>0</v>
      </c>
      <c r="S537" s="24">
        <f t="shared" si="64"/>
        <v>0</v>
      </c>
      <c r="T537" s="24">
        <f t="shared" si="64"/>
        <v>0</v>
      </c>
      <c r="U537" s="24">
        <f t="shared" si="64"/>
        <v>0</v>
      </c>
      <c r="V537" s="24"/>
      <c r="W537" s="24"/>
      <c r="X537" s="24"/>
      <c r="Y537" s="24"/>
      <c r="Z537" s="24"/>
      <c r="AA537" s="24">
        <f t="shared" si="64"/>
        <v>0</v>
      </c>
      <c r="AB537" s="24">
        <f t="shared" si="64"/>
        <v>0</v>
      </c>
      <c r="AC537" s="24">
        <f t="shared" si="64"/>
        <v>0</v>
      </c>
      <c r="AD537" s="24">
        <f t="shared" si="64"/>
        <v>0</v>
      </c>
      <c r="AE537" s="24">
        <f t="shared" si="63"/>
        <v>0</v>
      </c>
      <c r="AF537" s="24">
        <f t="shared" si="63"/>
        <v>0</v>
      </c>
      <c r="AJ537" s="100"/>
      <c r="BD537" t="str">
        <f t="shared" si="55"/>
        <v>RBZOKEHAMPTON HOSPITAL</v>
      </c>
      <c r="BE537" s="30" t="s">
        <v>1343</v>
      </c>
      <c r="BF537" s="30" t="s">
        <v>1344</v>
      </c>
      <c r="BG537" s="30" t="s">
        <v>1343</v>
      </c>
      <c r="BH537" s="30" t="s">
        <v>1344</v>
      </c>
      <c r="BI537" s="30" t="s">
        <v>1327</v>
      </c>
    </row>
    <row r="538" spans="4:61" s="20" customFormat="1" ht="15" hidden="1" x14ac:dyDescent="0.25">
      <c r="D538" s="20">
        <f t="shared" si="58"/>
        <v>0</v>
      </c>
      <c r="E538" s="24"/>
      <c r="G538" s="24"/>
      <c r="H538" s="24"/>
      <c r="I538" s="24"/>
      <c r="J538" s="24">
        <f t="shared" si="64"/>
        <v>0</v>
      </c>
      <c r="K538" s="24">
        <f t="shared" si="64"/>
        <v>0</v>
      </c>
      <c r="L538" s="24">
        <f t="shared" si="64"/>
        <v>0</v>
      </c>
      <c r="M538" s="24">
        <f t="shared" si="64"/>
        <v>0</v>
      </c>
      <c r="N538" s="24">
        <f t="shared" si="64"/>
        <v>0</v>
      </c>
      <c r="O538" s="24">
        <f t="shared" si="64"/>
        <v>0</v>
      </c>
      <c r="P538" s="24">
        <f t="shared" si="64"/>
        <v>0</v>
      </c>
      <c r="Q538" s="24">
        <f t="shared" si="64"/>
        <v>0</v>
      </c>
      <c r="R538" s="24">
        <f t="shared" si="64"/>
        <v>0</v>
      </c>
      <c r="S538" s="24">
        <f t="shared" si="64"/>
        <v>0</v>
      </c>
      <c r="T538" s="24">
        <f t="shared" si="64"/>
        <v>0</v>
      </c>
      <c r="U538" s="24">
        <f t="shared" si="64"/>
        <v>0</v>
      </c>
      <c r="V538" s="24"/>
      <c r="W538" s="24"/>
      <c r="X538" s="24"/>
      <c r="Y538" s="24"/>
      <c r="Z538" s="24"/>
      <c r="AA538" s="24">
        <f t="shared" si="64"/>
        <v>0</v>
      </c>
      <c r="AB538" s="24">
        <f t="shared" si="64"/>
        <v>0</v>
      </c>
      <c r="AC538" s="24">
        <f t="shared" si="64"/>
        <v>0</v>
      </c>
      <c r="AD538" s="24">
        <f t="shared" si="64"/>
        <v>0</v>
      </c>
      <c r="AE538" s="24">
        <f t="shared" si="63"/>
        <v>0</v>
      </c>
      <c r="AF538" s="24">
        <f t="shared" si="63"/>
        <v>0</v>
      </c>
      <c r="AJ538" s="100"/>
      <c r="BD538" t="str">
        <f t="shared" si="55"/>
        <v>RBZOTTERY ST MARY HOSPITAL</v>
      </c>
      <c r="BE538" s="30" t="s">
        <v>1345</v>
      </c>
      <c r="BF538" s="30" t="s">
        <v>1346</v>
      </c>
      <c r="BG538" s="30" t="s">
        <v>1345</v>
      </c>
      <c r="BH538" s="30" t="s">
        <v>1346</v>
      </c>
      <c r="BI538" s="30" t="s">
        <v>1327</v>
      </c>
    </row>
    <row r="539" spans="4:61" s="20" customFormat="1" ht="15" hidden="1" x14ac:dyDescent="0.25">
      <c r="D539" s="20">
        <f t="shared" si="58"/>
        <v>0</v>
      </c>
      <c r="E539" s="24"/>
      <c r="G539" s="24"/>
      <c r="H539" s="24"/>
      <c r="I539" s="24"/>
      <c r="J539" s="24">
        <f t="shared" si="64"/>
        <v>0</v>
      </c>
      <c r="K539" s="24">
        <f t="shared" si="64"/>
        <v>0</v>
      </c>
      <c r="L539" s="24">
        <f t="shared" si="64"/>
        <v>0</v>
      </c>
      <c r="M539" s="24">
        <f t="shared" si="64"/>
        <v>0</v>
      </c>
      <c r="N539" s="24">
        <f t="shared" si="64"/>
        <v>0</v>
      </c>
      <c r="O539" s="24">
        <f t="shared" si="64"/>
        <v>0</v>
      </c>
      <c r="P539" s="24">
        <f t="shared" si="64"/>
        <v>0</v>
      </c>
      <c r="Q539" s="24">
        <f t="shared" si="64"/>
        <v>0</v>
      </c>
      <c r="R539" s="24">
        <f t="shared" si="64"/>
        <v>0</v>
      </c>
      <c r="S539" s="24">
        <f t="shared" si="64"/>
        <v>0</v>
      </c>
      <c r="T539" s="24">
        <f t="shared" si="64"/>
        <v>0</v>
      </c>
      <c r="U539" s="24">
        <f t="shared" si="64"/>
        <v>0</v>
      </c>
      <c r="V539" s="24"/>
      <c r="W539" s="24"/>
      <c r="X539" s="24"/>
      <c r="Y539" s="24"/>
      <c r="Z539" s="24"/>
      <c r="AA539" s="24">
        <f t="shared" si="64"/>
        <v>0</v>
      </c>
      <c r="AB539" s="24">
        <f t="shared" si="64"/>
        <v>0</v>
      </c>
      <c r="AC539" s="24">
        <f t="shared" si="64"/>
        <v>0</v>
      </c>
      <c r="AD539" s="24">
        <f t="shared" si="64"/>
        <v>0</v>
      </c>
      <c r="AE539" s="24">
        <f t="shared" si="63"/>
        <v>0</v>
      </c>
      <c r="AF539" s="24">
        <f t="shared" si="63"/>
        <v>0</v>
      </c>
      <c r="AJ539" s="100"/>
      <c r="BD539" t="str">
        <f t="shared" si="55"/>
        <v>RBZSEATON HOSPITAL</v>
      </c>
      <c r="BE539" s="30" t="s">
        <v>1347</v>
      </c>
      <c r="BF539" s="30" t="s">
        <v>1348</v>
      </c>
      <c r="BG539" s="30" t="s">
        <v>1347</v>
      </c>
      <c r="BH539" s="30" t="s">
        <v>1348</v>
      </c>
      <c r="BI539" s="30" t="s">
        <v>1327</v>
      </c>
    </row>
    <row r="540" spans="4:61" s="20" customFormat="1" ht="15" hidden="1" x14ac:dyDescent="0.25">
      <c r="D540" s="20">
        <f t="shared" si="58"/>
        <v>0</v>
      </c>
      <c r="E540" s="24"/>
      <c r="G540" s="24"/>
      <c r="H540" s="24"/>
      <c r="I540" s="24"/>
      <c r="J540" s="24">
        <f t="shared" si="64"/>
        <v>0</v>
      </c>
      <c r="K540" s="24">
        <f t="shared" si="64"/>
        <v>0</v>
      </c>
      <c r="L540" s="24">
        <f t="shared" si="64"/>
        <v>0</v>
      </c>
      <c r="M540" s="24">
        <f t="shared" si="64"/>
        <v>0</v>
      </c>
      <c r="N540" s="24">
        <f t="shared" si="64"/>
        <v>0</v>
      </c>
      <c r="O540" s="24">
        <f t="shared" si="64"/>
        <v>0</v>
      </c>
      <c r="P540" s="24">
        <f t="shared" si="64"/>
        <v>0</v>
      </c>
      <c r="Q540" s="24">
        <f t="shared" si="64"/>
        <v>0</v>
      </c>
      <c r="R540" s="24">
        <f t="shared" si="64"/>
        <v>0</v>
      </c>
      <c r="S540" s="24">
        <f t="shared" si="64"/>
        <v>0</v>
      </c>
      <c r="T540" s="24">
        <f t="shared" si="64"/>
        <v>0</v>
      </c>
      <c r="U540" s="24">
        <f t="shared" si="64"/>
        <v>0</v>
      </c>
      <c r="V540" s="24"/>
      <c r="W540" s="24"/>
      <c r="X540" s="24"/>
      <c r="Y540" s="24"/>
      <c r="Z540" s="24"/>
      <c r="AA540" s="24">
        <f t="shared" si="64"/>
        <v>0</v>
      </c>
      <c r="AB540" s="24">
        <f t="shared" si="64"/>
        <v>0</v>
      </c>
      <c r="AC540" s="24">
        <f t="shared" si="64"/>
        <v>0</v>
      </c>
      <c r="AD540" s="24">
        <f t="shared" si="64"/>
        <v>0</v>
      </c>
      <c r="AE540" s="24">
        <f t="shared" si="63"/>
        <v>0</v>
      </c>
      <c r="AF540" s="24">
        <f t="shared" si="63"/>
        <v>0</v>
      </c>
      <c r="AJ540" s="100"/>
      <c r="BD540" t="str">
        <f t="shared" si="55"/>
        <v>RBZSIDMOUTH HOSPITAL</v>
      </c>
      <c r="BE540" s="30" t="s">
        <v>1349</v>
      </c>
      <c r="BF540" s="30" t="s">
        <v>1350</v>
      </c>
      <c r="BG540" s="30" t="s">
        <v>1349</v>
      </c>
      <c r="BH540" s="30" t="s">
        <v>1350</v>
      </c>
      <c r="BI540" s="30" t="s">
        <v>1327</v>
      </c>
    </row>
    <row r="541" spans="4:61" s="20" customFormat="1" ht="15" hidden="1" x14ac:dyDescent="0.25">
      <c r="D541" s="20">
        <f t="shared" si="58"/>
        <v>0</v>
      </c>
      <c r="E541" s="24"/>
      <c r="G541" s="24"/>
      <c r="H541" s="24"/>
      <c r="I541" s="24"/>
      <c r="J541" s="24">
        <f t="shared" si="64"/>
        <v>0</v>
      </c>
      <c r="K541" s="24">
        <f t="shared" si="64"/>
        <v>0</v>
      </c>
      <c r="L541" s="24">
        <f t="shared" si="64"/>
        <v>0</v>
      </c>
      <c r="M541" s="24">
        <f t="shared" si="64"/>
        <v>0</v>
      </c>
      <c r="N541" s="24">
        <f t="shared" si="64"/>
        <v>0</v>
      </c>
      <c r="O541" s="24">
        <f t="shared" si="64"/>
        <v>0</v>
      </c>
      <c r="P541" s="24">
        <f t="shared" si="64"/>
        <v>0</v>
      </c>
      <c r="Q541" s="24">
        <f t="shared" si="64"/>
        <v>0</v>
      </c>
      <c r="R541" s="24">
        <f t="shared" si="64"/>
        <v>0</v>
      </c>
      <c r="S541" s="24">
        <f t="shared" si="64"/>
        <v>0</v>
      </c>
      <c r="T541" s="24">
        <f t="shared" si="64"/>
        <v>0</v>
      </c>
      <c r="U541" s="24">
        <f t="shared" si="64"/>
        <v>0</v>
      </c>
      <c r="V541" s="24"/>
      <c r="W541" s="24"/>
      <c r="X541" s="24"/>
      <c r="Y541" s="24"/>
      <c r="Z541" s="24"/>
      <c r="AA541" s="24">
        <f t="shared" si="64"/>
        <v>0</v>
      </c>
      <c r="AB541" s="24">
        <f t="shared" si="64"/>
        <v>0</v>
      </c>
      <c r="AC541" s="24">
        <f t="shared" si="64"/>
        <v>0</v>
      </c>
      <c r="AD541" s="24">
        <f t="shared" si="64"/>
        <v>0</v>
      </c>
      <c r="AE541" s="24">
        <f t="shared" si="63"/>
        <v>0</v>
      </c>
      <c r="AF541" s="24">
        <f t="shared" si="63"/>
        <v>0</v>
      </c>
      <c r="AJ541" s="100"/>
      <c r="BD541" t="str">
        <f t="shared" si="55"/>
        <v>RBZSOUTH MOLTON HOSPITAL</v>
      </c>
      <c r="BE541" s="30" t="s">
        <v>1351</v>
      </c>
      <c r="BF541" s="30" t="s">
        <v>1352</v>
      </c>
      <c r="BG541" s="30" t="s">
        <v>1351</v>
      </c>
      <c r="BH541" s="30" t="s">
        <v>1352</v>
      </c>
      <c r="BI541" s="30" t="s">
        <v>1327</v>
      </c>
    </row>
    <row r="542" spans="4:61" s="20" customFormat="1" ht="15" hidden="1" x14ac:dyDescent="0.25">
      <c r="D542" s="20">
        <f t="shared" si="58"/>
        <v>0</v>
      </c>
      <c r="E542" s="24"/>
      <c r="G542" s="24"/>
      <c r="H542" s="24"/>
      <c r="I542" s="24"/>
      <c r="J542" s="24">
        <f t="shared" si="64"/>
        <v>0</v>
      </c>
      <c r="K542" s="24">
        <f t="shared" si="64"/>
        <v>0</v>
      </c>
      <c r="L542" s="24">
        <f t="shared" si="64"/>
        <v>0</v>
      </c>
      <c r="M542" s="24">
        <f t="shared" si="64"/>
        <v>0</v>
      </c>
      <c r="N542" s="24">
        <f t="shared" si="64"/>
        <v>0</v>
      </c>
      <c r="O542" s="24">
        <f t="shared" si="64"/>
        <v>0</v>
      </c>
      <c r="P542" s="24">
        <f t="shared" si="64"/>
        <v>0</v>
      </c>
      <c r="Q542" s="24">
        <f t="shared" si="64"/>
        <v>0</v>
      </c>
      <c r="R542" s="24">
        <f t="shared" si="64"/>
        <v>0</v>
      </c>
      <c r="S542" s="24">
        <f t="shared" si="64"/>
        <v>0</v>
      </c>
      <c r="T542" s="24">
        <f t="shared" si="64"/>
        <v>0</v>
      </c>
      <c r="U542" s="24">
        <f t="shared" si="64"/>
        <v>0</v>
      </c>
      <c r="V542" s="24"/>
      <c r="W542" s="24"/>
      <c r="X542" s="24"/>
      <c r="Y542" s="24"/>
      <c r="Z542" s="24"/>
      <c r="AA542" s="24">
        <f t="shared" si="64"/>
        <v>0</v>
      </c>
      <c r="AB542" s="24">
        <f t="shared" si="64"/>
        <v>0</v>
      </c>
      <c r="AC542" s="24">
        <f t="shared" si="64"/>
        <v>0</v>
      </c>
      <c r="AD542" s="24">
        <f t="shared" si="64"/>
        <v>0</v>
      </c>
      <c r="AE542" s="24">
        <f t="shared" si="63"/>
        <v>0</v>
      </c>
      <c r="AF542" s="24">
        <f t="shared" si="63"/>
        <v>0</v>
      </c>
      <c r="AJ542" s="100"/>
      <c r="BD542" t="str">
        <f t="shared" si="55"/>
        <v>RBZTIVERTON AND DISTRICT HOSPITAL</v>
      </c>
      <c r="BE542" s="30" t="s">
        <v>1353</v>
      </c>
      <c r="BF542" s="30" t="s">
        <v>1354</v>
      </c>
      <c r="BG542" s="30" t="s">
        <v>1353</v>
      </c>
      <c r="BH542" s="30" t="s">
        <v>1354</v>
      </c>
      <c r="BI542" s="30" t="s">
        <v>1327</v>
      </c>
    </row>
    <row r="543" spans="4:61" s="20" customFormat="1" ht="15" hidden="1" x14ac:dyDescent="0.25">
      <c r="D543" s="20">
        <f t="shared" si="58"/>
        <v>0</v>
      </c>
      <c r="E543" s="24"/>
      <c r="G543" s="24"/>
      <c r="H543" s="24"/>
      <c r="I543" s="24"/>
      <c r="J543" s="24">
        <f t="shared" si="64"/>
        <v>0</v>
      </c>
      <c r="K543" s="24">
        <f t="shared" si="64"/>
        <v>0</v>
      </c>
      <c r="L543" s="24">
        <f t="shared" si="64"/>
        <v>0</v>
      </c>
      <c r="M543" s="24">
        <f t="shared" si="64"/>
        <v>0</v>
      </c>
      <c r="N543" s="24">
        <f t="shared" si="64"/>
        <v>0</v>
      </c>
      <c r="O543" s="24">
        <f t="shared" si="64"/>
        <v>0</v>
      </c>
      <c r="P543" s="24">
        <f t="shared" si="64"/>
        <v>0</v>
      </c>
      <c r="Q543" s="24">
        <f t="shared" si="64"/>
        <v>0</v>
      </c>
      <c r="R543" s="24">
        <f t="shared" si="64"/>
        <v>0</v>
      </c>
      <c r="S543" s="24">
        <f t="shared" si="64"/>
        <v>0</v>
      </c>
      <c r="T543" s="24">
        <f t="shared" si="64"/>
        <v>0</v>
      </c>
      <c r="U543" s="24">
        <f t="shared" si="64"/>
        <v>0</v>
      </c>
      <c r="V543" s="24"/>
      <c r="W543" s="24"/>
      <c r="X543" s="24"/>
      <c r="Y543" s="24"/>
      <c r="Z543" s="24"/>
      <c r="AA543" s="24">
        <f t="shared" si="64"/>
        <v>0</v>
      </c>
      <c r="AB543" s="24">
        <f t="shared" si="64"/>
        <v>0</v>
      </c>
      <c r="AC543" s="24">
        <f t="shared" si="64"/>
        <v>0</v>
      </c>
      <c r="AD543" s="24">
        <f t="shared" si="64"/>
        <v>0</v>
      </c>
      <c r="AE543" s="24">
        <f t="shared" si="63"/>
        <v>0</v>
      </c>
      <c r="AF543" s="24">
        <f t="shared" si="63"/>
        <v>0</v>
      </c>
      <c r="AJ543" s="100"/>
      <c r="BD543" t="str">
        <f t="shared" si="55"/>
        <v>RBZTORRINGTON HOSPITAL</v>
      </c>
      <c r="BE543" s="30" t="s">
        <v>1355</v>
      </c>
      <c r="BF543" s="30" t="s">
        <v>1356</v>
      </c>
      <c r="BG543" s="30" t="s">
        <v>1355</v>
      </c>
      <c r="BH543" s="30" t="s">
        <v>1356</v>
      </c>
      <c r="BI543" s="30" t="s">
        <v>1327</v>
      </c>
    </row>
    <row r="544" spans="4:61" s="20" customFormat="1" ht="15" hidden="1" x14ac:dyDescent="0.25">
      <c r="D544" s="20">
        <f t="shared" si="58"/>
        <v>0</v>
      </c>
      <c r="E544" s="24"/>
      <c r="G544" s="24"/>
      <c r="H544" s="24"/>
      <c r="I544" s="24"/>
      <c r="J544" s="24">
        <f t="shared" si="64"/>
        <v>0</v>
      </c>
      <c r="K544" s="24">
        <f t="shared" si="64"/>
        <v>0</v>
      </c>
      <c r="L544" s="24">
        <f t="shared" si="64"/>
        <v>0</v>
      </c>
      <c r="M544" s="24">
        <f t="shared" si="64"/>
        <v>0</v>
      </c>
      <c r="N544" s="24">
        <f t="shared" si="64"/>
        <v>0</v>
      </c>
      <c r="O544" s="24">
        <f t="shared" si="64"/>
        <v>0</v>
      </c>
      <c r="P544" s="24">
        <f t="shared" si="64"/>
        <v>0</v>
      </c>
      <c r="Q544" s="24">
        <f t="shared" si="64"/>
        <v>0</v>
      </c>
      <c r="R544" s="24">
        <f t="shared" si="64"/>
        <v>0</v>
      </c>
      <c r="S544" s="24">
        <f t="shared" si="64"/>
        <v>0</v>
      </c>
      <c r="T544" s="24">
        <f t="shared" si="64"/>
        <v>0</v>
      </c>
      <c r="U544" s="24">
        <f t="shared" si="64"/>
        <v>0</v>
      </c>
      <c r="V544" s="24"/>
      <c r="W544" s="24"/>
      <c r="X544" s="24"/>
      <c r="Y544" s="24"/>
      <c r="Z544" s="24"/>
      <c r="AA544" s="24">
        <f t="shared" si="64"/>
        <v>0</v>
      </c>
      <c r="AB544" s="24">
        <f t="shared" si="64"/>
        <v>0</v>
      </c>
      <c r="AC544" s="24">
        <f t="shared" si="64"/>
        <v>0</v>
      </c>
      <c r="AD544" s="24">
        <f t="shared" si="64"/>
        <v>0</v>
      </c>
      <c r="AE544" s="24">
        <f t="shared" si="63"/>
        <v>0</v>
      </c>
      <c r="AF544" s="24">
        <f t="shared" si="63"/>
        <v>0</v>
      </c>
      <c r="AJ544" s="100"/>
      <c r="BD544" t="str">
        <f t="shared" si="55"/>
        <v>RBZWHIPTON HOSPITAL</v>
      </c>
      <c r="BE544" s="30" t="s">
        <v>1357</v>
      </c>
      <c r="BF544" s="30" t="s">
        <v>1358</v>
      </c>
      <c r="BG544" s="30" t="s">
        <v>1357</v>
      </c>
      <c r="BH544" s="30" t="s">
        <v>1358</v>
      </c>
      <c r="BI544" s="30" t="s">
        <v>1327</v>
      </c>
    </row>
    <row r="545" spans="4:61" s="20" customFormat="1" ht="15" hidden="1" x14ac:dyDescent="0.25">
      <c r="D545" s="20">
        <f t="shared" si="58"/>
        <v>0</v>
      </c>
      <c r="E545" s="24"/>
      <c r="G545" s="24"/>
      <c r="H545" s="24"/>
      <c r="I545" s="24"/>
      <c r="J545" s="24">
        <f t="shared" si="64"/>
        <v>0</v>
      </c>
      <c r="K545" s="24">
        <f t="shared" si="64"/>
        <v>0</v>
      </c>
      <c r="L545" s="24">
        <f t="shared" si="64"/>
        <v>0</v>
      </c>
      <c r="M545" s="24">
        <f t="shared" si="64"/>
        <v>0</v>
      </c>
      <c r="N545" s="24">
        <f t="shared" si="64"/>
        <v>0</v>
      </c>
      <c r="O545" s="24">
        <f t="shared" si="64"/>
        <v>0</v>
      </c>
      <c r="P545" s="24">
        <f t="shared" si="64"/>
        <v>0</v>
      </c>
      <c r="Q545" s="24">
        <f t="shared" si="64"/>
        <v>0</v>
      </c>
      <c r="R545" s="24">
        <f t="shared" si="64"/>
        <v>0</v>
      </c>
      <c r="S545" s="24">
        <f t="shared" si="64"/>
        <v>0</v>
      </c>
      <c r="T545" s="24">
        <f t="shared" si="64"/>
        <v>0</v>
      </c>
      <c r="U545" s="24">
        <f t="shared" si="64"/>
        <v>0</v>
      </c>
      <c r="V545" s="24"/>
      <c r="W545" s="24"/>
      <c r="X545" s="24"/>
      <c r="Y545" s="24"/>
      <c r="Z545" s="24"/>
      <c r="AA545" s="24">
        <f t="shared" si="64"/>
        <v>0</v>
      </c>
      <c r="AB545" s="24">
        <f t="shared" si="64"/>
        <v>0</v>
      </c>
      <c r="AC545" s="24">
        <f t="shared" si="64"/>
        <v>0</v>
      </c>
      <c r="AD545" s="24">
        <f t="shared" si="64"/>
        <v>0</v>
      </c>
      <c r="AE545" s="24">
        <f t="shared" si="63"/>
        <v>0</v>
      </c>
      <c r="AF545" s="24">
        <f t="shared" si="63"/>
        <v>0</v>
      </c>
      <c r="AJ545" s="100"/>
      <c r="BD545" t="str">
        <f t="shared" si="55"/>
        <v>RC1BEDFORD HOSPITAL NORTH WING</v>
      </c>
      <c r="BE545" s="30" t="s">
        <v>1359</v>
      </c>
      <c r="BF545" s="30" t="s">
        <v>1360</v>
      </c>
      <c r="BG545" s="30" t="s">
        <v>1359</v>
      </c>
      <c r="BH545" s="30" t="s">
        <v>1360</v>
      </c>
      <c r="BI545" s="30" t="s">
        <v>1361</v>
      </c>
    </row>
    <row r="546" spans="4:61" s="20" customFormat="1" ht="15" hidden="1" x14ac:dyDescent="0.25">
      <c r="D546" s="20">
        <f t="shared" si="58"/>
        <v>0</v>
      </c>
      <c r="E546" s="24"/>
      <c r="G546" s="24"/>
      <c r="H546" s="24"/>
      <c r="I546" s="24"/>
      <c r="J546" s="24">
        <f t="shared" si="64"/>
        <v>0</v>
      </c>
      <c r="K546" s="24">
        <f t="shared" si="64"/>
        <v>0</v>
      </c>
      <c r="L546" s="24">
        <f t="shared" si="64"/>
        <v>0</v>
      </c>
      <c r="M546" s="24">
        <f t="shared" si="64"/>
        <v>0</v>
      </c>
      <c r="N546" s="24">
        <f t="shared" si="64"/>
        <v>0</v>
      </c>
      <c r="O546" s="24">
        <f t="shared" si="64"/>
        <v>0</v>
      </c>
      <c r="P546" s="24">
        <f t="shared" si="64"/>
        <v>0</v>
      </c>
      <c r="Q546" s="24">
        <f t="shared" si="64"/>
        <v>0</v>
      </c>
      <c r="R546" s="24">
        <f t="shared" si="64"/>
        <v>0</v>
      </c>
      <c r="S546" s="24">
        <f t="shared" si="64"/>
        <v>0</v>
      </c>
      <c r="T546" s="24">
        <f t="shared" si="64"/>
        <v>0</v>
      </c>
      <c r="U546" s="24">
        <f t="shared" si="64"/>
        <v>0</v>
      </c>
      <c r="V546" s="24"/>
      <c r="W546" s="24"/>
      <c r="X546" s="24"/>
      <c r="Y546" s="24"/>
      <c r="Z546" s="24"/>
      <c r="AA546" s="24">
        <f t="shared" si="64"/>
        <v>0</v>
      </c>
      <c r="AB546" s="24">
        <f t="shared" si="64"/>
        <v>0</v>
      </c>
      <c r="AC546" s="24">
        <f t="shared" si="64"/>
        <v>0</v>
      </c>
      <c r="AD546" s="24">
        <f t="shared" si="64"/>
        <v>0</v>
      </c>
      <c r="AE546" s="24">
        <f t="shared" si="63"/>
        <v>0</v>
      </c>
      <c r="AF546" s="24">
        <f t="shared" si="63"/>
        <v>0</v>
      </c>
      <c r="AJ546" s="100"/>
      <c r="BD546" t="str">
        <f t="shared" si="55"/>
        <v>RC1BEDFORD HOSPITAL SOUTH WING</v>
      </c>
      <c r="BE546" s="30" t="s">
        <v>1362</v>
      </c>
      <c r="BF546" s="30" t="s">
        <v>1363</v>
      </c>
      <c r="BG546" s="30" t="s">
        <v>1362</v>
      </c>
      <c r="BH546" s="30" t="s">
        <v>1363</v>
      </c>
      <c r="BI546" s="30" t="s">
        <v>1361</v>
      </c>
    </row>
    <row r="547" spans="4:61" s="20" customFormat="1" ht="15" hidden="1" x14ac:dyDescent="0.25">
      <c r="D547" s="20">
        <f t="shared" si="58"/>
        <v>0</v>
      </c>
      <c r="E547" s="24"/>
      <c r="G547" s="24"/>
      <c r="H547" s="24"/>
      <c r="I547" s="24"/>
      <c r="J547" s="24">
        <f t="shared" si="64"/>
        <v>0</v>
      </c>
      <c r="K547" s="24">
        <f t="shared" si="64"/>
        <v>0</v>
      </c>
      <c r="L547" s="24">
        <f t="shared" si="64"/>
        <v>0</v>
      </c>
      <c r="M547" s="24">
        <f t="shared" si="64"/>
        <v>0</v>
      </c>
      <c r="N547" s="24">
        <f t="shared" si="64"/>
        <v>0</v>
      </c>
      <c r="O547" s="24">
        <f t="shared" si="64"/>
        <v>0</v>
      </c>
      <c r="P547" s="24">
        <f t="shared" si="64"/>
        <v>0</v>
      </c>
      <c r="Q547" s="24">
        <f t="shared" si="64"/>
        <v>0</v>
      </c>
      <c r="R547" s="24">
        <f t="shared" si="64"/>
        <v>0</v>
      </c>
      <c r="S547" s="24">
        <f t="shared" si="64"/>
        <v>0</v>
      </c>
      <c r="T547" s="24">
        <f t="shared" si="64"/>
        <v>0</v>
      </c>
      <c r="U547" s="24">
        <f t="shared" si="64"/>
        <v>0</v>
      </c>
      <c r="V547" s="24"/>
      <c r="W547" s="24"/>
      <c r="X547" s="24"/>
      <c r="Y547" s="24"/>
      <c r="Z547" s="24"/>
      <c r="AA547" s="24">
        <f t="shared" si="64"/>
        <v>0</v>
      </c>
      <c r="AB547" s="24">
        <f t="shared" si="64"/>
        <v>0</v>
      </c>
      <c r="AC547" s="24">
        <f t="shared" si="64"/>
        <v>0</v>
      </c>
      <c r="AD547" s="24">
        <f t="shared" si="64"/>
        <v>0</v>
      </c>
      <c r="AE547" s="24">
        <f t="shared" si="63"/>
        <v>0</v>
      </c>
      <c r="AF547" s="24">
        <f t="shared" si="63"/>
        <v>0</v>
      </c>
      <c r="AJ547" s="100"/>
      <c r="BD547" t="str">
        <f t="shared" ref="BD547:BD610" si="65">CONCATENATE(LEFT(BE547, 3),BF547)</f>
        <v>RC3CENTRAL MIDDLESEX HOSPITAL</v>
      </c>
      <c r="BE547" s="30" t="s">
        <v>1364</v>
      </c>
      <c r="BF547" s="30" t="s">
        <v>989</v>
      </c>
      <c r="BG547" s="30" t="s">
        <v>1364</v>
      </c>
      <c r="BH547" s="30" t="s">
        <v>989</v>
      </c>
      <c r="BI547" s="30" t="s">
        <v>1365</v>
      </c>
    </row>
    <row r="548" spans="4:61" s="20" customFormat="1" ht="15" hidden="1" x14ac:dyDescent="0.25">
      <c r="D548" s="20">
        <f t="shared" si="58"/>
        <v>0</v>
      </c>
      <c r="E548" s="24"/>
      <c r="G548" s="24"/>
      <c r="H548" s="24"/>
      <c r="I548" s="24"/>
      <c r="J548" s="24">
        <f t="shared" si="64"/>
        <v>0</v>
      </c>
      <c r="K548" s="24">
        <f t="shared" si="64"/>
        <v>0</v>
      </c>
      <c r="L548" s="24">
        <f t="shared" si="64"/>
        <v>0</v>
      </c>
      <c r="M548" s="24">
        <f t="shared" si="64"/>
        <v>0</v>
      </c>
      <c r="N548" s="24">
        <f t="shared" si="64"/>
        <v>0</v>
      </c>
      <c r="O548" s="24">
        <f t="shared" si="64"/>
        <v>0</v>
      </c>
      <c r="P548" s="24">
        <f t="shared" si="64"/>
        <v>0</v>
      </c>
      <c r="Q548" s="24">
        <f t="shared" si="64"/>
        <v>0</v>
      </c>
      <c r="R548" s="24">
        <f t="shared" si="64"/>
        <v>0</v>
      </c>
      <c r="S548" s="24">
        <f t="shared" si="64"/>
        <v>0</v>
      </c>
      <c r="T548" s="24">
        <f t="shared" si="64"/>
        <v>0</v>
      </c>
      <c r="U548" s="24">
        <f t="shared" si="64"/>
        <v>0</v>
      </c>
      <c r="V548" s="24"/>
      <c r="W548" s="24"/>
      <c r="X548" s="24"/>
      <c r="Y548" s="24"/>
      <c r="Z548" s="24"/>
      <c r="AA548" s="24">
        <f t="shared" si="64"/>
        <v>0</v>
      </c>
      <c r="AB548" s="24">
        <f t="shared" si="64"/>
        <v>0</v>
      </c>
      <c r="AC548" s="24">
        <f t="shared" si="64"/>
        <v>0</v>
      </c>
      <c r="AD548" s="24">
        <f t="shared" ref="AD548:AX563" si="66">IF(AD142&lt;0, 1, 0)</f>
        <v>0</v>
      </c>
      <c r="AE548" s="24">
        <f t="shared" si="66"/>
        <v>0</v>
      </c>
      <c r="AF548" s="24">
        <f t="shared" si="66"/>
        <v>0</v>
      </c>
      <c r="AJ548" s="100"/>
      <c r="BD548" t="str">
        <f t="shared" si="65"/>
        <v>RC3EALING HOSPITAL</v>
      </c>
      <c r="BE548" s="30" t="s">
        <v>1366</v>
      </c>
      <c r="BF548" s="30" t="s">
        <v>991</v>
      </c>
      <c r="BG548" s="30" t="s">
        <v>1366</v>
      </c>
      <c r="BH548" s="30" t="s">
        <v>991</v>
      </c>
      <c r="BI548" s="30" t="s">
        <v>1365</v>
      </c>
    </row>
    <row r="549" spans="4:61" s="20" customFormat="1" ht="15" hidden="1" x14ac:dyDescent="0.25">
      <c r="D549" s="20">
        <f t="shared" si="58"/>
        <v>0</v>
      </c>
      <c r="E549" s="24"/>
      <c r="G549" s="24"/>
      <c r="H549" s="24"/>
      <c r="I549" s="24"/>
      <c r="J549" s="24">
        <f t="shared" ref="J549:AD564" si="67">IF(J143&lt;0, 1, 0)</f>
        <v>0</v>
      </c>
      <c r="K549" s="24">
        <f t="shared" si="67"/>
        <v>0</v>
      </c>
      <c r="L549" s="24">
        <f t="shared" si="67"/>
        <v>0</v>
      </c>
      <c r="M549" s="24">
        <f t="shared" si="67"/>
        <v>0</v>
      </c>
      <c r="N549" s="24">
        <f t="shared" si="67"/>
        <v>0</v>
      </c>
      <c r="O549" s="24">
        <f t="shared" si="67"/>
        <v>0</v>
      </c>
      <c r="P549" s="24">
        <f t="shared" si="67"/>
        <v>0</v>
      </c>
      <c r="Q549" s="24">
        <f t="shared" si="67"/>
        <v>0</v>
      </c>
      <c r="R549" s="24">
        <f t="shared" si="67"/>
        <v>0</v>
      </c>
      <c r="S549" s="24">
        <f t="shared" si="67"/>
        <v>0</v>
      </c>
      <c r="T549" s="24">
        <f t="shared" si="67"/>
        <v>0</v>
      </c>
      <c r="U549" s="24">
        <f t="shared" si="67"/>
        <v>0</v>
      </c>
      <c r="V549" s="24"/>
      <c r="W549" s="24"/>
      <c r="X549" s="24"/>
      <c r="Y549" s="24"/>
      <c r="Z549" s="24"/>
      <c r="AA549" s="24">
        <f t="shared" si="67"/>
        <v>0</v>
      </c>
      <c r="AB549" s="24">
        <f t="shared" si="67"/>
        <v>0</v>
      </c>
      <c r="AC549" s="24">
        <f t="shared" si="67"/>
        <v>0</v>
      </c>
      <c r="AD549" s="24">
        <f t="shared" si="67"/>
        <v>0</v>
      </c>
      <c r="AE549" s="24">
        <f t="shared" si="66"/>
        <v>0</v>
      </c>
      <c r="AF549" s="24">
        <f t="shared" si="66"/>
        <v>0</v>
      </c>
      <c r="AJ549" s="100"/>
      <c r="BD549" t="str">
        <f t="shared" si="65"/>
        <v>RC3FROME COMMUNITY HOSPITAL</v>
      </c>
      <c r="BE549" s="30" t="s">
        <v>1367</v>
      </c>
      <c r="BF549" s="30" t="s">
        <v>1265</v>
      </c>
      <c r="BG549" s="30" t="s">
        <v>1367</v>
      </c>
      <c r="BH549" s="30" t="s">
        <v>1265</v>
      </c>
      <c r="BI549" s="30" t="s">
        <v>1365</v>
      </c>
    </row>
    <row r="550" spans="4:61" s="20" customFormat="1" ht="15" hidden="1" x14ac:dyDescent="0.25">
      <c r="D550" s="20">
        <f t="shared" si="58"/>
        <v>0</v>
      </c>
      <c r="E550" s="24"/>
      <c r="G550" s="24"/>
      <c r="H550" s="24"/>
      <c r="I550" s="24"/>
      <c r="J550" s="24">
        <f t="shared" si="67"/>
        <v>0</v>
      </c>
      <c r="K550" s="24">
        <f t="shared" si="67"/>
        <v>0</v>
      </c>
      <c r="L550" s="24">
        <f t="shared" si="67"/>
        <v>0</v>
      </c>
      <c r="M550" s="24">
        <f t="shared" si="67"/>
        <v>0</v>
      </c>
      <c r="N550" s="24">
        <f t="shared" si="67"/>
        <v>0</v>
      </c>
      <c r="O550" s="24">
        <f t="shared" si="67"/>
        <v>0</v>
      </c>
      <c r="P550" s="24">
        <f t="shared" si="67"/>
        <v>0</v>
      </c>
      <c r="Q550" s="24">
        <f t="shared" si="67"/>
        <v>0</v>
      </c>
      <c r="R550" s="24">
        <f t="shared" si="67"/>
        <v>0</v>
      </c>
      <c r="S550" s="24">
        <f t="shared" si="67"/>
        <v>0</v>
      </c>
      <c r="T550" s="24">
        <f t="shared" si="67"/>
        <v>0</v>
      </c>
      <c r="U550" s="24">
        <f t="shared" si="67"/>
        <v>0</v>
      </c>
      <c r="V550" s="24"/>
      <c r="W550" s="24"/>
      <c r="X550" s="24"/>
      <c r="Y550" s="24"/>
      <c r="Z550" s="24"/>
      <c r="AA550" s="24">
        <f t="shared" si="67"/>
        <v>0</v>
      </c>
      <c r="AB550" s="24">
        <f t="shared" si="67"/>
        <v>0</v>
      </c>
      <c r="AC550" s="24">
        <f t="shared" si="67"/>
        <v>0</v>
      </c>
      <c r="AD550" s="24">
        <f t="shared" si="67"/>
        <v>0</v>
      </c>
      <c r="AE550" s="24">
        <f t="shared" si="66"/>
        <v>0</v>
      </c>
      <c r="AF550" s="24">
        <f t="shared" si="66"/>
        <v>0</v>
      </c>
      <c r="AJ550" s="100"/>
      <c r="BD550" t="str">
        <f t="shared" si="65"/>
        <v xml:space="preserve">RC3NEW SPECIALTY-INTERMEDIATE CARE EALING </v>
      </c>
      <c r="BE550" s="30" t="s">
        <v>1368</v>
      </c>
      <c r="BF550" s="30" t="s">
        <v>1369</v>
      </c>
      <c r="BG550" s="30" t="s">
        <v>1368</v>
      </c>
      <c r="BH550" s="30" t="s">
        <v>1369</v>
      </c>
      <c r="BI550" s="30" t="s">
        <v>1365</v>
      </c>
    </row>
    <row r="551" spans="4:61" s="20" customFormat="1" ht="15" hidden="1" x14ac:dyDescent="0.25">
      <c r="D551" s="20">
        <f t="shared" si="58"/>
        <v>0</v>
      </c>
      <c r="E551" s="24"/>
      <c r="G551" s="24"/>
      <c r="H551" s="24"/>
      <c r="I551" s="24"/>
      <c r="J551" s="24">
        <f t="shared" si="67"/>
        <v>0</v>
      </c>
      <c r="K551" s="24">
        <f t="shared" si="67"/>
        <v>0</v>
      </c>
      <c r="L551" s="24">
        <f t="shared" si="67"/>
        <v>0</v>
      </c>
      <c r="M551" s="24">
        <f t="shared" si="67"/>
        <v>0</v>
      </c>
      <c r="N551" s="24">
        <f t="shared" si="67"/>
        <v>0</v>
      </c>
      <c r="O551" s="24">
        <f t="shared" si="67"/>
        <v>0</v>
      </c>
      <c r="P551" s="24">
        <f t="shared" si="67"/>
        <v>0</v>
      </c>
      <c r="Q551" s="24">
        <f t="shared" si="67"/>
        <v>0</v>
      </c>
      <c r="R551" s="24">
        <f t="shared" si="67"/>
        <v>0</v>
      </c>
      <c r="S551" s="24">
        <f t="shared" si="67"/>
        <v>0</v>
      </c>
      <c r="T551" s="24">
        <f t="shared" si="67"/>
        <v>0</v>
      </c>
      <c r="U551" s="24">
        <f t="shared" si="67"/>
        <v>0</v>
      </c>
      <c r="V551" s="24"/>
      <c r="W551" s="24"/>
      <c r="X551" s="24"/>
      <c r="Y551" s="24"/>
      <c r="Z551" s="24"/>
      <c r="AA551" s="24">
        <f t="shared" si="67"/>
        <v>0</v>
      </c>
      <c r="AB551" s="24">
        <f t="shared" si="67"/>
        <v>0</v>
      </c>
      <c r="AC551" s="24">
        <f t="shared" si="67"/>
        <v>0</v>
      </c>
      <c r="AD551" s="24">
        <f t="shared" si="67"/>
        <v>0</v>
      </c>
      <c r="AE551" s="24">
        <f t="shared" si="66"/>
        <v>0</v>
      </c>
      <c r="AF551" s="24">
        <f t="shared" si="66"/>
        <v>0</v>
      </c>
      <c r="AJ551" s="100"/>
      <c r="BD551" t="str">
        <f t="shared" si="65"/>
        <v>RC3THE MANOR HOUSE</v>
      </c>
      <c r="BE551" s="30" t="s">
        <v>1370</v>
      </c>
      <c r="BF551" s="30" t="s">
        <v>1371</v>
      </c>
      <c r="BG551" s="30" t="s">
        <v>1370</v>
      </c>
      <c r="BH551" s="30" t="s">
        <v>1371</v>
      </c>
      <c r="BI551" s="30" t="s">
        <v>1365</v>
      </c>
    </row>
    <row r="552" spans="4:61" s="20" customFormat="1" ht="15" hidden="1" x14ac:dyDescent="0.25">
      <c r="D552" s="20">
        <f t="shared" si="58"/>
        <v>0</v>
      </c>
      <c r="E552" s="24"/>
      <c r="G552" s="24"/>
      <c r="H552" s="24"/>
      <c r="I552" s="24"/>
      <c r="J552" s="24">
        <f t="shared" si="67"/>
        <v>0</v>
      </c>
      <c r="K552" s="24">
        <f t="shared" si="67"/>
        <v>0</v>
      </c>
      <c r="L552" s="24">
        <f t="shared" si="67"/>
        <v>0</v>
      </c>
      <c r="M552" s="24">
        <f t="shared" si="67"/>
        <v>0</v>
      </c>
      <c r="N552" s="24">
        <f t="shared" si="67"/>
        <v>0</v>
      </c>
      <c r="O552" s="24">
        <f t="shared" si="67"/>
        <v>0</v>
      </c>
      <c r="P552" s="24">
        <f t="shared" si="67"/>
        <v>0</v>
      </c>
      <c r="Q552" s="24">
        <f t="shared" si="67"/>
        <v>0</v>
      </c>
      <c r="R552" s="24">
        <f t="shared" si="67"/>
        <v>0</v>
      </c>
      <c r="S552" s="24">
        <f t="shared" si="67"/>
        <v>0</v>
      </c>
      <c r="T552" s="24">
        <f t="shared" si="67"/>
        <v>0</v>
      </c>
      <c r="U552" s="24">
        <f t="shared" si="67"/>
        <v>0</v>
      </c>
      <c r="V552" s="24"/>
      <c r="W552" s="24"/>
      <c r="X552" s="24"/>
      <c r="Y552" s="24"/>
      <c r="Z552" s="24"/>
      <c r="AA552" s="24">
        <f t="shared" si="67"/>
        <v>0</v>
      </c>
      <c r="AB552" s="24">
        <f t="shared" si="67"/>
        <v>0</v>
      </c>
      <c r="AC552" s="24">
        <f t="shared" si="67"/>
        <v>0</v>
      </c>
      <c r="AD552" s="24">
        <f t="shared" si="67"/>
        <v>0</v>
      </c>
      <c r="AE552" s="24">
        <f t="shared" si="66"/>
        <v>0</v>
      </c>
      <c r="AF552" s="24">
        <f t="shared" si="66"/>
        <v>0</v>
      </c>
      <c r="AJ552" s="100"/>
      <c r="BD552" t="str">
        <f t="shared" si="65"/>
        <v>RC3WILLESDEN CENTRE FOR HEALTH AND CARE</v>
      </c>
      <c r="BE552" s="30" t="s">
        <v>1372</v>
      </c>
      <c r="BF552" s="30" t="s">
        <v>1373</v>
      </c>
      <c r="BG552" s="30" t="s">
        <v>1372</v>
      </c>
      <c r="BH552" s="30" t="s">
        <v>1373</v>
      </c>
      <c r="BI552" s="30" t="s">
        <v>1365</v>
      </c>
    </row>
    <row r="553" spans="4:61" s="20" customFormat="1" ht="15" hidden="1" x14ac:dyDescent="0.25">
      <c r="D553" s="20">
        <f t="shared" si="58"/>
        <v>0</v>
      </c>
      <c r="E553" s="24"/>
      <c r="G553" s="24"/>
      <c r="H553" s="24"/>
      <c r="I553" s="24"/>
      <c r="J553" s="24">
        <f t="shared" si="67"/>
        <v>0</v>
      </c>
      <c r="K553" s="24">
        <f t="shared" si="67"/>
        <v>0</v>
      </c>
      <c r="L553" s="24">
        <f t="shared" si="67"/>
        <v>0</v>
      </c>
      <c r="M553" s="24">
        <f t="shared" si="67"/>
        <v>0</v>
      </c>
      <c r="N553" s="24">
        <f t="shared" si="67"/>
        <v>0</v>
      </c>
      <c r="O553" s="24">
        <f t="shared" si="67"/>
        <v>0</v>
      </c>
      <c r="P553" s="24">
        <f t="shared" si="67"/>
        <v>0</v>
      </c>
      <c r="Q553" s="24">
        <f t="shared" si="67"/>
        <v>0</v>
      </c>
      <c r="R553" s="24">
        <f t="shared" si="67"/>
        <v>0</v>
      </c>
      <c r="S553" s="24">
        <f t="shared" si="67"/>
        <v>0</v>
      </c>
      <c r="T553" s="24">
        <f t="shared" si="67"/>
        <v>0</v>
      </c>
      <c r="U553" s="24">
        <f t="shared" si="67"/>
        <v>0</v>
      </c>
      <c r="V553" s="24"/>
      <c r="W553" s="24"/>
      <c r="X553" s="24"/>
      <c r="Y553" s="24"/>
      <c r="Z553" s="24"/>
      <c r="AA553" s="24">
        <f t="shared" si="67"/>
        <v>0</v>
      </c>
      <c r="AB553" s="24">
        <f t="shared" si="67"/>
        <v>0</v>
      </c>
      <c r="AC553" s="24">
        <f t="shared" si="67"/>
        <v>0</v>
      </c>
      <c r="AD553" s="24">
        <f t="shared" si="67"/>
        <v>0</v>
      </c>
      <c r="AE553" s="24">
        <f t="shared" si="66"/>
        <v>0</v>
      </c>
      <c r="AF553" s="24">
        <f t="shared" si="66"/>
        <v>0</v>
      </c>
      <c r="AJ553" s="100"/>
      <c r="BD553" t="str">
        <f t="shared" si="65"/>
        <v>RC9LUTON AND DUNSTABLE HOSPITAL</v>
      </c>
      <c r="BE553" s="30" t="s">
        <v>1374</v>
      </c>
      <c r="BF553" s="30" t="s">
        <v>1375</v>
      </c>
      <c r="BG553" s="30" t="s">
        <v>1374</v>
      </c>
      <c r="BH553" s="30" t="s">
        <v>1375</v>
      </c>
      <c r="BI553" s="30" t="s">
        <v>1376</v>
      </c>
    </row>
    <row r="554" spans="4:61" s="20" customFormat="1" ht="15" hidden="1" x14ac:dyDescent="0.25">
      <c r="D554" s="20">
        <f t="shared" si="58"/>
        <v>0</v>
      </c>
      <c r="E554" s="24"/>
      <c r="G554" s="24"/>
      <c r="H554" s="24"/>
      <c r="I554" s="24"/>
      <c r="J554" s="24">
        <f t="shared" si="67"/>
        <v>0</v>
      </c>
      <c r="K554" s="24">
        <f t="shared" si="67"/>
        <v>0</v>
      </c>
      <c r="L554" s="24">
        <f t="shared" si="67"/>
        <v>0</v>
      </c>
      <c r="M554" s="24">
        <f t="shared" si="67"/>
        <v>0</v>
      </c>
      <c r="N554" s="24">
        <f t="shared" si="67"/>
        <v>0</v>
      </c>
      <c r="O554" s="24">
        <f t="shared" si="67"/>
        <v>0</v>
      </c>
      <c r="P554" s="24">
        <f t="shared" si="67"/>
        <v>0</v>
      </c>
      <c r="Q554" s="24">
        <f t="shared" si="67"/>
        <v>0</v>
      </c>
      <c r="R554" s="24">
        <f t="shared" si="67"/>
        <v>0</v>
      </c>
      <c r="S554" s="24">
        <f t="shared" si="67"/>
        <v>0</v>
      </c>
      <c r="T554" s="24">
        <f t="shared" si="67"/>
        <v>0</v>
      </c>
      <c r="U554" s="24">
        <f t="shared" si="67"/>
        <v>0</v>
      </c>
      <c r="V554" s="24"/>
      <c r="W554" s="24"/>
      <c r="X554" s="24"/>
      <c r="Y554" s="24"/>
      <c r="Z554" s="24"/>
      <c r="AA554" s="24">
        <f t="shared" si="67"/>
        <v>0</v>
      </c>
      <c r="AB554" s="24">
        <f t="shared" si="67"/>
        <v>0</v>
      </c>
      <c r="AC554" s="24">
        <f t="shared" si="67"/>
        <v>0</v>
      </c>
      <c r="AD554" s="24">
        <f t="shared" si="67"/>
        <v>0</v>
      </c>
      <c r="AE554" s="24">
        <f t="shared" si="66"/>
        <v>0</v>
      </c>
      <c r="AF554" s="24">
        <f t="shared" si="66"/>
        <v>0</v>
      </c>
      <c r="AJ554" s="100"/>
      <c r="BD554" t="str">
        <f t="shared" si="65"/>
        <v>RCBARCHWAYS INTERMEDIATE CARE UNIT</v>
      </c>
      <c r="BE554" s="123" t="s">
        <v>1377</v>
      </c>
      <c r="BF554" s="123" t="s">
        <v>1378</v>
      </c>
      <c r="BG554" s="123" t="s">
        <v>1377</v>
      </c>
      <c r="BH554" s="123" t="s">
        <v>1378</v>
      </c>
      <c r="BI554" s="30" t="s">
        <v>1379</v>
      </c>
    </row>
    <row r="555" spans="4:61" s="20" customFormat="1" ht="15" hidden="1" x14ac:dyDescent="0.25">
      <c r="D555" s="20">
        <f t="shared" ref="D555:D618" si="68">IF(D143="", IF(E143="", 0,1),0)</f>
        <v>0</v>
      </c>
      <c r="E555" s="24"/>
      <c r="G555" s="24"/>
      <c r="H555" s="24"/>
      <c r="I555" s="24"/>
      <c r="J555" s="24">
        <f t="shared" si="67"/>
        <v>0</v>
      </c>
      <c r="K555" s="24">
        <f t="shared" si="67"/>
        <v>0</v>
      </c>
      <c r="L555" s="24">
        <f t="shared" si="67"/>
        <v>0</v>
      </c>
      <c r="M555" s="24">
        <f t="shared" si="67"/>
        <v>0</v>
      </c>
      <c r="N555" s="24">
        <f t="shared" si="67"/>
        <v>0</v>
      </c>
      <c r="O555" s="24">
        <f t="shared" si="67"/>
        <v>0</v>
      </c>
      <c r="P555" s="24">
        <f t="shared" si="67"/>
        <v>0</v>
      </c>
      <c r="Q555" s="24">
        <f t="shared" si="67"/>
        <v>0</v>
      </c>
      <c r="R555" s="24">
        <f t="shared" si="67"/>
        <v>0</v>
      </c>
      <c r="S555" s="24">
        <f t="shared" si="67"/>
        <v>0</v>
      </c>
      <c r="T555" s="24">
        <f t="shared" si="67"/>
        <v>0</v>
      </c>
      <c r="U555" s="24">
        <f t="shared" si="67"/>
        <v>0</v>
      </c>
      <c r="V555" s="24"/>
      <c r="W555" s="24"/>
      <c r="X555" s="24"/>
      <c r="Y555" s="24"/>
      <c r="Z555" s="24"/>
      <c r="AA555" s="24">
        <f t="shared" si="67"/>
        <v>0</v>
      </c>
      <c r="AB555" s="24">
        <f t="shared" si="67"/>
        <v>0</v>
      </c>
      <c r="AC555" s="24">
        <f t="shared" si="67"/>
        <v>0</v>
      </c>
      <c r="AD555" s="24">
        <f t="shared" si="67"/>
        <v>0</v>
      </c>
      <c r="AE555" s="24">
        <f t="shared" si="66"/>
        <v>0</v>
      </c>
      <c r="AF555" s="24">
        <f t="shared" si="66"/>
        <v>0</v>
      </c>
      <c r="AJ555" s="100"/>
      <c r="BD555" t="str">
        <f t="shared" si="65"/>
        <v>RCBBOOTHAM PARK HOSPITAL</v>
      </c>
      <c r="BE555" s="30" t="s">
        <v>1380</v>
      </c>
      <c r="BF555" s="30" t="s">
        <v>1381</v>
      </c>
      <c r="BG555" s="30" t="s">
        <v>1380</v>
      </c>
      <c r="BH555" s="30" t="s">
        <v>1381</v>
      </c>
      <c r="BI555" s="30" t="s">
        <v>1379</v>
      </c>
    </row>
    <row r="556" spans="4:61" s="20" customFormat="1" ht="15" hidden="1" x14ac:dyDescent="0.25">
      <c r="D556" s="20">
        <f t="shared" si="68"/>
        <v>0</v>
      </c>
      <c r="E556" s="24"/>
      <c r="G556" s="24"/>
      <c r="H556" s="24"/>
      <c r="I556" s="24"/>
      <c r="J556" s="24">
        <f t="shared" si="67"/>
        <v>0</v>
      </c>
      <c r="K556" s="24">
        <f t="shared" si="67"/>
        <v>0</v>
      </c>
      <c r="L556" s="24">
        <f t="shared" si="67"/>
        <v>0</v>
      </c>
      <c r="M556" s="24">
        <f t="shared" si="67"/>
        <v>0</v>
      </c>
      <c r="N556" s="24">
        <f t="shared" si="67"/>
        <v>0</v>
      </c>
      <c r="O556" s="24">
        <f t="shared" si="67"/>
        <v>0</v>
      </c>
      <c r="P556" s="24">
        <f t="shared" si="67"/>
        <v>0</v>
      </c>
      <c r="Q556" s="24">
        <f t="shared" si="67"/>
        <v>0</v>
      </c>
      <c r="R556" s="24">
        <f t="shared" si="67"/>
        <v>0</v>
      </c>
      <c r="S556" s="24">
        <f t="shared" si="67"/>
        <v>0</v>
      </c>
      <c r="T556" s="24">
        <f t="shared" si="67"/>
        <v>0</v>
      </c>
      <c r="U556" s="24">
        <f t="shared" si="67"/>
        <v>0</v>
      </c>
      <c r="V556" s="24"/>
      <c r="W556" s="24"/>
      <c r="X556" s="24"/>
      <c r="Y556" s="24"/>
      <c r="Z556" s="24"/>
      <c r="AA556" s="24">
        <f t="shared" si="67"/>
        <v>0</v>
      </c>
      <c r="AB556" s="24">
        <f t="shared" si="67"/>
        <v>0</v>
      </c>
      <c r="AC556" s="24">
        <f t="shared" si="67"/>
        <v>0</v>
      </c>
      <c r="AD556" s="24">
        <f t="shared" si="67"/>
        <v>0</v>
      </c>
      <c r="AE556" s="24">
        <f t="shared" si="66"/>
        <v>0</v>
      </c>
      <c r="AF556" s="24">
        <f t="shared" si="66"/>
        <v>0</v>
      </c>
      <c r="AJ556" s="100"/>
      <c r="BD556" t="str">
        <f t="shared" si="65"/>
        <v>RCBBRIDLINGTON AND DISTRICT HOSPITAL</v>
      </c>
      <c r="BE556" s="30" t="s">
        <v>1382</v>
      </c>
      <c r="BF556" s="30" t="s">
        <v>1383</v>
      </c>
      <c r="BG556" s="30" t="s">
        <v>1382</v>
      </c>
      <c r="BH556" s="30" t="s">
        <v>1383</v>
      </c>
      <c r="BI556" s="30" t="s">
        <v>1379</v>
      </c>
    </row>
    <row r="557" spans="4:61" s="20" customFormat="1" ht="15" hidden="1" x14ac:dyDescent="0.25">
      <c r="D557" s="20">
        <f t="shared" si="68"/>
        <v>0</v>
      </c>
      <c r="E557" s="24"/>
      <c r="G557" s="24"/>
      <c r="H557" s="24"/>
      <c r="I557" s="24"/>
      <c r="J557" s="24">
        <f t="shared" si="67"/>
        <v>0</v>
      </c>
      <c r="K557" s="24">
        <f t="shared" si="67"/>
        <v>0</v>
      </c>
      <c r="L557" s="24">
        <f t="shared" si="67"/>
        <v>0</v>
      </c>
      <c r="M557" s="24">
        <f t="shared" si="67"/>
        <v>0</v>
      </c>
      <c r="N557" s="24">
        <f t="shared" si="67"/>
        <v>0</v>
      </c>
      <c r="O557" s="24">
        <f t="shared" si="67"/>
        <v>0</v>
      </c>
      <c r="P557" s="24">
        <f t="shared" si="67"/>
        <v>0</v>
      </c>
      <c r="Q557" s="24">
        <f t="shared" si="67"/>
        <v>0</v>
      </c>
      <c r="R557" s="24">
        <f t="shared" si="67"/>
        <v>0</v>
      </c>
      <c r="S557" s="24">
        <f t="shared" si="67"/>
        <v>0</v>
      </c>
      <c r="T557" s="24">
        <f t="shared" si="67"/>
        <v>0</v>
      </c>
      <c r="U557" s="24">
        <f t="shared" si="67"/>
        <v>0</v>
      </c>
      <c r="V557" s="24"/>
      <c r="W557" s="24"/>
      <c r="X557" s="24"/>
      <c r="Y557" s="24"/>
      <c r="Z557" s="24"/>
      <c r="AA557" s="24">
        <f t="shared" si="67"/>
        <v>0</v>
      </c>
      <c r="AB557" s="24">
        <f t="shared" si="67"/>
        <v>0</v>
      </c>
      <c r="AC557" s="24">
        <f t="shared" si="67"/>
        <v>0</v>
      </c>
      <c r="AD557" s="24">
        <f t="shared" si="67"/>
        <v>0</v>
      </c>
      <c r="AE557" s="24">
        <f t="shared" si="66"/>
        <v>0</v>
      </c>
      <c r="AF557" s="24">
        <f t="shared" si="66"/>
        <v>0</v>
      </c>
      <c r="AJ557" s="100"/>
      <c r="BD557" t="str">
        <f t="shared" si="65"/>
        <v>RCBCROSS LANE HOSPITAL</v>
      </c>
      <c r="BE557" s="30" t="s">
        <v>1384</v>
      </c>
      <c r="BF557" s="30" t="s">
        <v>1385</v>
      </c>
      <c r="BG557" s="30" t="s">
        <v>1384</v>
      </c>
      <c r="BH557" s="30" t="s">
        <v>1385</v>
      </c>
      <c r="BI557" s="30" t="s">
        <v>1379</v>
      </c>
    </row>
    <row r="558" spans="4:61" s="20" customFormat="1" ht="15" hidden="1" x14ac:dyDescent="0.25">
      <c r="D558" s="20">
        <f t="shared" si="68"/>
        <v>0</v>
      </c>
      <c r="E558" s="24"/>
      <c r="G558" s="24"/>
      <c r="H558" s="24"/>
      <c r="I558" s="24"/>
      <c r="J558" s="24">
        <f t="shared" si="67"/>
        <v>0</v>
      </c>
      <c r="K558" s="24">
        <f t="shared" si="67"/>
        <v>0</v>
      </c>
      <c r="L558" s="24">
        <f t="shared" si="67"/>
        <v>0</v>
      </c>
      <c r="M558" s="24">
        <f t="shared" si="67"/>
        <v>0</v>
      </c>
      <c r="N558" s="24">
        <f t="shared" si="67"/>
        <v>0</v>
      </c>
      <c r="O558" s="24">
        <f t="shared" si="67"/>
        <v>0</v>
      </c>
      <c r="P558" s="24">
        <f t="shared" si="67"/>
        <v>0</v>
      </c>
      <c r="Q558" s="24">
        <f t="shared" si="67"/>
        <v>0</v>
      </c>
      <c r="R558" s="24">
        <f t="shared" si="67"/>
        <v>0</v>
      </c>
      <c r="S558" s="24">
        <f t="shared" si="67"/>
        <v>0</v>
      </c>
      <c r="T558" s="24">
        <f t="shared" si="67"/>
        <v>0</v>
      </c>
      <c r="U558" s="24">
        <f t="shared" si="67"/>
        <v>0</v>
      </c>
      <c r="V558" s="24"/>
      <c r="W558" s="24"/>
      <c r="X558" s="24"/>
      <c r="Y558" s="24"/>
      <c r="Z558" s="24"/>
      <c r="AA558" s="24">
        <f t="shared" si="67"/>
        <v>0</v>
      </c>
      <c r="AB558" s="24">
        <f t="shared" si="67"/>
        <v>0</v>
      </c>
      <c r="AC558" s="24">
        <f t="shared" si="67"/>
        <v>0</v>
      </c>
      <c r="AD558" s="24">
        <f t="shared" si="67"/>
        <v>0</v>
      </c>
      <c r="AE558" s="24">
        <f t="shared" si="66"/>
        <v>0</v>
      </c>
      <c r="AF558" s="24">
        <f t="shared" si="66"/>
        <v>0</v>
      </c>
      <c r="AJ558" s="100"/>
      <c r="BD558" t="str">
        <f t="shared" si="65"/>
        <v>RCBMALTON COMMUNITY HOSPITAL</v>
      </c>
      <c r="BE558" s="30" t="s">
        <v>1386</v>
      </c>
      <c r="BF558" s="30" t="s">
        <v>1387</v>
      </c>
      <c r="BG558" s="30" t="s">
        <v>1386</v>
      </c>
      <c r="BH558" s="30" t="s">
        <v>1387</v>
      </c>
      <c r="BI558" s="30" t="s">
        <v>1379</v>
      </c>
    </row>
    <row r="559" spans="4:61" s="20" customFormat="1" ht="15" hidden="1" x14ac:dyDescent="0.25">
      <c r="D559" s="20">
        <f t="shared" si="68"/>
        <v>0</v>
      </c>
      <c r="E559" s="24"/>
      <c r="G559" s="24"/>
      <c r="H559" s="24"/>
      <c r="I559" s="24"/>
      <c r="J559" s="24">
        <f t="shared" si="67"/>
        <v>0</v>
      </c>
      <c r="K559" s="24">
        <f t="shared" si="67"/>
        <v>0</v>
      </c>
      <c r="L559" s="24">
        <f t="shared" si="67"/>
        <v>0</v>
      </c>
      <c r="M559" s="24">
        <f t="shared" si="67"/>
        <v>0</v>
      </c>
      <c r="N559" s="24">
        <f t="shared" si="67"/>
        <v>0</v>
      </c>
      <c r="O559" s="24">
        <f t="shared" si="67"/>
        <v>0</v>
      </c>
      <c r="P559" s="24">
        <f t="shared" si="67"/>
        <v>0</v>
      </c>
      <c r="Q559" s="24">
        <f t="shared" si="67"/>
        <v>0</v>
      </c>
      <c r="R559" s="24">
        <f t="shared" si="67"/>
        <v>0</v>
      </c>
      <c r="S559" s="24">
        <f t="shared" si="67"/>
        <v>0</v>
      </c>
      <c r="T559" s="24">
        <f t="shared" si="67"/>
        <v>0</v>
      </c>
      <c r="U559" s="24">
        <f t="shared" si="67"/>
        <v>0</v>
      </c>
      <c r="V559" s="24"/>
      <c r="W559" s="24"/>
      <c r="X559" s="24"/>
      <c r="Y559" s="24"/>
      <c r="Z559" s="24"/>
      <c r="AA559" s="24">
        <f t="shared" si="67"/>
        <v>0</v>
      </c>
      <c r="AB559" s="24">
        <f t="shared" si="67"/>
        <v>0</v>
      </c>
      <c r="AC559" s="24">
        <f t="shared" si="67"/>
        <v>0</v>
      </c>
      <c r="AD559" s="24">
        <f t="shared" si="67"/>
        <v>0</v>
      </c>
      <c r="AE559" s="24">
        <f t="shared" si="66"/>
        <v>0</v>
      </c>
      <c r="AF559" s="24">
        <f t="shared" si="66"/>
        <v>0</v>
      </c>
      <c r="AJ559" s="100"/>
      <c r="BD559" t="str">
        <f t="shared" si="65"/>
        <v>RCBSCARBOROUGH GENERAL HOSPITAL</v>
      </c>
      <c r="BE559" s="30" t="s">
        <v>1388</v>
      </c>
      <c r="BF559" s="30" t="s">
        <v>1389</v>
      </c>
      <c r="BG559" s="30" t="s">
        <v>1388</v>
      </c>
      <c r="BH559" s="30" t="s">
        <v>1389</v>
      </c>
      <c r="BI559" s="30" t="s">
        <v>1379</v>
      </c>
    </row>
    <row r="560" spans="4:61" s="20" customFormat="1" ht="15" hidden="1" x14ac:dyDescent="0.25">
      <c r="D560" s="20">
        <f t="shared" si="68"/>
        <v>0</v>
      </c>
      <c r="E560" s="24"/>
      <c r="G560" s="24"/>
      <c r="H560" s="24"/>
      <c r="I560" s="24"/>
      <c r="J560" s="24">
        <f t="shared" si="67"/>
        <v>0</v>
      </c>
      <c r="K560" s="24">
        <f t="shared" si="67"/>
        <v>0</v>
      </c>
      <c r="L560" s="24">
        <f t="shared" si="67"/>
        <v>0</v>
      </c>
      <c r="M560" s="24">
        <f t="shared" si="67"/>
        <v>0</v>
      </c>
      <c r="N560" s="24">
        <f t="shared" si="67"/>
        <v>0</v>
      </c>
      <c r="O560" s="24">
        <f t="shared" si="67"/>
        <v>0</v>
      </c>
      <c r="P560" s="24">
        <f t="shared" si="67"/>
        <v>0</v>
      </c>
      <c r="Q560" s="24">
        <f t="shared" si="67"/>
        <v>0</v>
      </c>
      <c r="R560" s="24">
        <f t="shared" si="67"/>
        <v>0</v>
      </c>
      <c r="S560" s="24">
        <f t="shared" si="67"/>
        <v>0</v>
      </c>
      <c r="T560" s="24">
        <f t="shared" si="67"/>
        <v>0</v>
      </c>
      <c r="U560" s="24">
        <f t="shared" si="67"/>
        <v>0</v>
      </c>
      <c r="V560" s="24"/>
      <c r="W560" s="24"/>
      <c r="X560" s="24"/>
      <c r="Y560" s="24"/>
      <c r="Z560" s="24"/>
      <c r="AA560" s="24">
        <f t="shared" si="67"/>
        <v>0</v>
      </c>
      <c r="AB560" s="24">
        <f t="shared" si="67"/>
        <v>0</v>
      </c>
      <c r="AC560" s="24">
        <f t="shared" si="67"/>
        <v>0</v>
      </c>
      <c r="AD560" s="24">
        <f t="shared" si="67"/>
        <v>0</v>
      </c>
      <c r="AE560" s="24">
        <f t="shared" si="66"/>
        <v>0</v>
      </c>
      <c r="AF560" s="24">
        <f t="shared" si="66"/>
        <v>0</v>
      </c>
      <c r="AJ560" s="100"/>
      <c r="BD560" t="str">
        <f t="shared" si="65"/>
        <v>RCBSELBY AND DISTRICT WAR MEMORIAL HOSPITAL</v>
      </c>
      <c r="BE560" s="30" t="s">
        <v>1390</v>
      </c>
      <c r="BF560" s="30" t="s">
        <v>1391</v>
      </c>
      <c r="BG560" s="30" t="s">
        <v>1390</v>
      </c>
      <c r="BH560" s="30" t="s">
        <v>1391</v>
      </c>
      <c r="BI560" s="30" t="s">
        <v>1379</v>
      </c>
    </row>
    <row r="561" spans="4:61" s="20" customFormat="1" ht="15" hidden="1" x14ac:dyDescent="0.25">
      <c r="D561" s="20">
        <f t="shared" si="68"/>
        <v>0</v>
      </c>
      <c r="E561" s="24"/>
      <c r="G561" s="24"/>
      <c r="H561" s="24"/>
      <c r="I561" s="24"/>
      <c r="J561" s="24">
        <f t="shared" si="67"/>
        <v>0</v>
      </c>
      <c r="K561" s="24">
        <f t="shared" si="67"/>
        <v>0</v>
      </c>
      <c r="L561" s="24">
        <f t="shared" si="67"/>
        <v>0</v>
      </c>
      <c r="M561" s="24">
        <f t="shared" si="67"/>
        <v>0</v>
      </c>
      <c r="N561" s="24">
        <f t="shared" si="67"/>
        <v>0</v>
      </c>
      <c r="O561" s="24">
        <f t="shared" si="67"/>
        <v>0</v>
      </c>
      <c r="P561" s="24">
        <f t="shared" si="67"/>
        <v>0</v>
      </c>
      <c r="Q561" s="24">
        <f t="shared" si="67"/>
        <v>0</v>
      </c>
      <c r="R561" s="24">
        <f t="shared" si="67"/>
        <v>0</v>
      </c>
      <c r="S561" s="24">
        <f t="shared" si="67"/>
        <v>0</v>
      </c>
      <c r="T561" s="24">
        <f t="shared" si="67"/>
        <v>0</v>
      </c>
      <c r="U561" s="24">
        <f t="shared" si="67"/>
        <v>0</v>
      </c>
      <c r="V561" s="24"/>
      <c r="W561" s="24"/>
      <c r="X561" s="24"/>
      <c r="Y561" s="24"/>
      <c r="Z561" s="24"/>
      <c r="AA561" s="24">
        <f t="shared" si="67"/>
        <v>0</v>
      </c>
      <c r="AB561" s="24">
        <f t="shared" si="67"/>
        <v>0</v>
      </c>
      <c r="AC561" s="24">
        <f t="shared" si="67"/>
        <v>0</v>
      </c>
      <c r="AD561" s="24">
        <f t="shared" si="67"/>
        <v>0</v>
      </c>
      <c r="AE561" s="24">
        <f t="shared" si="66"/>
        <v>0</v>
      </c>
      <c r="AF561" s="24">
        <f t="shared" si="66"/>
        <v>0</v>
      </c>
      <c r="AJ561" s="100"/>
      <c r="BD561" t="str">
        <f t="shared" si="65"/>
        <v>RCBST HELENS REHABILITATION HOSPITAL</v>
      </c>
      <c r="BE561" s="30" t="s">
        <v>1392</v>
      </c>
      <c r="BF561" s="30" t="s">
        <v>1393</v>
      </c>
      <c r="BG561" s="30" t="s">
        <v>1392</v>
      </c>
      <c r="BH561" s="30" t="s">
        <v>1393</v>
      </c>
      <c r="BI561" s="30" t="s">
        <v>1379</v>
      </c>
    </row>
    <row r="562" spans="4:61" s="20" customFormat="1" ht="15" hidden="1" x14ac:dyDescent="0.25">
      <c r="D562" s="20">
        <f t="shared" si="68"/>
        <v>0</v>
      </c>
      <c r="E562" s="24"/>
      <c r="G562" s="24"/>
      <c r="H562" s="24"/>
      <c r="I562" s="24"/>
      <c r="J562" s="24">
        <f t="shared" si="67"/>
        <v>0</v>
      </c>
      <c r="K562" s="24">
        <f t="shared" si="67"/>
        <v>0</v>
      </c>
      <c r="L562" s="24">
        <f t="shared" si="67"/>
        <v>0</v>
      </c>
      <c r="M562" s="24">
        <f t="shared" si="67"/>
        <v>0</v>
      </c>
      <c r="N562" s="24">
        <f t="shared" si="67"/>
        <v>0</v>
      </c>
      <c r="O562" s="24">
        <f t="shared" si="67"/>
        <v>0</v>
      </c>
      <c r="P562" s="24">
        <f t="shared" si="67"/>
        <v>0</v>
      </c>
      <c r="Q562" s="24">
        <f t="shared" si="67"/>
        <v>0</v>
      </c>
      <c r="R562" s="24">
        <f t="shared" si="67"/>
        <v>0</v>
      </c>
      <c r="S562" s="24">
        <f t="shared" si="67"/>
        <v>0</v>
      </c>
      <c r="T562" s="24">
        <f t="shared" si="67"/>
        <v>0</v>
      </c>
      <c r="U562" s="24">
        <f t="shared" si="67"/>
        <v>0</v>
      </c>
      <c r="V562" s="24"/>
      <c r="W562" s="24"/>
      <c r="X562" s="24"/>
      <c r="Y562" s="24"/>
      <c r="Z562" s="24"/>
      <c r="AA562" s="24">
        <f t="shared" si="67"/>
        <v>0</v>
      </c>
      <c r="AB562" s="24">
        <f t="shared" si="67"/>
        <v>0</v>
      </c>
      <c r="AC562" s="24">
        <f t="shared" si="67"/>
        <v>0</v>
      </c>
      <c r="AD562" s="24">
        <f t="shared" si="67"/>
        <v>0</v>
      </c>
      <c r="AE562" s="24">
        <f t="shared" si="66"/>
        <v>0</v>
      </c>
      <c r="AF562" s="24">
        <f t="shared" si="66"/>
        <v>0</v>
      </c>
      <c r="AJ562" s="100"/>
      <c r="BD562" t="str">
        <f t="shared" si="65"/>
        <v>RCBST MARY'S HOSPITAL</v>
      </c>
      <c r="BE562" s="30" t="s">
        <v>1394</v>
      </c>
      <c r="BF562" s="30" t="s">
        <v>337</v>
      </c>
      <c r="BG562" s="30" t="s">
        <v>1394</v>
      </c>
      <c r="BH562" s="30" t="s">
        <v>337</v>
      </c>
      <c r="BI562" s="30" t="s">
        <v>1379</v>
      </c>
    </row>
    <row r="563" spans="4:61" s="20" customFormat="1" ht="15" hidden="1" x14ac:dyDescent="0.25">
      <c r="D563" s="20">
        <f t="shared" si="68"/>
        <v>0</v>
      </c>
      <c r="E563" s="24"/>
      <c r="G563" s="24"/>
      <c r="H563" s="24"/>
      <c r="I563" s="24"/>
      <c r="J563" s="24">
        <f t="shared" si="67"/>
        <v>0</v>
      </c>
      <c r="K563" s="24">
        <f t="shared" si="67"/>
        <v>0</v>
      </c>
      <c r="L563" s="24">
        <f t="shared" si="67"/>
        <v>0</v>
      </c>
      <c r="M563" s="24">
        <f t="shared" si="67"/>
        <v>0</v>
      </c>
      <c r="N563" s="24">
        <f t="shared" si="67"/>
        <v>0</v>
      </c>
      <c r="O563" s="24">
        <f t="shared" si="67"/>
        <v>0</v>
      </c>
      <c r="P563" s="24">
        <f t="shared" si="67"/>
        <v>0</v>
      </c>
      <c r="Q563" s="24">
        <f t="shared" si="67"/>
        <v>0</v>
      </c>
      <c r="R563" s="24">
        <f t="shared" si="67"/>
        <v>0</v>
      </c>
      <c r="S563" s="24">
        <f t="shared" si="67"/>
        <v>0</v>
      </c>
      <c r="T563" s="24">
        <f t="shared" si="67"/>
        <v>0</v>
      </c>
      <c r="U563" s="24">
        <f t="shared" si="67"/>
        <v>0</v>
      </c>
      <c r="V563" s="24"/>
      <c r="W563" s="24"/>
      <c r="X563" s="24"/>
      <c r="Y563" s="24"/>
      <c r="Z563" s="24"/>
      <c r="AA563" s="24">
        <f t="shared" si="67"/>
        <v>0</v>
      </c>
      <c r="AB563" s="24">
        <f t="shared" si="67"/>
        <v>0</v>
      </c>
      <c r="AC563" s="24">
        <f t="shared" si="67"/>
        <v>0</v>
      </c>
      <c r="AD563" s="24">
        <f t="shared" si="67"/>
        <v>0</v>
      </c>
      <c r="AE563" s="24">
        <f t="shared" si="66"/>
        <v>0</v>
      </c>
      <c r="AF563" s="24">
        <f t="shared" si="66"/>
        <v>0</v>
      </c>
      <c r="AJ563" s="100"/>
      <c r="BD563" t="str">
        <f t="shared" si="65"/>
        <v>RCBST MONICAS HOSPITAL</v>
      </c>
      <c r="BE563" s="30" t="s">
        <v>1395</v>
      </c>
      <c r="BF563" s="30" t="s">
        <v>1396</v>
      </c>
      <c r="BG563" s="30" t="s">
        <v>1395</v>
      </c>
      <c r="BH563" s="30" t="s">
        <v>1396</v>
      </c>
      <c r="BI563" s="30" t="s">
        <v>1379</v>
      </c>
    </row>
    <row r="564" spans="4:61" s="20" customFormat="1" ht="15" hidden="1" x14ac:dyDescent="0.25">
      <c r="D564" s="20">
        <f t="shared" si="68"/>
        <v>0</v>
      </c>
      <c r="E564" s="24"/>
      <c r="G564" s="24"/>
      <c r="H564" s="24"/>
      <c r="I564" s="24"/>
      <c r="J564" s="24">
        <f t="shared" si="67"/>
        <v>0</v>
      </c>
      <c r="K564" s="24">
        <f t="shared" si="67"/>
        <v>0</v>
      </c>
      <c r="L564" s="24">
        <f t="shared" si="67"/>
        <v>0</v>
      </c>
      <c r="M564" s="24">
        <f t="shared" si="67"/>
        <v>0</v>
      </c>
      <c r="N564" s="24">
        <f t="shared" si="67"/>
        <v>0</v>
      </c>
      <c r="O564" s="24">
        <f t="shared" si="67"/>
        <v>0</v>
      </c>
      <c r="P564" s="24">
        <f t="shared" si="67"/>
        <v>0</v>
      </c>
      <c r="Q564" s="24">
        <f t="shared" si="67"/>
        <v>0</v>
      </c>
      <c r="R564" s="24">
        <f t="shared" si="67"/>
        <v>0</v>
      </c>
      <c r="S564" s="24">
        <f t="shared" si="67"/>
        <v>0</v>
      </c>
      <c r="T564" s="24">
        <f t="shared" si="67"/>
        <v>0</v>
      </c>
      <c r="U564" s="24">
        <f t="shared" si="67"/>
        <v>0</v>
      </c>
      <c r="V564" s="24"/>
      <c r="W564" s="24"/>
      <c r="X564" s="24"/>
      <c r="Y564" s="24"/>
      <c r="Z564" s="24"/>
      <c r="AA564" s="24">
        <f t="shared" si="67"/>
        <v>0</v>
      </c>
      <c r="AB564" s="24">
        <f t="shared" si="67"/>
        <v>0</v>
      </c>
      <c r="AC564" s="24">
        <f t="shared" si="67"/>
        <v>0</v>
      </c>
      <c r="AD564" s="24">
        <f t="shared" ref="AD564:AX579" si="69">IF(AD158&lt;0, 1, 0)</f>
        <v>0</v>
      </c>
      <c r="AE564" s="24">
        <f t="shared" si="69"/>
        <v>0</v>
      </c>
      <c r="AF564" s="24">
        <f t="shared" si="69"/>
        <v>0</v>
      </c>
      <c r="AJ564" s="100"/>
      <c r="BD564" t="str">
        <f t="shared" si="65"/>
        <v>RCBWHITBY COMMUNITY HOSPITAL</v>
      </c>
      <c r="BE564" s="30" t="s">
        <v>1397</v>
      </c>
      <c r="BF564" s="30" t="s">
        <v>1398</v>
      </c>
      <c r="BG564" s="30" t="s">
        <v>1397</v>
      </c>
      <c r="BH564" s="30" t="s">
        <v>1398</v>
      </c>
      <c r="BI564" s="30" t="s">
        <v>1379</v>
      </c>
    </row>
    <row r="565" spans="4:61" s="20" customFormat="1" ht="15" hidden="1" x14ac:dyDescent="0.25">
      <c r="D565" s="20">
        <f t="shared" si="68"/>
        <v>0</v>
      </c>
      <c r="E565" s="24"/>
      <c r="G565" s="24"/>
      <c r="H565" s="24"/>
      <c r="I565" s="24"/>
      <c r="J565" s="24">
        <f t="shared" ref="J565:AD580" si="70">IF(J159&lt;0, 1, 0)</f>
        <v>0</v>
      </c>
      <c r="K565" s="24">
        <f t="shared" si="70"/>
        <v>0</v>
      </c>
      <c r="L565" s="24">
        <f t="shared" si="70"/>
        <v>0</v>
      </c>
      <c r="M565" s="24">
        <f t="shared" si="70"/>
        <v>0</v>
      </c>
      <c r="N565" s="24">
        <f t="shared" si="70"/>
        <v>0</v>
      </c>
      <c r="O565" s="24">
        <f t="shared" si="70"/>
        <v>0</v>
      </c>
      <c r="P565" s="24">
        <f t="shared" si="70"/>
        <v>0</v>
      </c>
      <c r="Q565" s="24">
        <f t="shared" si="70"/>
        <v>0</v>
      </c>
      <c r="R565" s="24">
        <f t="shared" si="70"/>
        <v>0</v>
      </c>
      <c r="S565" s="24">
        <f t="shared" si="70"/>
        <v>0</v>
      </c>
      <c r="T565" s="24">
        <f t="shared" si="70"/>
        <v>0</v>
      </c>
      <c r="U565" s="24">
        <f t="shared" si="70"/>
        <v>0</v>
      </c>
      <c r="V565" s="24"/>
      <c r="W565" s="24"/>
      <c r="X565" s="24"/>
      <c r="Y565" s="24"/>
      <c r="Z565" s="24"/>
      <c r="AA565" s="24">
        <f t="shared" si="70"/>
        <v>0</v>
      </c>
      <c r="AB565" s="24">
        <f t="shared" si="70"/>
        <v>0</v>
      </c>
      <c r="AC565" s="24">
        <f t="shared" si="70"/>
        <v>0</v>
      </c>
      <c r="AD565" s="24">
        <f t="shared" si="70"/>
        <v>0</v>
      </c>
      <c r="AE565" s="24">
        <f t="shared" si="69"/>
        <v>0</v>
      </c>
      <c r="AF565" s="24">
        <f t="shared" si="69"/>
        <v>0</v>
      </c>
      <c r="AJ565" s="100"/>
      <c r="BD565" t="str">
        <f t="shared" si="65"/>
        <v>RCBWHITE CROSS REHABILITATION HOSPITAL</v>
      </c>
      <c r="BE565" s="30" t="s">
        <v>1399</v>
      </c>
      <c r="BF565" s="30" t="s">
        <v>1400</v>
      </c>
      <c r="BG565" s="30" t="s">
        <v>1399</v>
      </c>
      <c r="BH565" s="30" t="s">
        <v>1400</v>
      </c>
      <c r="BI565" s="30" t="s">
        <v>1379</v>
      </c>
    </row>
    <row r="566" spans="4:61" s="20" customFormat="1" ht="15" hidden="1" x14ac:dyDescent="0.25">
      <c r="D566" s="20">
        <f t="shared" si="68"/>
        <v>0</v>
      </c>
      <c r="E566" s="24"/>
      <c r="G566" s="24"/>
      <c r="H566" s="24"/>
      <c r="I566" s="24"/>
      <c r="J566" s="24">
        <f t="shared" si="70"/>
        <v>0</v>
      </c>
      <c r="K566" s="24">
        <f t="shared" si="70"/>
        <v>0</v>
      </c>
      <c r="L566" s="24">
        <f t="shared" si="70"/>
        <v>0</v>
      </c>
      <c r="M566" s="24">
        <f t="shared" si="70"/>
        <v>0</v>
      </c>
      <c r="N566" s="24">
        <f t="shared" si="70"/>
        <v>0</v>
      </c>
      <c r="O566" s="24">
        <f t="shared" si="70"/>
        <v>0</v>
      </c>
      <c r="P566" s="24">
        <f t="shared" si="70"/>
        <v>0</v>
      </c>
      <c r="Q566" s="24">
        <f t="shared" si="70"/>
        <v>0</v>
      </c>
      <c r="R566" s="24">
        <f t="shared" si="70"/>
        <v>0</v>
      </c>
      <c r="S566" s="24">
        <f t="shared" si="70"/>
        <v>0</v>
      </c>
      <c r="T566" s="24">
        <f t="shared" si="70"/>
        <v>0</v>
      </c>
      <c r="U566" s="24">
        <f t="shared" si="70"/>
        <v>0</v>
      </c>
      <c r="V566" s="24"/>
      <c r="W566" s="24"/>
      <c r="X566" s="24"/>
      <c r="Y566" s="24"/>
      <c r="Z566" s="24"/>
      <c r="AA566" s="24">
        <f t="shared" si="70"/>
        <v>0</v>
      </c>
      <c r="AB566" s="24">
        <f t="shared" si="70"/>
        <v>0</v>
      </c>
      <c r="AC566" s="24">
        <f t="shared" si="70"/>
        <v>0</v>
      </c>
      <c r="AD566" s="24">
        <f t="shared" si="70"/>
        <v>0</v>
      </c>
      <c r="AE566" s="24">
        <f t="shared" si="69"/>
        <v>0</v>
      </c>
      <c r="AF566" s="24">
        <f t="shared" si="69"/>
        <v>0</v>
      </c>
      <c r="AJ566" s="100"/>
      <c r="BD566" t="str">
        <f t="shared" si="65"/>
        <v>RCBYORK HOSPITAL</v>
      </c>
      <c r="BE566" s="30" t="s">
        <v>1401</v>
      </c>
      <c r="BF566" s="30" t="s">
        <v>1402</v>
      </c>
      <c r="BG566" s="30" t="s">
        <v>1401</v>
      </c>
      <c r="BH566" s="30" t="s">
        <v>1402</v>
      </c>
      <c r="BI566" s="30" t="s">
        <v>1379</v>
      </c>
    </row>
    <row r="567" spans="4:61" s="20" customFormat="1" ht="15" hidden="1" x14ac:dyDescent="0.25">
      <c r="D567" s="20">
        <f t="shared" si="68"/>
        <v>0</v>
      </c>
      <c r="E567" s="24"/>
      <c r="G567" s="24"/>
      <c r="H567" s="24"/>
      <c r="I567" s="24"/>
      <c r="J567" s="24">
        <f t="shared" si="70"/>
        <v>0</v>
      </c>
      <c r="K567" s="24">
        <f t="shared" si="70"/>
        <v>0</v>
      </c>
      <c r="L567" s="24">
        <f t="shared" si="70"/>
        <v>0</v>
      </c>
      <c r="M567" s="24">
        <f t="shared" si="70"/>
        <v>0</v>
      </c>
      <c r="N567" s="24">
        <f t="shared" si="70"/>
        <v>0</v>
      </c>
      <c r="O567" s="24">
        <f t="shared" si="70"/>
        <v>0</v>
      </c>
      <c r="P567" s="24">
        <f t="shared" si="70"/>
        <v>0</v>
      </c>
      <c r="Q567" s="24">
        <f t="shared" si="70"/>
        <v>0</v>
      </c>
      <c r="R567" s="24">
        <f t="shared" si="70"/>
        <v>0</v>
      </c>
      <c r="S567" s="24">
        <f t="shared" si="70"/>
        <v>0</v>
      </c>
      <c r="T567" s="24">
        <f t="shared" si="70"/>
        <v>0</v>
      </c>
      <c r="U567" s="24">
        <f t="shared" si="70"/>
        <v>0</v>
      </c>
      <c r="V567" s="24"/>
      <c r="W567" s="24"/>
      <c r="X567" s="24"/>
      <c r="Y567" s="24"/>
      <c r="Z567" s="24"/>
      <c r="AA567" s="24">
        <f t="shared" si="70"/>
        <v>0</v>
      </c>
      <c r="AB567" s="24">
        <f t="shared" si="70"/>
        <v>0</v>
      </c>
      <c r="AC567" s="24">
        <f t="shared" si="70"/>
        <v>0</v>
      </c>
      <c r="AD567" s="24">
        <f t="shared" si="70"/>
        <v>0</v>
      </c>
      <c r="AE567" s="24">
        <f t="shared" si="69"/>
        <v>0</v>
      </c>
      <c r="AF567" s="24">
        <f t="shared" si="69"/>
        <v>0</v>
      </c>
      <c r="AJ567" s="100"/>
      <c r="BD567" t="str">
        <f t="shared" si="65"/>
        <v>RCDHARROGATE DISTRICT HOSPITAL</v>
      </c>
      <c r="BE567" s="30" t="s">
        <v>1403</v>
      </c>
      <c r="BF567" s="30" t="s">
        <v>1404</v>
      </c>
      <c r="BG567" s="30" t="s">
        <v>1403</v>
      </c>
      <c r="BH567" s="30" t="s">
        <v>1404</v>
      </c>
      <c r="BI567" s="30" t="s">
        <v>1405</v>
      </c>
    </row>
    <row r="568" spans="4:61" s="20" customFormat="1" ht="15" hidden="1" x14ac:dyDescent="0.25">
      <c r="D568" s="20">
        <f t="shared" si="68"/>
        <v>0</v>
      </c>
      <c r="E568" s="24"/>
      <c r="G568" s="24"/>
      <c r="H568" s="24"/>
      <c r="I568" s="24"/>
      <c r="J568" s="24">
        <f t="shared" si="70"/>
        <v>0</v>
      </c>
      <c r="K568" s="24">
        <f t="shared" si="70"/>
        <v>0</v>
      </c>
      <c r="L568" s="24">
        <f t="shared" si="70"/>
        <v>0</v>
      </c>
      <c r="M568" s="24">
        <f t="shared" si="70"/>
        <v>0</v>
      </c>
      <c r="N568" s="24">
        <f t="shared" si="70"/>
        <v>0</v>
      </c>
      <c r="O568" s="24">
        <f t="shared" si="70"/>
        <v>0</v>
      </c>
      <c r="P568" s="24">
        <f t="shared" si="70"/>
        <v>0</v>
      </c>
      <c r="Q568" s="24">
        <f t="shared" si="70"/>
        <v>0</v>
      </c>
      <c r="R568" s="24">
        <f t="shared" si="70"/>
        <v>0</v>
      </c>
      <c r="S568" s="24">
        <f t="shared" si="70"/>
        <v>0</v>
      </c>
      <c r="T568" s="24">
        <f t="shared" si="70"/>
        <v>0</v>
      </c>
      <c r="U568" s="24">
        <f t="shared" si="70"/>
        <v>0</v>
      </c>
      <c r="V568" s="24"/>
      <c r="W568" s="24"/>
      <c r="X568" s="24"/>
      <c r="Y568" s="24"/>
      <c r="Z568" s="24"/>
      <c r="AA568" s="24">
        <f t="shared" si="70"/>
        <v>0</v>
      </c>
      <c r="AB568" s="24">
        <f t="shared" si="70"/>
        <v>0</v>
      </c>
      <c r="AC568" s="24">
        <f t="shared" si="70"/>
        <v>0</v>
      </c>
      <c r="AD568" s="24">
        <f t="shared" si="70"/>
        <v>0</v>
      </c>
      <c r="AE568" s="24">
        <f t="shared" si="69"/>
        <v>0</v>
      </c>
      <c r="AF568" s="24">
        <f t="shared" si="69"/>
        <v>0</v>
      </c>
      <c r="AJ568" s="100"/>
      <c r="BD568" t="str">
        <f t="shared" si="65"/>
        <v>RCDLANCASTER PARK ROAD (SITE 2)</v>
      </c>
      <c r="BE568" s="30" t="s">
        <v>1406</v>
      </c>
      <c r="BF568" s="30" t="s">
        <v>1407</v>
      </c>
      <c r="BG568" s="30" t="s">
        <v>1406</v>
      </c>
      <c r="BH568" s="30" t="s">
        <v>1407</v>
      </c>
      <c r="BI568" s="30" t="s">
        <v>1405</v>
      </c>
    </row>
    <row r="569" spans="4:61" s="20" customFormat="1" ht="15" hidden="1" x14ac:dyDescent="0.25">
      <c r="D569" s="20">
        <f t="shared" si="68"/>
        <v>0</v>
      </c>
      <c r="E569" s="24"/>
      <c r="G569" s="24"/>
      <c r="H569" s="24"/>
      <c r="I569" s="24"/>
      <c r="J569" s="24">
        <f t="shared" si="70"/>
        <v>0</v>
      </c>
      <c r="K569" s="24">
        <f t="shared" si="70"/>
        <v>0</v>
      </c>
      <c r="L569" s="24">
        <f t="shared" si="70"/>
        <v>0</v>
      </c>
      <c r="M569" s="24">
        <f t="shared" si="70"/>
        <v>0</v>
      </c>
      <c r="N569" s="24">
        <f t="shared" si="70"/>
        <v>0</v>
      </c>
      <c r="O569" s="24">
        <f t="shared" si="70"/>
        <v>0</v>
      </c>
      <c r="P569" s="24">
        <f t="shared" si="70"/>
        <v>0</v>
      </c>
      <c r="Q569" s="24">
        <f t="shared" si="70"/>
        <v>0</v>
      </c>
      <c r="R569" s="24">
        <f t="shared" si="70"/>
        <v>0</v>
      </c>
      <c r="S569" s="24">
        <f t="shared" si="70"/>
        <v>0</v>
      </c>
      <c r="T569" s="24">
        <f t="shared" si="70"/>
        <v>0</v>
      </c>
      <c r="U569" s="24">
        <f t="shared" si="70"/>
        <v>0</v>
      </c>
      <c r="V569" s="24"/>
      <c r="W569" s="24"/>
      <c r="X569" s="24"/>
      <c r="Y569" s="24"/>
      <c r="Z569" s="24"/>
      <c r="AA569" s="24">
        <f t="shared" si="70"/>
        <v>0</v>
      </c>
      <c r="AB569" s="24">
        <f t="shared" si="70"/>
        <v>0</v>
      </c>
      <c r="AC569" s="24">
        <f t="shared" si="70"/>
        <v>0</v>
      </c>
      <c r="AD569" s="24">
        <f t="shared" si="70"/>
        <v>0</v>
      </c>
      <c r="AE569" s="24">
        <f t="shared" si="69"/>
        <v>0</v>
      </c>
      <c r="AF569" s="24">
        <f t="shared" si="69"/>
        <v>0</v>
      </c>
      <c r="AJ569" s="100"/>
      <c r="BD569" t="str">
        <f t="shared" si="65"/>
        <v>RCDLANCASTER PARK ROAD (SITE 3)</v>
      </c>
      <c r="BE569" s="30" t="s">
        <v>1408</v>
      </c>
      <c r="BF569" s="30" t="s">
        <v>1409</v>
      </c>
      <c r="BG569" s="30" t="s">
        <v>1408</v>
      </c>
      <c r="BH569" s="30" t="s">
        <v>1409</v>
      </c>
      <c r="BI569" s="30" t="s">
        <v>1405</v>
      </c>
    </row>
    <row r="570" spans="4:61" s="20" customFormat="1" ht="15" hidden="1" x14ac:dyDescent="0.25">
      <c r="D570" s="20">
        <f t="shared" si="68"/>
        <v>0</v>
      </c>
      <c r="E570" s="24"/>
      <c r="G570" s="24"/>
      <c r="H570" s="24"/>
      <c r="I570" s="24"/>
      <c r="J570" s="24">
        <f t="shared" si="70"/>
        <v>0</v>
      </c>
      <c r="K570" s="24">
        <f t="shared" si="70"/>
        <v>0</v>
      </c>
      <c r="L570" s="24">
        <f t="shared" si="70"/>
        <v>0</v>
      </c>
      <c r="M570" s="24">
        <f t="shared" si="70"/>
        <v>0</v>
      </c>
      <c r="N570" s="24">
        <f t="shared" si="70"/>
        <v>0</v>
      </c>
      <c r="O570" s="24">
        <f t="shared" si="70"/>
        <v>0</v>
      </c>
      <c r="P570" s="24">
        <f t="shared" si="70"/>
        <v>0</v>
      </c>
      <c r="Q570" s="24">
        <f t="shared" si="70"/>
        <v>0</v>
      </c>
      <c r="R570" s="24">
        <f t="shared" si="70"/>
        <v>0</v>
      </c>
      <c r="S570" s="24">
        <f t="shared" si="70"/>
        <v>0</v>
      </c>
      <c r="T570" s="24">
        <f t="shared" si="70"/>
        <v>0</v>
      </c>
      <c r="U570" s="24">
        <f t="shared" si="70"/>
        <v>0</v>
      </c>
      <c r="V570" s="24"/>
      <c r="W570" s="24"/>
      <c r="X570" s="24"/>
      <c r="Y570" s="24"/>
      <c r="Z570" s="24"/>
      <c r="AA570" s="24">
        <f t="shared" si="70"/>
        <v>0</v>
      </c>
      <c r="AB570" s="24">
        <f t="shared" si="70"/>
        <v>0</v>
      </c>
      <c r="AC570" s="24">
        <f t="shared" si="70"/>
        <v>0</v>
      </c>
      <c r="AD570" s="24">
        <f t="shared" si="70"/>
        <v>0</v>
      </c>
      <c r="AE570" s="24">
        <f t="shared" si="69"/>
        <v>0</v>
      </c>
      <c r="AF570" s="24">
        <f t="shared" si="69"/>
        <v>0</v>
      </c>
      <c r="AJ570" s="100"/>
      <c r="BD570" t="str">
        <f t="shared" si="65"/>
        <v>RCDLASCELLES YOUNGER DISABLED UNIT</v>
      </c>
      <c r="BE570" s="30" t="s">
        <v>1410</v>
      </c>
      <c r="BF570" s="30" t="s">
        <v>1411</v>
      </c>
      <c r="BG570" s="30" t="s">
        <v>1410</v>
      </c>
      <c r="BH570" s="30" t="s">
        <v>1411</v>
      </c>
      <c r="BI570" s="30" t="s">
        <v>1405</v>
      </c>
    </row>
    <row r="571" spans="4:61" s="20" customFormat="1" ht="15" hidden="1" x14ac:dyDescent="0.25">
      <c r="D571" s="20">
        <f t="shared" si="68"/>
        <v>0</v>
      </c>
      <c r="E571" s="24"/>
      <c r="G571" s="24"/>
      <c r="H571" s="24"/>
      <c r="I571" s="24"/>
      <c r="J571" s="24">
        <f t="shared" si="70"/>
        <v>0</v>
      </c>
      <c r="K571" s="24">
        <f t="shared" si="70"/>
        <v>0</v>
      </c>
      <c r="L571" s="24">
        <f t="shared" si="70"/>
        <v>0</v>
      </c>
      <c r="M571" s="24">
        <f t="shared" si="70"/>
        <v>0</v>
      </c>
      <c r="N571" s="24">
        <f t="shared" si="70"/>
        <v>0</v>
      </c>
      <c r="O571" s="24">
        <f t="shared" si="70"/>
        <v>0</v>
      </c>
      <c r="P571" s="24">
        <f t="shared" si="70"/>
        <v>0</v>
      </c>
      <c r="Q571" s="24">
        <f t="shared" si="70"/>
        <v>0</v>
      </c>
      <c r="R571" s="24">
        <f t="shared" si="70"/>
        <v>0</v>
      </c>
      <c r="S571" s="24">
        <f t="shared" si="70"/>
        <v>0</v>
      </c>
      <c r="T571" s="24">
        <f t="shared" si="70"/>
        <v>0</v>
      </c>
      <c r="U571" s="24">
        <f t="shared" si="70"/>
        <v>0</v>
      </c>
      <c r="V571" s="24"/>
      <c r="W571" s="24"/>
      <c r="X571" s="24"/>
      <c r="Y571" s="24"/>
      <c r="Z571" s="24"/>
      <c r="AA571" s="24">
        <f t="shared" si="70"/>
        <v>0</v>
      </c>
      <c r="AB571" s="24">
        <f t="shared" si="70"/>
        <v>0</v>
      </c>
      <c r="AC571" s="24">
        <f t="shared" si="70"/>
        <v>0</v>
      </c>
      <c r="AD571" s="24">
        <f t="shared" si="70"/>
        <v>0</v>
      </c>
      <c r="AE571" s="24">
        <f t="shared" si="69"/>
        <v>0</v>
      </c>
      <c r="AF571" s="24">
        <f t="shared" si="69"/>
        <v>0</v>
      </c>
      <c r="AJ571" s="100"/>
      <c r="BD571" t="str">
        <f t="shared" si="65"/>
        <v>RCDRIPON AND DISTRICT COMMUNITY HOSPITAL</v>
      </c>
      <c r="BE571" s="30" t="s">
        <v>1412</v>
      </c>
      <c r="BF571" s="30" t="s">
        <v>1413</v>
      </c>
      <c r="BG571" s="30" t="s">
        <v>1412</v>
      </c>
      <c r="BH571" s="30" t="s">
        <v>1413</v>
      </c>
      <c r="BI571" s="30" t="s">
        <v>1405</v>
      </c>
    </row>
    <row r="572" spans="4:61" s="20" customFormat="1" ht="15" hidden="1" x14ac:dyDescent="0.25">
      <c r="D572" s="20">
        <f t="shared" si="68"/>
        <v>0</v>
      </c>
      <c r="E572" s="24"/>
      <c r="G572" s="24"/>
      <c r="H572" s="24"/>
      <c r="I572" s="24"/>
      <c r="J572" s="24">
        <f t="shared" si="70"/>
        <v>0</v>
      </c>
      <c r="K572" s="24">
        <f t="shared" si="70"/>
        <v>0</v>
      </c>
      <c r="L572" s="24">
        <f t="shared" si="70"/>
        <v>0</v>
      </c>
      <c r="M572" s="24">
        <f t="shared" si="70"/>
        <v>0</v>
      </c>
      <c r="N572" s="24">
        <f t="shared" si="70"/>
        <v>0</v>
      </c>
      <c r="O572" s="24">
        <f t="shared" si="70"/>
        <v>0</v>
      </c>
      <c r="P572" s="24">
        <f t="shared" si="70"/>
        <v>0</v>
      </c>
      <c r="Q572" s="24">
        <f t="shared" si="70"/>
        <v>0</v>
      </c>
      <c r="R572" s="24">
        <f t="shared" si="70"/>
        <v>0</v>
      </c>
      <c r="S572" s="24">
        <f t="shared" si="70"/>
        <v>0</v>
      </c>
      <c r="T572" s="24">
        <f t="shared" si="70"/>
        <v>0</v>
      </c>
      <c r="U572" s="24">
        <f t="shared" si="70"/>
        <v>0</v>
      </c>
      <c r="V572" s="24"/>
      <c r="W572" s="24"/>
      <c r="X572" s="24"/>
      <c r="Y572" s="24"/>
      <c r="Z572" s="24"/>
      <c r="AA572" s="24">
        <f t="shared" si="70"/>
        <v>0</v>
      </c>
      <c r="AB572" s="24">
        <f t="shared" si="70"/>
        <v>0</v>
      </c>
      <c r="AC572" s="24">
        <f t="shared" si="70"/>
        <v>0</v>
      </c>
      <c r="AD572" s="24">
        <f t="shared" si="70"/>
        <v>0</v>
      </c>
      <c r="AE572" s="24">
        <f t="shared" si="69"/>
        <v>0</v>
      </c>
      <c r="AF572" s="24">
        <f t="shared" si="69"/>
        <v>0</v>
      </c>
      <c r="AJ572" s="100"/>
      <c r="BD572" t="str">
        <f t="shared" si="65"/>
        <v>RCFAIREDALE GENERAL HOSPITAL</v>
      </c>
      <c r="BE572" s="30" t="s">
        <v>1414</v>
      </c>
      <c r="BF572" s="30" t="s">
        <v>1415</v>
      </c>
      <c r="BG572" s="30" t="s">
        <v>1414</v>
      </c>
      <c r="BH572" s="30" t="s">
        <v>1415</v>
      </c>
      <c r="BI572" s="30" t="s">
        <v>1416</v>
      </c>
    </row>
    <row r="573" spans="4:61" s="20" customFormat="1" ht="15" hidden="1" x14ac:dyDescent="0.25">
      <c r="D573" s="20">
        <f t="shared" si="68"/>
        <v>0</v>
      </c>
      <c r="E573" s="24"/>
      <c r="G573" s="24"/>
      <c r="H573" s="24"/>
      <c r="I573" s="24"/>
      <c r="J573" s="24">
        <f t="shared" si="70"/>
        <v>0</v>
      </c>
      <c r="K573" s="24">
        <f t="shared" si="70"/>
        <v>0</v>
      </c>
      <c r="L573" s="24">
        <f t="shared" si="70"/>
        <v>0</v>
      </c>
      <c r="M573" s="24">
        <f t="shared" si="70"/>
        <v>0</v>
      </c>
      <c r="N573" s="24">
        <f t="shared" si="70"/>
        <v>0</v>
      </c>
      <c r="O573" s="24">
        <f t="shared" si="70"/>
        <v>0</v>
      </c>
      <c r="P573" s="24">
        <f t="shared" si="70"/>
        <v>0</v>
      </c>
      <c r="Q573" s="24">
        <f t="shared" si="70"/>
        <v>0</v>
      </c>
      <c r="R573" s="24">
        <f t="shared" si="70"/>
        <v>0</v>
      </c>
      <c r="S573" s="24">
        <f t="shared" si="70"/>
        <v>0</v>
      </c>
      <c r="T573" s="24">
        <f t="shared" si="70"/>
        <v>0</v>
      </c>
      <c r="U573" s="24">
        <f t="shared" si="70"/>
        <v>0</v>
      </c>
      <c r="V573" s="24"/>
      <c r="W573" s="24"/>
      <c r="X573" s="24"/>
      <c r="Y573" s="24"/>
      <c r="Z573" s="24"/>
      <c r="AA573" s="24">
        <f t="shared" si="70"/>
        <v>0</v>
      </c>
      <c r="AB573" s="24">
        <f t="shared" si="70"/>
        <v>0</v>
      </c>
      <c r="AC573" s="24">
        <f t="shared" si="70"/>
        <v>0</v>
      </c>
      <c r="AD573" s="24">
        <f t="shared" si="70"/>
        <v>0</v>
      </c>
      <c r="AE573" s="24">
        <f t="shared" si="69"/>
        <v>0</v>
      </c>
      <c r="AF573" s="24">
        <f t="shared" si="69"/>
        <v>0</v>
      </c>
      <c r="AJ573" s="100"/>
      <c r="BD573" t="str">
        <f t="shared" si="65"/>
        <v>RCFBINGLEY HOSPITAL</v>
      </c>
      <c r="BE573" s="30" t="s">
        <v>1417</v>
      </c>
      <c r="BF573" s="30" t="s">
        <v>1418</v>
      </c>
      <c r="BG573" s="30" t="s">
        <v>1417</v>
      </c>
      <c r="BH573" s="30" t="s">
        <v>1418</v>
      </c>
      <c r="BI573" s="30" t="s">
        <v>1416</v>
      </c>
    </row>
    <row r="574" spans="4:61" s="20" customFormat="1" ht="15" hidden="1" x14ac:dyDescent="0.25">
      <c r="D574" s="20">
        <f t="shared" si="68"/>
        <v>0</v>
      </c>
      <c r="E574" s="24"/>
      <c r="G574" s="24"/>
      <c r="H574" s="24"/>
      <c r="I574" s="24"/>
      <c r="J574" s="24">
        <f t="shared" si="70"/>
        <v>0</v>
      </c>
      <c r="K574" s="24">
        <f t="shared" si="70"/>
        <v>0</v>
      </c>
      <c r="L574" s="24">
        <f t="shared" si="70"/>
        <v>0</v>
      </c>
      <c r="M574" s="24">
        <f t="shared" si="70"/>
        <v>0</v>
      </c>
      <c r="N574" s="24">
        <f t="shared" si="70"/>
        <v>0</v>
      </c>
      <c r="O574" s="24">
        <f t="shared" si="70"/>
        <v>0</v>
      </c>
      <c r="P574" s="24">
        <f t="shared" si="70"/>
        <v>0</v>
      </c>
      <c r="Q574" s="24">
        <f t="shared" si="70"/>
        <v>0</v>
      </c>
      <c r="R574" s="24">
        <f t="shared" si="70"/>
        <v>0</v>
      </c>
      <c r="S574" s="24">
        <f t="shared" si="70"/>
        <v>0</v>
      </c>
      <c r="T574" s="24">
        <f t="shared" si="70"/>
        <v>0</v>
      </c>
      <c r="U574" s="24">
        <f t="shared" si="70"/>
        <v>0</v>
      </c>
      <c r="V574" s="24"/>
      <c r="W574" s="24"/>
      <c r="X574" s="24"/>
      <c r="Y574" s="24"/>
      <c r="Z574" s="24"/>
      <c r="AA574" s="24">
        <f t="shared" si="70"/>
        <v>0</v>
      </c>
      <c r="AB574" s="24">
        <f t="shared" si="70"/>
        <v>0</v>
      </c>
      <c r="AC574" s="24">
        <f t="shared" si="70"/>
        <v>0</v>
      </c>
      <c r="AD574" s="24">
        <f t="shared" si="70"/>
        <v>0</v>
      </c>
      <c r="AE574" s="24">
        <f t="shared" si="69"/>
        <v>0</v>
      </c>
      <c r="AF574" s="24">
        <f t="shared" si="69"/>
        <v>0</v>
      </c>
      <c r="AJ574" s="100"/>
      <c r="BD574" t="str">
        <f t="shared" si="65"/>
        <v>RCFCASTLEBERG HOSPITAL</v>
      </c>
      <c r="BE574" s="30" t="s">
        <v>1419</v>
      </c>
      <c r="BF574" s="30" t="s">
        <v>1420</v>
      </c>
      <c r="BG574" s="30" t="s">
        <v>1419</v>
      </c>
      <c r="BH574" s="30" t="s">
        <v>1420</v>
      </c>
      <c r="BI574" s="30" t="s">
        <v>1416</v>
      </c>
    </row>
    <row r="575" spans="4:61" s="20" customFormat="1" ht="15" hidden="1" x14ac:dyDescent="0.25">
      <c r="D575" s="20">
        <f t="shared" si="68"/>
        <v>0</v>
      </c>
      <c r="E575" s="24"/>
      <c r="G575" s="24"/>
      <c r="H575" s="24"/>
      <c r="I575" s="24"/>
      <c r="J575" s="24">
        <f t="shared" si="70"/>
        <v>0</v>
      </c>
      <c r="K575" s="24">
        <f t="shared" si="70"/>
        <v>0</v>
      </c>
      <c r="L575" s="24">
        <f t="shared" si="70"/>
        <v>0</v>
      </c>
      <c r="M575" s="24">
        <f t="shared" si="70"/>
        <v>0</v>
      </c>
      <c r="N575" s="24">
        <f t="shared" si="70"/>
        <v>0</v>
      </c>
      <c r="O575" s="24">
        <f t="shared" si="70"/>
        <v>0</v>
      </c>
      <c r="P575" s="24">
        <f t="shared" si="70"/>
        <v>0</v>
      </c>
      <c r="Q575" s="24">
        <f t="shared" si="70"/>
        <v>0</v>
      </c>
      <c r="R575" s="24">
        <f t="shared" si="70"/>
        <v>0</v>
      </c>
      <c r="S575" s="24">
        <f t="shared" si="70"/>
        <v>0</v>
      </c>
      <c r="T575" s="24">
        <f t="shared" si="70"/>
        <v>0</v>
      </c>
      <c r="U575" s="24">
        <f t="shared" si="70"/>
        <v>0</v>
      </c>
      <c r="V575" s="24"/>
      <c r="W575" s="24"/>
      <c r="X575" s="24"/>
      <c r="Y575" s="24"/>
      <c r="Z575" s="24"/>
      <c r="AA575" s="24">
        <f t="shared" si="70"/>
        <v>0</v>
      </c>
      <c r="AB575" s="24">
        <f t="shared" si="70"/>
        <v>0</v>
      </c>
      <c r="AC575" s="24">
        <f t="shared" si="70"/>
        <v>0</v>
      </c>
      <c r="AD575" s="24">
        <f t="shared" si="70"/>
        <v>0</v>
      </c>
      <c r="AE575" s="24">
        <f t="shared" si="69"/>
        <v>0</v>
      </c>
      <c r="AF575" s="24">
        <f t="shared" si="69"/>
        <v>0</v>
      </c>
      <c r="AJ575" s="100"/>
      <c r="BD575" t="str">
        <f t="shared" si="65"/>
        <v>RCFCORONATION HOSPITAL</v>
      </c>
      <c r="BE575" s="30" t="s">
        <v>1421</v>
      </c>
      <c r="BF575" s="30" t="s">
        <v>1422</v>
      </c>
      <c r="BG575" s="30" t="s">
        <v>1421</v>
      </c>
      <c r="BH575" s="30" t="s">
        <v>1422</v>
      </c>
      <c r="BI575" s="30" t="s">
        <v>1416</v>
      </c>
    </row>
    <row r="576" spans="4:61" s="20" customFormat="1" ht="15" hidden="1" x14ac:dyDescent="0.25">
      <c r="D576" s="20">
        <f t="shared" si="68"/>
        <v>0</v>
      </c>
      <c r="E576" s="24"/>
      <c r="G576" s="24"/>
      <c r="H576" s="24"/>
      <c r="I576" s="24"/>
      <c r="J576" s="24">
        <f t="shared" si="70"/>
        <v>0</v>
      </c>
      <c r="K576" s="24">
        <f t="shared" si="70"/>
        <v>0</v>
      </c>
      <c r="L576" s="24">
        <f t="shared" si="70"/>
        <v>0</v>
      </c>
      <c r="M576" s="24">
        <f t="shared" si="70"/>
        <v>0</v>
      </c>
      <c r="N576" s="24">
        <f t="shared" si="70"/>
        <v>0</v>
      </c>
      <c r="O576" s="24">
        <f t="shared" si="70"/>
        <v>0</v>
      </c>
      <c r="P576" s="24">
        <f t="shared" si="70"/>
        <v>0</v>
      </c>
      <c r="Q576" s="24">
        <f t="shared" si="70"/>
        <v>0</v>
      </c>
      <c r="R576" s="24">
        <f t="shared" si="70"/>
        <v>0</v>
      </c>
      <c r="S576" s="24">
        <f t="shared" si="70"/>
        <v>0</v>
      </c>
      <c r="T576" s="24">
        <f t="shared" si="70"/>
        <v>0</v>
      </c>
      <c r="U576" s="24">
        <f t="shared" si="70"/>
        <v>0</v>
      </c>
      <c r="V576" s="24"/>
      <c r="W576" s="24"/>
      <c r="X576" s="24"/>
      <c r="Y576" s="24"/>
      <c r="Z576" s="24"/>
      <c r="AA576" s="24">
        <f t="shared" si="70"/>
        <v>0</v>
      </c>
      <c r="AB576" s="24">
        <f t="shared" si="70"/>
        <v>0</v>
      </c>
      <c r="AC576" s="24">
        <f t="shared" si="70"/>
        <v>0</v>
      </c>
      <c r="AD576" s="24">
        <f t="shared" si="70"/>
        <v>0</v>
      </c>
      <c r="AE576" s="24">
        <f t="shared" si="69"/>
        <v>0</v>
      </c>
      <c r="AF576" s="24">
        <f t="shared" si="69"/>
        <v>0</v>
      </c>
      <c r="AJ576" s="100"/>
      <c r="BD576" t="str">
        <f t="shared" si="65"/>
        <v>RCFGROVE CONVALESCENT HOSPITAL</v>
      </c>
      <c r="BE576" s="30" t="s">
        <v>1423</v>
      </c>
      <c r="BF576" s="30" t="s">
        <v>1424</v>
      </c>
      <c r="BG576" s="30" t="s">
        <v>1423</v>
      </c>
      <c r="BH576" s="30" t="s">
        <v>1424</v>
      </c>
      <c r="BI576" s="30" t="s">
        <v>1416</v>
      </c>
    </row>
    <row r="577" spans="4:61" s="20" customFormat="1" ht="15" hidden="1" x14ac:dyDescent="0.25">
      <c r="D577" s="20">
        <f t="shared" si="68"/>
        <v>0</v>
      </c>
      <c r="E577" s="24"/>
      <c r="G577" s="24"/>
      <c r="H577" s="24"/>
      <c r="I577" s="24"/>
      <c r="J577" s="24">
        <f t="shared" si="70"/>
        <v>0</v>
      </c>
      <c r="K577" s="24">
        <f t="shared" si="70"/>
        <v>0</v>
      </c>
      <c r="L577" s="24">
        <f t="shared" si="70"/>
        <v>0</v>
      </c>
      <c r="M577" s="24">
        <f t="shared" si="70"/>
        <v>0</v>
      </c>
      <c r="N577" s="24">
        <f t="shared" si="70"/>
        <v>0</v>
      </c>
      <c r="O577" s="24">
        <f t="shared" si="70"/>
        <v>0</v>
      </c>
      <c r="P577" s="24">
        <f t="shared" si="70"/>
        <v>0</v>
      </c>
      <c r="Q577" s="24">
        <f t="shared" si="70"/>
        <v>0</v>
      </c>
      <c r="R577" s="24">
        <f t="shared" si="70"/>
        <v>0</v>
      </c>
      <c r="S577" s="24">
        <f t="shared" si="70"/>
        <v>0</v>
      </c>
      <c r="T577" s="24">
        <f t="shared" si="70"/>
        <v>0</v>
      </c>
      <c r="U577" s="24">
        <f t="shared" si="70"/>
        <v>0</v>
      </c>
      <c r="V577" s="24"/>
      <c r="W577" s="24"/>
      <c r="X577" s="24"/>
      <c r="Y577" s="24"/>
      <c r="Z577" s="24"/>
      <c r="AA577" s="24">
        <f t="shared" si="70"/>
        <v>0</v>
      </c>
      <c r="AB577" s="24">
        <f t="shared" si="70"/>
        <v>0</v>
      </c>
      <c r="AC577" s="24">
        <f t="shared" si="70"/>
        <v>0</v>
      </c>
      <c r="AD577" s="24">
        <f t="shared" si="70"/>
        <v>0</v>
      </c>
      <c r="AE577" s="24">
        <f t="shared" si="69"/>
        <v>0</v>
      </c>
      <c r="AF577" s="24">
        <f t="shared" si="69"/>
        <v>0</v>
      </c>
      <c r="AJ577" s="100"/>
      <c r="BD577" t="str">
        <f t="shared" si="65"/>
        <v>RCFSCALEBOR PARK HOSPITAL</v>
      </c>
      <c r="BE577" s="30" t="s">
        <v>1425</v>
      </c>
      <c r="BF577" s="30" t="s">
        <v>1426</v>
      </c>
      <c r="BG577" s="30" t="s">
        <v>1425</v>
      </c>
      <c r="BH577" s="30" t="s">
        <v>1426</v>
      </c>
      <c r="BI577" s="30" t="s">
        <v>1416</v>
      </c>
    </row>
    <row r="578" spans="4:61" s="20" customFormat="1" ht="15" hidden="1" x14ac:dyDescent="0.25">
      <c r="D578" s="20">
        <f t="shared" si="68"/>
        <v>0</v>
      </c>
      <c r="E578" s="24"/>
      <c r="G578" s="24"/>
      <c r="H578" s="24"/>
      <c r="I578" s="24"/>
      <c r="J578" s="24">
        <f t="shared" si="70"/>
        <v>0</v>
      </c>
      <c r="K578" s="24">
        <f t="shared" si="70"/>
        <v>0</v>
      </c>
      <c r="L578" s="24">
        <f t="shared" si="70"/>
        <v>0</v>
      </c>
      <c r="M578" s="24">
        <f t="shared" si="70"/>
        <v>0</v>
      </c>
      <c r="N578" s="24">
        <f t="shared" si="70"/>
        <v>0</v>
      </c>
      <c r="O578" s="24">
        <f t="shared" si="70"/>
        <v>0</v>
      </c>
      <c r="P578" s="24">
        <f t="shared" si="70"/>
        <v>0</v>
      </c>
      <c r="Q578" s="24">
        <f t="shared" si="70"/>
        <v>0</v>
      </c>
      <c r="R578" s="24">
        <f t="shared" si="70"/>
        <v>0</v>
      </c>
      <c r="S578" s="24">
        <f t="shared" si="70"/>
        <v>0</v>
      </c>
      <c r="T578" s="24">
        <f t="shared" si="70"/>
        <v>0</v>
      </c>
      <c r="U578" s="24">
        <f t="shared" si="70"/>
        <v>0</v>
      </c>
      <c r="V578" s="24"/>
      <c r="W578" s="24"/>
      <c r="X578" s="24"/>
      <c r="Y578" s="24"/>
      <c r="Z578" s="24"/>
      <c r="AA578" s="24">
        <f t="shared" si="70"/>
        <v>0</v>
      </c>
      <c r="AB578" s="24">
        <f t="shared" si="70"/>
        <v>0</v>
      </c>
      <c r="AC578" s="24">
        <f t="shared" si="70"/>
        <v>0</v>
      </c>
      <c r="AD578" s="24">
        <f t="shared" si="70"/>
        <v>0</v>
      </c>
      <c r="AE578" s="24">
        <f t="shared" si="69"/>
        <v>0</v>
      </c>
      <c r="AF578" s="24">
        <f t="shared" si="69"/>
        <v>0</v>
      </c>
      <c r="AJ578" s="100"/>
      <c r="BD578" t="str">
        <f t="shared" si="65"/>
        <v>RCFSKIPTON GENERAL HOSPITAL</v>
      </c>
      <c r="BE578" s="30" t="s">
        <v>1427</v>
      </c>
      <c r="BF578" s="30" t="s">
        <v>1428</v>
      </c>
      <c r="BG578" s="30" t="s">
        <v>1427</v>
      </c>
      <c r="BH578" s="30" t="s">
        <v>1428</v>
      </c>
      <c r="BI578" s="30" t="s">
        <v>1416</v>
      </c>
    </row>
    <row r="579" spans="4:61" s="20" customFormat="1" ht="15" hidden="1" x14ac:dyDescent="0.25">
      <c r="D579" s="20">
        <f t="shared" si="68"/>
        <v>0</v>
      </c>
      <c r="E579" s="24"/>
      <c r="G579" s="24"/>
      <c r="H579" s="24"/>
      <c r="I579" s="24"/>
      <c r="J579" s="24">
        <f t="shared" si="70"/>
        <v>0</v>
      </c>
      <c r="K579" s="24">
        <f t="shared" si="70"/>
        <v>0</v>
      </c>
      <c r="L579" s="24">
        <f t="shared" si="70"/>
        <v>0</v>
      </c>
      <c r="M579" s="24">
        <f t="shared" si="70"/>
        <v>0</v>
      </c>
      <c r="N579" s="24">
        <f t="shared" si="70"/>
        <v>0</v>
      </c>
      <c r="O579" s="24">
        <f t="shared" si="70"/>
        <v>0</v>
      </c>
      <c r="P579" s="24">
        <f t="shared" si="70"/>
        <v>0</v>
      </c>
      <c r="Q579" s="24">
        <f t="shared" si="70"/>
        <v>0</v>
      </c>
      <c r="R579" s="24">
        <f t="shared" si="70"/>
        <v>0</v>
      </c>
      <c r="S579" s="24">
        <f t="shared" si="70"/>
        <v>0</v>
      </c>
      <c r="T579" s="24">
        <f t="shared" si="70"/>
        <v>0</v>
      </c>
      <c r="U579" s="24">
        <f t="shared" si="70"/>
        <v>0</v>
      </c>
      <c r="V579" s="24"/>
      <c r="W579" s="24"/>
      <c r="X579" s="24"/>
      <c r="Y579" s="24"/>
      <c r="Z579" s="24"/>
      <c r="AA579" s="24">
        <f t="shared" si="70"/>
        <v>0</v>
      </c>
      <c r="AB579" s="24">
        <f t="shared" si="70"/>
        <v>0</v>
      </c>
      <c r="AC579" s="24">
        <f t="shared" si="70"/>
        <v>0</v>
      </c>
      <c r="AD579" s="24">
        <f t="shared" si="70"/>
        <v>0</v>
      </c>
      <c r="AE579" s="24">
        <f t="shared" si="69"/>
        <v>0</v>
      </c>
      <c r="AF579" s="24">
        <f t="shared" si="69"/>
        <v>0</v>
      </c>
      <c r="AJ579" s="100"/>
      <c r="BD579" t="str">
        <f t="shared" si="65"/>
        <v>RCUCENTRAL HEALTH CLINIC</v>
      </c>
      <c r="BE579" s="30" t="s">
        <v>1429</v>
      </c>
      <c r="BF579" s="30" t="s">
        <v>1430</v>
      </c>
      <c r="BG579" s="30" t="s">
        <v>1429</v>
      </c>
      <c r="BH579" s="30" t="s">
        <v>1430</v>
      </c>
      <c r="BI579" s="30" t="s">
        <v>1431</v>
      </c>
    </row>
    <row r="580" spans="4:61" s="20" customFormat="1" ht="15" hidden="1" x14ac:dyDescent="0.25">
      <c r="D580" s="20">
        <f t="shared" si="68"/>
        <v>0</v>
      </c>
      <c r="E580" s="24"/>
      <c r="G580" s="24"/>
      <c r="H580" s="24"/>
      <c r="I580" s="24"/>
      <c r="J580" s="24">
        <f t="shared" si="70"/>
        <v>0</v>
      </c>
      <c r="K580" s="24">
        <f t="shared" si="70"/>
        <v>0</v>
      </c>
      <c r="L580" s="24">
        <f t="shared" si="70"/>
        <v>0</v>
      </c>
      <c r="M580" s="24">
        <f t="shared" si="70"/>
        <v>0</v>
      </c>
      <c r="N580" s="24">
        <f t="shared" si="70"/>
        <v>0</v>
      </c>
      <c r="O580" s="24">
        <f t="shared" si="70"/>
        <v>0</v>
      </c>
      <c r="P580" s="24">
        <f t="shared" si="70"/>
        <v>0</v>
      </c>
      <c r="Q580" s="24">
        <f t="shared" si="70"/>
        <v>0</v>
      </c>
      <c r="R580" s="24">
        <f t="shared" si="70"/>
        <v>0</v>
      </c>
      <c r="S580" s="24">
        <f t="shared" si="70"/>
        <v>0</v>
      </c>
      <c r="T580" s="24">
        <f t="shared" si="70"/>
        <v>0</v>
      </c>
      <c r="U580" s="24">
        <f t="shared" si="70"/>
        <v>0</v>
      </c>
      <c r="V580" s="24"/>
      <c r="W580" s="24"/>
      <c r="X580" s="24"/>
      <c r="Y580" s="24"/>
      <c r="Z580" s="24"/>
      <c r="AA580" s="24">
        <f t="shared" si="70"/>
        <v>0</v>
      </c>
      <c r="AB580" s="24">
        <f t="shared" si="70"/>
        <v>0</v>
      </c>
      <c r="AC580" s="24">
        <f t="shared" si="70"/>
        <v>0</v>
      </c>
      <c r="AD580" s="24">
        <f t="shared" ref="AD580:AX595" si="71">IF(AD174&lt;0, 1, 0)</f>
        <v>0</v>
      </c>
      <c r="AE580" s="24">
        <f t="shared" si="71"/>
        <v>0</v>
      </c>
      <c r="AF580" s="24">
        <f t="shared" si="71"/>
        <v>0</v>
      </c>
      <c r="AJ580" s="100"/>
      <c r="BD580" t="str">
        <f t="shared" si="65"/>
        <v>RCUNORTHERN GENERAL HOSPITAL</v>
      </c>
      <c r="BE580" s="30" t="s">
        <v>1432</v>
      </c>
      <c r="BF580" s="30" t="s">
        <v>1433</v>
      </c>
      <c r="BG580" s="30" t="s">
        <v>1432</v>
      </c>
      <c r="BH580" s="30" t="s">
        <v>1433</v>
      </c>
      <c r="BI580" s="30" t="s">
        <v>1431</v>
      </c>
    </row>
    <row r="581" spans="4:61" s="20" customFormat="1" ht="15" hidden="1" x14ac:dyDescent="0.25">
      <c r="D581" s="20">
        <f t="shared" si="68"/>
        <v>0</v>
      </c>
      <c r="E581" s="24"/>
      <c r="G581" s="24"/>
      <c r="H581" s="24"/>
      <c r="I581" s="24"/>
      <c r="J581" s="24">
        <f t="shared" ref="J581:AD596" si="72">IF(J175&lt;0, 1, 0)</f>
        <v>0</v>
      </c>
      <c r="K581" s="24">
        <f t="shared" si="72"/>
        <v>0</v>
      </c>
      <c r="L581" s="24">
        <f t="shared" si="72"/>
        <v>0</v>
      </c>
      <c r="M581" s="24">
        <f t="shared" si="72"/>
        <v>0</v>
      </c>
      <c r="N581" s="24">
        <f t="shared" si="72"/>
        <v>0</v>
      </c>
      <c r="O581" s="24">
        <f t="shared" si="72"/>
        <v>0</v>
      </c>
      <c r="P581" s="24">
        <f t="shared" si="72"/>
        <v>0</v>
      </c>
      <c r="Q581" s="24">
        <f t="shared" si="72"/>
        <v>0</v>
      </c>
      <c r="R581" s="24">
        <f t="shared" si="72"/>
        <v>0</v>
      </c>
      <c r="S581" s="24">
        <f t="shared" si="72"/>
        <v>0</v>
      </c>
      <c r="T581" s="24">
        <f t="shared" si="72"/>
        <v>0</v>
      </c>
      <c r="U581" s="24">
        <f t="shared" si="72"/>
        <v>0</v>
      </c>
      <c r="V581" s="24"/>
      <c r="W581" s="24"/>
      <c r="X581" s="24"/>
      <c r="Y581" s="24"/>
      <c r="Z581" s="24"/>
      <c r="AA581" s="24">
        <f t="shared" si="72"/>
        <v>0</v>
      </c>
      <c r="AB581" s="24">
        <f t="shared" si="72"/>
        <v>0</v>
      </c>
      <c r="AC581" s="24">
        <f t="shared" si="72"/>
        <v>0</v>
      </c>
      <c r="AD581" s="24">
        <f t="shared" si="72"/>
        <v>0</v>
      </c>
      <c r="AE581" s="24">
        <f t="shared" si="71"/>
        <v>0</v>
      </c>
      <c r="AF581" s="24">
        <f t="shared" si="71"/>
        <v>0</v>
      </c>
      <c r="AJ581" s="100"/>
      <c r="BD581" t="str">
        <f t="shared" si="65"/>
        <v>RCUOAKWOOD YOUNG PEOPLES CENTRE</v>
      </c>
      <c r="BE581" s="30" t="s">
        <v>1434</v>
      </c>
      <c r="BF581" s="30" t="s">
        <v>1435</v>
      </c>
      <c r="BG581" s="30" t="s">
        <v>1434</v>
      </c>
      <c r="BH581" s="30" t="s">
        <v>1435</v>
      </c>
      <c r="BI581" s="30" t="s">
        <v>1431</v>
      </c>
    </row>
    <row r="582" spans="4:61" s="20" customFormat="1" ht="15" hidden="1" x14ac:dyDescent="0.25">
      <c r="D582" s="20">
        <f t="shared" si="68"/>
        <v>0</v>
      </c>
      <c r="E582" s="24"/>
      <c r="G582" s="24"/>
      <c r="H582" s="24"/>
      <c r="I582" s="24"/>
      <c r="J582" s="24">
        <f t="shared" si="72"/>
        <v>0</v>
      </c>
      <c r="K582" s="24">
        <f t="shared" si="72"/>
        <v>0</v>
      </c>
      <c r="L582" s="24">
        <f t="shared" si="72"/>
        <v>0</v>
      </c>
      <c r="M582" s="24">
        <f t="shared" si="72"/>
        <v>0</v>
      </c>
      <c r="N582" s="24">
        <f t="shared" si="72"/>
        <v>0</v>
      </c>
      <c r="O582" s="24">
        <f t="shared" si="72"/>
        <v>0</v>
      </c>
      <c r="P582" s="24">
        <f t="shared" si="72"/>
        <v>0</v>
      </c>
      <c r="Q582" s="24">
        <f t="shared" si="72"/>
        <v>0</v>
      </c>
      <c r="R582" s="24">
        <f t="shared" si="72"/>
        <v>0</v>
      </c>
      <c r="S582" s="24">
        <f t="shared" si="72"/>
        <v>0</v>
      </c>
      <c r="T582" s="24">
        <f t="shared" si="72"/>
        <v>0</v>
      </c>
      <c r="U582" s="24">
        <f t="shared" si="72"/>
        <v>0</v>
      </c>
      <c r="V582" s="24"/>
      <c r="W582" s="24"/>
      <c r="X582" s="24"/>
      <c r="Y582" s="24"/>
      <c r="Z582" s="24"/>
      <c r="AA582" s="24">
        <f t="shared" si="72"/>
        <v>0</v>
      </c>
      <c r="AB582" s="24">
        <f t="shared" si="72"/>
        <v>0</v>
      </c>
      <c r="AC582" s="24">
        <f t="shared" si="72"/>
        <v>0</v>
      </c>
      <c r="AD582" s="24">
        <f t="shared" si="72"/>
        <v>0</v>
      </c>
      <c r="AE582" s="24">
        <f t="shared" si="71"/>
        <v>0</v>
      </c>
      <c r="AF582" s="24">
        <f t="shared" si="71"/>
        <v>0</v>
      </c>
      <c r="AJ582" s="100"/>
      <c r="BD582" t="str">
        <f t="shared" si="65"/>
        <v>RCUSHEFFIELD CHILDREN'S HOSPITAL</v>
      </c>
      <c r="BE582" s="30" t="s">
        <v>1436</v>
      </c>
      <c r="BF582" s="30" t="s">
        <v>1437</v>
      </c>
      <c r="BG582" s="30" t="s">
        <v>1436</v>
      </c>
      <c r="BH582" s="30" t="s">
        <v>1437</v>
      </c>
      <c r="BI582" s="30" t="s">
        <v>1431</v>
      </c>
    </row>
    <row r="583" spans="4:61" s="20" customFormat="1" ht="15" hidden="1" x14ac:dyDescent="0.25">
      <c r="D583" s="20">
        <f t="shared" si="68"/>
        <v>0</v>
      </c>
      <c r="E583" s="24"/>
      <c r="G583" s="24"/>
      <c r="H583" s="24"/>
      <c r="I583" s="24"/>
      <c r="J583" s="24">
        <f t="shared" si="72"/>
        <v>0</v>
      </c>
      <c r="K583" s="24">
        <f t="shared" si="72"/>
        <v>0</v>
      </c>
      <c r="L583" s="24">
        <f t="shared" si="72"/>
        <v>0</v>
      </c>
      <c r="M583" s="24">
        <f t="shared" si="72"/>
        <v>0</v>
      </c>
      <c r="N583" s="24">
        <f t="shared" si="72"/>
        <v>0</v>
      </c>
      <c r="O583" s="24">
        <f t="shared" si="72"/>
        <v>0</v>
      </c>
      <c r="P583" s="24">
        <f t="shared" si="72"/>
        <v>0</v>
      </c>
      <c r="Q583" s="24">
        <f t="shared" si="72"/>
        <v>0</v>
      </c>
      <c r="R583" s="24">
        <f t="shared" si="72"/>
        <v>0</v>
      </c>
      <c r="S583" s="24">
        <f t="shared" si="72"/>
        <v>0</v>
      </c>
      <c r="T583" s="24">
        <f t="shared" si="72"/>
        <v>0</v>
      </c>
      <c r="U583" s="24">
        <f t="shared" si="72"/>
        <v>0</v>
      </c>
      <c r="V583" s="24"/>
      <c r="W583" s="24"/>
      <c r="X583" s="24"/>
      <c r="Y583" s="24"/>
      <c r="Z583" s="24"/>
      <c r="AA583" s="24">
        <f t="shared" si="72"/>
        <v>0</v>
      </c>
      <c r="AB583" s="24">
        <f t="shared" si="72"/>
        <v>0</v>
      </c>
      <c r="AC583" s="24">
        <f t="shared" si="72"/>
        <v>0</v>
      </c>
      <c r="AD583" s="24">
        <f t="shared" si="72"/>
        <v>0</v>
      </c>
      <c r="AE583" s="24">
        <f t="shared" si="71"/>
        <v>0</v>
      </c>
      <c r="AF583" s="24">
        <f t="shared" si="71"/>
        <v>0</v>
      </c>
      <c r="AJ583" s="100"/>
      <c r="BD583" t="str">
        <f t="shared" si="65"/>
        <v>RCXNORTH CAMBRIDGESHIRE HOSPITAL</v>
      </c>
      <c r="BE583" s="30" t="s">
        <v>1438</v>
      </c>
      <c r="BF583" s="30" t="s">
        <v>1439</v>
      </c>
      <c r="BG583" s="30" t="s">
        <v>1438</v>
      </c>
      <c r="BH583" s="30" t="s">
        <v>1439</v>
      </c>
      <c r="BI583" s="30" t="s">
        <v>1440</v>
      </c>
    </row>
    <row r="584" spans="4:61" s="20" customFormat="1" ht="15" hidden="1" x14ac:dyDescent="0.25">
      <c r="D584" s="20">
        <f t="shared" si="68"/>
        <v>0</v>
      </c>
      <c r="E584" s="24"/>
      <c r="G584" s="24"/>
      <c r="H584" s="24"/>
      <c r="I584" s="24"/>
      <c r="J584" s="24">
        <f t="shared" si="72"/>
        <v>0</v>
      </c>
      <c r="K584" s="24">
        <f t="shared" si="72"/>
        <v>0</v>
      </c>
      <c r="L584" s="24">
        <f t="shared" si="72"/>
        <v>0</v>
      </c>
      <c r="M584" s="24">
        <f t="shared" si="72"/>
        <v>0</v>
      </c>
      <c r="N584" s="24">
        <f t="shared" si="72"/>
        <v>0</v>
      </c>
      <c r="O584" s="24">
        <f t="shared" si="72"/>
        <v>0</v>
      </c>
      <c r="P584" s="24">
        <f t="shared" si="72"/>
        <v>0</v>
      </c>
      <c r="Q584" s="24">
        <f t="shared" si="72"/>
        <v>0</v>
      </c>
      <c r="R584" s="24">
        <f t="shared" si="72"/>
        <v>0</v>
      </c>
      <c r="S584" s="24">
        <f t="shared" si="72"/>
        <v>0</v>
      </c>
      <c r="T584" s="24">
        <f t="shared" si="72"/>
        <v>0</v>
      </c>
      <c r="U584" s="24">
        <f t="shared" si="72"/>
        <v>0</v>
      </c>
      <c r="V584" s="24"/>
      <c r="W584" s="24"/>
      <c r="X584" s="24"/>
      <c r="Y584" s="24"/>
      <c r="Z584" s="24"/>
      <c r="AA584" s="24">
        <f t="shared" si="72"/>
        <v>0</v>
      </c>
      <c r="AB584" s="24">
        <f t="shared" si="72"/>
        <v>0</v>
      </c>
      <c r="AC584" s="24">
        <f t="shared" si="72"/>
        <v>0</v>
      </c>
      <c r="AD584" s="24">
        <f t="shared" si="72"/>
        <v>0</v>
      </c>
      <c r="AE584" s="24">
        <f t="shared" si="71"/>
        <v>0</v>
      </c>
      <c r="AF584" s="24">
        <f t="shared" si="71"/>
        <v>0</v>
      </c>
      <c r="AJ584" s="100"/>
      <c r="BD584" t="str">
        <f t="shared" si="65"/>
        <v>RCXTHE QUEEN ELIZABETH HOSPITAL</v>
      </c>
      <c r="BE584" s="30" t="s">
        <v>1441</v>
      </c>
      <c r="BF584" s="30" t="s">
        <v>1442</v>
      </c>
      <c r="BG584" s="30" t="s">
        <v>1441</v>
      </c>
      <c r="BH584" s="30" t="s">
        <v>1442</v>
      </c>
      <c r="BI584" s="30" t="s">
        <v>1440</v>
      </c>
    </row>
    <row r="585" spans="4:61" s="20" customFormat="1" ht="15" hidden="1" x14ac:dyDescent="0.25">
      <c r="D585" s="20">
        <f t="shared" si="68"/>
        <v>0</v>
      </c>
      <c r="E585" s="24"/>
      <c r="G585" s="24"/>
      <c r="H585" s="24"/>
      <c r="I585" s="24"/>
      <c r="J585" s="24">
        <f t="shared" si="72"/>
        <v>0</v>
      </c>
      <c r="K585" s="24">
        <f t="shared" si="72"/>
        <v>0</v>
      </c>
      <c r="L585" s="24">
        <f t="shared" si="72"/>
        <v>0</v>
      </c>
      <c r="M585" s="24">
        <f t="shared" si="72"/>
        <v>0</v>
      </c>
      <c r="N585" s="24">
        <f t="shared" si="72"/>
        <v>0</v>
      </c>
      <c r="O585" s="24">
        <f t="shared" si="72"/>
        <v>0</v>
      </c>
      <c r="P585" s="24">
        <f t="shared" si="72"/>
        <v>0</v>
      </c>
      <c r="Q585" s="24">
        <f t="shared" si="72"/>
        <v>0</v>
      </c>
      <c r="R585" s="24">
        <f t="shared" si="72"/>
        <v>0</v>
      </c>
      <c r="S585" s="24">
        <f t="shared" si="72"/>
        <v>0</v>
      </c>
      <c r="T585" s="24">
        <f t="shared" si="72"/>
        <v>0</v>
      </c>
      <c r="U585" s="24">
        <f t="shared" si="72"/>
        <v>0</v>
      </c>
      <c r="V585" s="24"/>
      <c r="W585" s="24"/>
      <c r="X585" s="24"/>
      <c r="Y585" s="24"/>
      <c r="Z585" s="24"/>
      <c r="AA585" s="24">
        <f t="shared" si="72"/>
        <v>0</v>
      </c>
      <c r="AB585" s="24">
        <f t="shared" si="72"/>
        <v>0</v>
      </c>
      <c r="AC585" s="24">
        <f t="shared" si="72"/>
        <v>0</v>
      </c>
      <c r="AD585" s="24">
        <f t="shared" si="72"/>
        <v>0</v>
      </c>
      <c r="AE585" s="24">
        <f t="shared" si="71"/>
        <v>0</v>
      </c>
      <c r="AF585" s="24">
        <f t="shared" si="71"/>
        <v>0</v>
      </c>
      <c r="AJ585" s="100"/>
      <c r="BD585" t="str">
        <f t="shared" si="65"/>
        <v>RD1BRADFORD ON AVON COMMUNITY HOSPITAL</v>
      </c>
      <c r="BE585" s="30" t="s">
        <v>1443</v>
      </c>
      <c r="BF585" s="30" t="s">
        <v>1444</v>
      </c>
      <c r="BG585" s="30" t="s">
        <v>1443</v>
      </c>
      <c r="BH585" s="30" t="s">
        <v>1444</v>
      </c>
      <c r="BI585" s="30" t="s">
        <v>1445</v>
      </c>
    </row>
    <row r="586" spans="4:61" s="20" customFormat="1" ht="15" hidden="1" x14ac:dyDescent="0.25">
      <c r="D586" s="20">
        <f t="shared" si="68"/>
        <v>0</v>
      </c>
      <c r="E586" s="24"/>
      <c r="G586" s="24"/>
      <c r="H586" s="24"/>
      <c r="I586" s="24"/>
      <c r="J586" s="24">
        <f t="shared" si="72"/>
        <v>0</v>
      </c>
      <c r="K586" s="24">
        <f t="shared" si="72"/>
        <v>0</v>
      </c>
      <c r="L586" s="24">
        <f t="shared" si="72"/>
        <v>0</v>
      </c>
      <c r="M586" s="24">
        <f t="shared" si="72"/>
        <v>0</v>
      </c>
      <c r="N586" s="24">
        <f t="shared" si="72"/>
        <v>0</v>
      </c>
      <c r="O586" s="24">
        <f t="shared" si="72"/>
        <v>0</v>
      </c>
      <c r="P586" s="24">
        <f t="shared" si="72"/>
        <v>0</v>
      </c>
      <c r="Q586" s="24">
        <f t="shared" si="72"/>
        <v>0</v>
      </c>
      <c r="R586" s="24">
        <f t="shared" si="72"/>
        <v>0</v>
      </c>
      <c r="S586" s="24">
        <f t="shared" si="72"/>
        <v>0</v>
      </c>
      <c r="T586" s="24">
        <f t="shared" si="72"/>
        <v>0</v>
      </c>
      <c r="U586" s="24">
        <f t="shared" si="72"/>
        <v>0</v>
      </c>
      <c r="V586" s="24"/>
      <c r="W586" s="24"/>
      <c r="X586" s="24"/>
      <c r="Y586" s="24"/>
      <c r="Z586" s="24"/>
      <c r="AA586" s="24">
        <f t="shared" si="72"/>
        <v>0</v>
      </c>
      <c r="AB586" s="24">
        <f t="shared" si="72"/>
        <v>0</v>
      </c>
      <c r="AC586" s="24">
        <f t="shared" si="72"/>
        <v>0</v>
      </c>
      <c r="AD586" s="24">
        <f t="shared" si="72"/>
        <v>0</v>
      </c>
      <c r="AE586" s="24">
        <f t="shared" si="71"/>
        <v>0</v>
      </c>
      <c r="AF586" s="24">
        <f t="shared" si="71"/>
        <v>0</v>
      </c>
      <c r="AJ586" s="100"/>
      <c r="BD586" t="str">
        <f t="shared" si="65"/>
        <v>RD1CHIPPENHAM HOSPITAL</v>
      </c>
      <c r="BE586" s="30" t="s">
        <v>1446</v>
      </c>
      <c r="BF586" s="30" t="s">
        <v>1260</v>
      </c>
      <c r="BG586" s="30" t="s">
        <v>1446</v>
      </c>
      <c r="BH586" s="30" t="s">
        <v>1260</v>
      </c>
      <c r="BI586" s="30" t="s">
        <v>1445</v>
      </c>
    </row>
    <row r="587" spans="4:61" s="20" customFormat="1" ht="15" hidden="1" x14ac:dyDescent="0.25">
      <c r="D587" s="20">
        <f t="shared" si="68"/>
        <v>0</v>
      </c>
      <c r="E587" s="24"/>
      <c r="G587" s="24"/>
      <c r="H587" s="24"/>
      <c r="I587" s="24"/>
      <c r="J587" s="24">
        <f t="shared" si="72"/>
        <v>0</v>
      </c>
      <c r="K587" s="24">
        <f t="shared" si="72"/>
        <v>0</v>
      </c>
      <c r="L587" s="24">
        <f t="shared" si="72"/>
        <v>0</v>
      </c>
      <c r="M587" s="24">
        <f t="shared" si="72"/>
        <v>0</v>
      </c>
      <c r="N587" s="24">
        <f t="shared" si="72"/>
        <v>0</v>
      </c>
      <c r="O587" s="24">
        <f t="shared" si="72"/>
        <v>0</v>
      </c>
      <c r="P587" s="24">
        <f t="shared" si="72"/>
        <v>0</v>
      </c>
      <c r="Q587" s="24">
        <f t="shared" si="72"/>
        <v>0</v>
      </c>
      <c r="R587" s="24">
        <f t="shared" si="72"/>
        <v>0</v>
      </c>
      <c r="S587" s="24">
        <f t="shared" si="72"/>
        <v>0</v>
      </c>
      <c r="T587" s="24">
        <f t="shared" si="72"/>
        <v>0</v>
      </c>
      <c r="U587" s="24">
        <f t="shared" si="72"/>
        <v>0</v>
      </c>
      <c r="V587" s="24"/>
      <c r="W587" s="24"/>
      <c r="X587" s="24"/>
      <c r="Y587" s="24"/>
      <c r="Z587" s="24"/>
      <c r="AA587" s="24">
        <f t="shared" si="72"/>
        <v>0</v>
      </c>
      <c r="AB587" s="24">
        <f t="shared" si="72"/>
        <v>0</v>
      </c>
      <c r="AC587" s="24">
        <f t="shared" si="72"/>
        <v>0</v>
      </c>
      <c r="AD587" s="24">
        <f t="shared" si="72"/>
        <v>0</v>
      </c>
      <c r="AE587" s="24">
        <f t="shared" si="71"/>
        <v>0</v>
      </c>
      <c r="AF587" s="24">
        <f t="shared" si="71"/>
        <v>0</v>
      </c>
      <c r="AJ587" s="100"/>
      <c r="BD587" t="str">
        <f t="shared" si="65"/>
        <v>RD1DEVIZES HOSPITAL</v>
      </c>
      <c r="BE587" s="30" t="s">
        <v>1447</v>
      </c>
      <c r="BF587" s="30" t="s">
        <v>1263</v>
      </c>
      <c r="BG587" s="30" t="s">
        <v>1447</v>
      </c>
      <c r="BH587" s="30" t="s">
        <v>1263</v>
      </c>
      <c r="BI587" s="30" t="s">
        <v>1445</v>
      </c>
    </row>
    <row r="588" spans="4:61" s="20" customFormat="1" ht="15" hidden="1" x14ac:dyDescent="0.25">
      <c r="D588" s="20">
        <f t="shared" si="68"/>
        <v>0</v>
      </c>
      <c r="E588" s="24"/>
      <c r="G588" s="24"/>
      <c r="H588" s="24"/>
      <c r="I588" s="24"/>
      <c r="J588" s="24">
        <f t="shared" si="72"/>
        <v>0</v>
      </c>
      <c r="K588" s="24">
        <f t="shared" si="72"/>
        <v>0</v>
      </c>
      <c r="L588" s="24">
        <f t="shared" si="72"/>
        <v>0</v>
      </c>
      <c r="M588" s="24">
        <f t="shared" si="72"/>
        <v>0</v>
      </c>
      <c r="N588" s="24">
        <f t="shared" si="72"/>
        <v>0</v>
      </c>
      <c r="O588" s="24">
        <f t="shared" si="72"/>
        <v>0</v>
      </c>
      <c r="P588" s="24">
        <f t="shared" si="72"/>
        <v>0</v>
      </c>
      <c r="Q588" s="24">
        <f t="shared" si="72"/>
        <v>0</v>
      </c>
      <c r="R588" s="24">
        <f t="shared" si="72"/>
        <v>0</v>
      </c>
      <c r="S588" s="24">
        <f t="shared" si="72"/>
        <v>0</v>
      </c>
      <c r="T588" s="24">
        <f t="shared" si="72"/>
        <v>0</v>
      </c>
      <c r="U588" s="24">
        <f t="shared" si="72"/>
        <v>0</v>
      </c>
      <c r="V588" s="24"/>
      <c r="W588" s="24"/>
      <c r="X588" s="24"/>
      <c r="Y588" s="24"/>
      <c r="Z588" s="24"/>
      <c r="AA588" s="24">
        <f t="shared" si="72"/>
        <v>0</v>
      </c>
      <c r="AB588" s="24">
        <f t="shared" si="72"/>
        <v>0</v>
      </c>
      <c r="AC588" s="24">
        <f t="shared" si="72"/>
        <v>0</v>
      </c>
      <c r="AD588" s="24">
        <f t="shared" si="72"/>
        <v>0</v>
      </c>
      <c r="AE588" s="24">
        <f t="shared" si="71"/>
        <v>0</v>
      </c>
      <c r="AF588" s="24">
        <f t="shared" si="71"/>
        <v>0</v>
      </c>
      <c r="AJ588" s="100"/>
      <c r="BD588" t="str">
        <f t="shared" si="65"/>
        <v>RD1FROME VICTORIA HOSPITAL</v>
      </c>
      <c r="BE588" s="30" t="s">
        <v>1448</v>
      </c>
      <c r="BF588" s="30" t="s">
        <v>1253</v>
      </c>
      <c r="BG588" s="30" t="s">
        <v>1448</v>
      </c>
      <c r="BH588" s="30" t="s">
        <v>1253</v>
      </c>
      <c r="BI588" s="30" t="s">
        <v>1445</v>
      </c>
    </row>
    <row r="589" spans="4:61" s="20" customFormat="1" ht="15" hidden="1" x14ac:dyDescent="0.25">
      <c r="D589" s="20">
        <f t="shared" si="68"/>
        <v>0</v>
      </c>
      <c r="E589" s="24"/>
      <c r="G589" s="24"/>
      <c r="H589" s="24"/>
      <c r="I589" s="24"/>
      <c r="J589" s="24">
        <f t="shared" si="72"/>
        <v>0</v>
      </c>
      <c r="K589" s="24">
        <f t="shared" si="72"/>
        <v>0</v>
      </c>
      <c r="L589" s="24">
        <f t="shared" si="72"/>
        <v>0</v>
      </c>
      <c r="M589" s="24">
        <f t="shared" si="72"/>
        <v>0</v>
      </c>
      <c r="N589" s="24">
        <f t="shared" si="72"/>
        <v>0</v>
      </c>
      <c r="O589" s="24">
        <f t="shared" si="72"/>
        <v>0</v>
      </c>
      <c r="P589" s="24">
        <f t="shared" si="72"/>
        <v>0</v>
      </c>
      <c r="Q589" s="24">
        <f t="shared" si="72"/>
        <v>0</v>
      </c>
      <c r="R589" s="24">
        <f t="shared" si="72"/>
        <v>0</v>
      </c>
      <c r="S589" s="24">
        <f t="shared" si="72"/>
        <v>0</v>
      </c>
      <c r="T589" s="24">
        <f t="shared" si="72"/>
        <v>0</v>
      </c>
      <c r="U589" s="24">
        <f t="shared" si="72"/>
        <v>0</v>
      </c>
      <c r="V589" s="24"/>
      <c r="W589" s="24"/>
      <c r="X589" s="24"/>
      <c r="Y589" s="24"/>
      <c r="Z589" s="24"/>
      <c r="AA589" s="24">
        <f t="shared" si="72"/>
        <v>0</v>
      </c>
      <c r="AB589" s="24">
        <f t="shared" si="72"/>
        <v>0</v>
      </c>
      <c r="AC589" s="24">
        <f t="shared" si="72"/>
        <v>0</v>
      </c>
      <c r="AD589" s="24">
        <f t="shared" si="72"/>
        <v>0</v>
      </c>
      <c r="AE589" s="24">
        <f t="shared" si="71"/>
        <v>0</v>
      </c>
      <c r="AF589" s="24">
        <f t="shared" si="71"/>
        <v>0</v>
      </c>
      <c r="AJ589" s="100"/>
      <c r="BD589" t="str">
        <f t="shared" si="65"/>
        <v>RD1MALMESBURY HOSPITAL</v>
      </c>
      <c r="BE589" s="30" t="s">
        <v>1449</v>
      </c>
      <c r="BF589" s="30" t="s">
        <v>1450</v>
      </c>
      <c r="BG589" s="30" t="s">
        <v>1449</v>
      </c>
      <c r="BH589" s="30" t="s">
        <v>1450</v>
      </c>
      <c r="BI589" s="30" t="s">
        <v>1445</v>
      </c>
    </row>
    <row r="590" spans="4:61" s="20" customFormat="1" ht="15" hidden="1" x14ac:dyDescent="0.25">
      <c r="D590" s="20">
        <f t="shared" si="68"/>
        <v>0</v>
      </c>
      <c r="E590" s="24"/>
      <c r="G590" s="24"/>
      <c r="H590" s="24"/>
      <c r="I590" s="24"/>
      <c r="J590" s="24">
        <f t="shared" si="72"/>
        <v>0</v>
      </c>
      <c r="K590" s="24">
        <f t="shared" si="72"/>
        <v>0</v>
      </c>
      <c r="L590" s="24">
        <f t="shared" si="72"/>
        <v>0</v>
      </c>
      <c r="M590" s="24">
        <f t="shared" si="72"/>
        <v>0</v>
      </c>
      <c r="N590" s="24">
        <f t="shared" si="72"/>
        <v>0</v>
      </c>
      <c r="O590" s="24">
        <f t="shared" si="72"/>
        <v>0</v>
      </c>
      <c r="P590" s="24">
        <f t="shared" si="72"/>
        <v>0</v>
      </c>
      <c r="Q590" s="24">
        <f t="shared" si="72"/>
        <v>0</v>
      </c>
      <c r="R590" s="24">
        <f t="shared" si="72"/>
        <v>0</v>
      </c>
      <c r="S590" s="24">
        <f t="shared" si="72"/>
        <v>0</v>
      </c>
      <c r="T590" s="24">
        <f t="shared" si="72"/>
        <v>0</v>
      </c>
      <c r="U590" s="24">
        <f t="shared" si="72"/>
        <v>0</v>
      </c>
      <c r="V590" s="24"/>
      <c r="W590" s="24"/>
      <c r="X590" s="24"/>
      <c r="Y590" s="24"/>
      <c r="Z590" s="24"/>
      <c r="AA590" s="24">
        <f t="shared" si="72"/>
        <v>0</v>
      </c>
      <c r="AB590" s="24">
        <f t="shared" si="72"/>
        <v>0</v>
      </c>
      <c r="AC590" s="24">
        <f t="shared" si="72"/>
        <v>0</v>
      </c>
      <c r="AD590" s="24">
        <f t="shared" si="72"/>
        <v>0</v>
      </c>
      <c r="AE590" s="24">
        <f t="shared" si="71"/>
        <v>0</v>
      </c>
      <c r="AF590" s="24">
        <f t="shared" si="71"/>
        <v>0</v>
      </c>
      <c r="AJ590" s="100"/>
      <c r="BD590" t="str">
        <f t="shared" si="65"/>
        <v>RD1MELKSHAM HOSPITAL</v>
      </c>
      <c r="BE590" s="30" t="s">
        <v>1451</v>
      </c>
      <c r="BF590" s="30" t="s">
        <v>1452</v>
      </c>
      <c r="BG590" s="30" t="s">
        <v>1451</v>
      </c>
      <c r="BH590" s="30" t="s">
        <v>1452</v>
      </c>
      <c r="BI590" s="30" t="s">
        <v>1445</v>
      </c>
    </row>
    <row r="591" spans="4:61" s="20" customFormat="1" ht="15" hidden="1" x14ac:dyDescent="0.25">
      <c r="D591" s="20">
        <f t="shared" si="68"/>
        <v>0</v>
      </c>
      <c r="E591" s="24"/>
      <c r="G591" s="24"/>
      <c r="H591" s="24"/>
      <c r="I591" s="24"/>
      <c r="J591" s="24">
        <f t="shared" si="72"/>
        <v>0</v>
      </c>
      <c r="K591" s="24">
        <f t="shared" si="72"/>
        <v>0</v>
      </c>
      <c r="L591" s="24">
        <f t="shared" si="72"/>
        <v>0</v>
      </c>
      <c r="M591" s="24">
        <f t="shared" si="72"/>
        <v>0</v>
      </c>
      <c r="N591" s="24">
        <f t="shared" si="72"/>
        <v>0</v>
      </c>
      <c r="O591" s="24">
        <f t="shared" si="72"/>
        <v>0</v>
      </c>
      <c r="P591" s="24">
        <f t="shared" si="72"/>
        <v>0</v>
      </c>
      <c r="Q591" s="24">
        <f t="shared" si="72"/>
        <v>0</v>
      </c>
      <c r="R591" s="24">
        <f t="shared" si="72"/>
        <v>0</v>
      </c>
      <c r="S591" s="24">
        <f t="shared" si="72"/>
        <v>0</v>
      </c>
      <c r="T591" s="24">
        <f t="shared" si="72"/>
        <v>0</v>
      </c>
      <c r="U591" s="24">
        <f t="shared" si="72"/>
        <v>0</v>
      </c>
      <c r="V591" s="24"/>
      <c r="W591" s="24"/>
      <c r="X591" s="24"/>
      <c r="Y591" s="24"/>
      <c r="Z591" s="24"/>
      <c r="AA591" s="24">
        <f t="shared" si="72"/>
        <v>0</v>
      </c>
      <c r="AB591" s="24">
        <f t="shared" si="72"/>
        <v>0</v>
      </c>
      <c r="AC591" s="24">
        <f t="shared" si="72"/>
        <v>0</v>
      </c>
      <c r="AD591" s="24">
        <f t="shared" si="72"/>
        <v>0</v>
      </c>
      <c r="AE591" s="24">
        <f t="shared" si="71"/>
        <v>0</v>
      </c>
      <c r="AF591" s="24">
        <f t="shared" si="71"/>
        <v>0</v>
      </c>
      <c r="AJ591" s="100"/>
      <c r="BD591" t="str">
        <f t="shared" si="65"/>
        <v>RD1PAULTON HOSPITAL</v>
      </c>
      <c r="BE591" s="30" t="s">
        <v>1453</v>
      </c>
      <c r="BF591" s="30" t="s">
        <v>1454</v>
      </c>
      <c r="BG591" s="30" t="s">
        <v>1453</v>
      </c>
      <c r="BH591" s="30" t="s">
        <v>1454</v>
      </c>
      <c r="BI591" s="30" t="s">
        <v>1445</v>
      </c>
    </row>
    <row r="592" spans="4:61" s="20" customFormat="1" ht="15" hidden="1" x14ac:dyDescent="0.25">
      <c r="D592" s="20">
        <f t="shared" si="68"/>
        <v>0</v>
      </c>
      <c r="E592" s="24"/>
      <c r="G592" s="24"/>
      <c r="H592" s="24"/>
      <c r="I592" s="24"/>
      <c r="J592" s="24">
        <f t="shared" si="72"/>
        <v>0</v>
      </c>
      <c r="K592" s="24">
        <f t="shared" si="72"/>
        <v>0</v>
      </c>
      <c r="L592" s="24">
        <f t="shared" si="72"/>
        <v>0</v>
      </c>
      <c r="M592" s="24">
        <f t="shared" si="72"/>
        <v>0</v>
      </c>
      <c r="N592" s="24">
        <f t="shared" si="72"/>
        <v>0</v>
      </c>
      <c r="O592" s="24">
        <f t="shared" si="72"/>
        <v>0</v>
      </c>
      <c r="P592" s="24">
        <f t="shared" si="72"/>
        <v>0</v>
      </c>
      <c r="Q592" s="24">
        <f t="shared" si="72"/>
        <v>0</v>
      </c>
      <c r="R592" s="24">
        <f t="shared" si="72"/>
        <v>0</v>
      </c>
      <c r="S592" s="24">
        <f t="shared" si="72"/>
        <v>0</v>
      </c>
      <c r="T592" s="24">
        <f t="shared" si="72"/>
        <v>0</v>
      </c>
      <c r="U592" s="24">
        <f t="shared" si="72"/>
        <v>0</v>
      </c>
      <c r="V592" s="24"/>
      <c r="W592" s="24"/>
      <c r="X592" s="24"/>
      <c r="Y592" s="24"/>
      <c r="Z592" s="24"/>
      <c r="AA592" s="24">
        <f t="shared" si="72"/>
        <v>0</v>
      </c>
      <c r="AB592" s="24">
        <f t="shared" si="72"/>
        <v>0</v>
      </c>
      <c r="AC592" s="24">
        <f t="shared" si="72"/>
        <v>0</v>
      </c>
      <c r="AD592" s="24">
        <f t="shared" si="72"/>
        <v>0</v>
      </c>
      <c r="AE592" s="24">
        <f t="shared" si="71"/>
        <v>0</v>
      </c>
      <c r="AF592" s="24">
        <f t="shared" si="71"/>
        <v>0</v>
      </c>
      <c r="AJ592" s="100"/>
      <c r="BD592" t="str">
        <f t="shared" si="65"/>
        <v>RD1ROUNDWAY HOSPITAL</v>
      </c>
      <c r="BE592" s="30" t="s">
        <v>1455</v>
      </c>
      <c r="BF592" s="30" t="s">
        <v>1456</v>
      </c>
      <c r="BG592" s="30" t="s">
        <v>1455</v>
      </c>
      <c r="BH592" s="30" t="s">
        <v>1456</v>
      </c>
      <c r="BI592" s="30" t="s">
        <v>1445</v>
      </c>
    </row>
    <row r="593" spans="4:61" s="20" customFormat="1" ht="15" hidden="1" x14ac:dyDescent="0.25">
      <c r="D593" s="20">
        <f t="shared" si="68"/>
        <v>0</v>
      </c>
      <c r="E593" s="24"/>
      <c r="G593" s="24"/>
      <c r="H593" s="24"/>
      <c r="I593" s="24"/>
      <c r="J593" s="24">
        <f t="shared" si="72"/>
        <v>0</v>
      </c>
      <c r="K593" s="24">
        <f t="shared" si="72"/>
        <v>0</v>
      </c>
      <c r="L593" s="24">
        <f t="shared" si="72"/>
        <v>0</v>
      </c>
      <c r="M593" s="24">
        <f t="shared" si="72"/>
        <v>0</v>
      </c>
      <c r="N593" s="24">
        <f t="shared" si="72"/>
        <v>0</v>
      </c>
      <c r="O593" s="24">
        <f t="shared" si="72"/>
        <v>0</v>
      </c>
      <c r="P593" s="24">
        <f t="shared" si="72"/>
        <v>0</v>
      </c>
      <c r="Q593" s="24">
        <f t="shared" si="72"/>
        <v>0</v>
      </c>
      <c r="R593" s="24">
        <f t="shared" si="72"/>
        <v>0</v>
      </c>
      <c r="S593" s="24">
        <f t="shared" si="72"/>
        <v>0</v>
      </c>
      <c r="T593" s="24">
        <f t="shared" si="72"/>
        <v>0</v>
      </c>
      <c r="U593" s="24">
        <f t="shared" si="72"/>
        <v>0</v>
      </c>
      <c r="V593" s="24"/>
      <c r="W593" s="24"/>
      <c r="X593" s="24"/>
      <c r="Y593" s="24"/>
      <c r="Z593" s="24"/>
      <c r="AA593" s="24">
        <f t="shared" si="72"/>
        <v>0</v>
      </c>
      <c r="AB593" s="24">
        <f t="shared" si="72"/>
        <v>0</v>
      </c>
      <c r="AC593" s="24">
        <f t="shared" si="72"/>
        <v>0</v>
      </c>
      <c r="AD593" s="24">
        <f t="shared" si="72"/>
        <v>0</v>
      </c>
      <c r="AE593" s="24">
        <f t="shared" si="71"/>
        <v>0</v>
      </c>
      <c r="AF593" s="24">
        <f t="shared" si="71"/>
        <v>0</v>
      </c>
      <c r="AJ593" s="100"/>
      <c r="BD593" t="str">
        <f t="shared" si="65"/>
        <v>RD1ROYAL NATIONAL HOSPITAL FOR RHEUMATIC DISEASES</v>
      </c>
      <c r="BE593" s="122" t="s">
        <v>1457</v>
      </c>
      <c r="BF593" s="122" t="s">
        <v>1458</v>
      </c>
      <c r="BG593" s="122" t="s">
        <v>1457</v>
      </c>
      <c r="BH593" s="122" t="s">
        <v>1458</v>
      </c>
      <c r="BI593" s="30" t="s">
        <v>1445</v>
      </c>
    </row>
    <row r="594" spans="4:61" s="20" customFormat="1" ht="15" hidden="1" x14ac:dyDescent="0.25">
      <c r="D594" s="20">
        <f t="shared" si="68"/>
        <v>0</v>
      </c>
      <c r="E594" s="24"/>
      <c r="G594" s="24"/>
      <c r="H594" s="24"/>
      <c r="I594" s="24"/>
      <c r="J594" s="24">
        <f t="shared" si="72"/>
        <v>0</v>
      </c>
      <c r="K594" s="24">
        <f t="shared" si="72"/>
        <v>0</v>
      </c>
      <c r="L594" s="24">
        <f t="shared" si="72"/>
        <v>0</v>
      </c>
      <c r="M594" s="24">
        <f t="shared" si="72"/>
        <v>0</v>
      </c>
      <c r="N594" s="24">
        <f t="shared" si="72"/>
        <v>0</v>
      </c>
      <c r="O594" s="24">
        <f t="shared" si="72"/>
        <v>0</v>
      </c>
      <c r="P594" s="24">
        <f t="shared" si="72"/>
        <v>0</v>
      </c>
      <c r="Q594" s="24">
        <f t="shared" si="72"/>
        <v>0</v>
      </c>
      <c r="R594" s="24">
        <f t="shared" si="72"/>
        <v>0</v>
      </c>
      <c r="S594" s="24">
        <f t="shared" si="72"/>
        <v>0</v>
      </c>
      <c r="T594" s="24">
        <f t="shared" si="72"/>
        <v>0</v>
      </c>
      <c r="U594" s="24">
        <f t="shared" si="72"/>
        <v>0</v>
      </c>
      <c r="V594" s="24"/>
      <c r="W594" s="24"/>
      <c r="X594" s="24"/>
      <c r="Y594" s="24"/>
      <c r="Z594" s="24"/>
      <c r="AA594" s="24">
        <f t="shared" si="72"/>
        <v>0</v>
      </c>
      <c r="AB594" s="24">
        <f t="shared" si="72"/>
        <v>0</v>
      </c>
      <c r="AC594" s="24">
        <f t="shared" si="72"/>
        <v>0</v>
      </c>
      <c r="AD594" s="24">
        <f t="shared" si="72"/>
        <v>0</v>
      </c>
      <c r="AE594" s="24">
        <f t="shared" si="71"/>
        <v>0</v>
      </c>
      <c r="AF594" s="24">
        <f t="shared" si="71"/>
        <v>0</v>
      </c>
      <c r="AJ594" s="100"/>
      <c r="BD594" t="str">
        <f t="shared" si="65"/>
        <v>RD1ROYAL UNITED HOSPITAL</v>
      </c>
      <c r="BE594" s="30" t="s">
        <v>1459</v>
      </c>
      <c r="BF594" s="30" t="s">
        <v>1460</v>
      </c>
      <c r="BG594" s="30" t="s">
        <v>1459</v>
      </c>
      <c r="BH594" s="30" t="s">
        <v>1460</v>
      </c>
      <c r="BI594" s="30" t="s">
        <v>1445</v>
      </c>
    </row>
    <row r="595" spans="4:61" s="20" customFormat="1" ht="15" hidden="1" x14ac:dyDescent="0.25">
      <c r="D595" s="20">
        <f t="shared" si="68"/>
        <v>0</v>
      </c>
      <c r="E595" s="24"/>
      <c r="G595" s="24"/>
      <c r="H595" s="24"/>
      <c r="I595" s="24"/>
      <c r="J595" s="24">
        <f t="shared" si="72"/>
        <v>0</v>
      </c>
      <c r="K595" s="24">
        <f t="shared" si="72"/>
        <v>0</v>
      </c>
      <c r="L595" s="24">
        <f t="shared" si="72"/>
        <v>0</v>
      </c>
      <c r="M595" s="24">
        <f t="shared" si="72"/>
        <v>0</v>
      </c>
      <c r="N595" s="24">
        <f t="shared" si="72"/>
        <v>0</v>
      </c>
      <c r="O595" s="24">
        <f t="shared" si="72"/>
        <v>0</v>
      </c>
      <c r="P595" s="24">
        <f t="shared" si="72"/>
        <v>0</v>
      </c>
      <c r="Q595" s="24">
        <f t="shared" si="72"/>
        <v>0</v>
      </c>
      <c r="R595" s="24">
        <f t="shared" si="72"/>
        <v>0</v>
      </c>
      <c r="S595" s="24">
        <f t="shared" si="72"/>
        <v>0</v>
      </c>
      <c r="T595" s="24">
        <f t="shared" si="72"/>
        <v>0</v>
      </c>
      <c r="U595" s="24">
        <f t="shared" si="72"/>
        <v>0</v>
      </c>
      <c r="V595" s="24"/>
      <c r="W595" s="24"/>
      <c r="X595" s="24"/>
      <c r="Y595" s="24"/>
      <c r="Z595" s="24"/>
      <c r="AA595" s="24">
        <f t="shared" si="72"/>
        <v>0</v>
      </c>
      <c r="AB595" s="24">
        <f t="shared" si="72"/>
        <v>0</v>
      </c>
      <c r="AC595" s="24">
        <f t="shared" si="72"/>
        <v>0</v>
      </c>
      <c r="AD595" s="24">
        <f t="shared" si="72"/>
        <v>0</v>
      </c>
      <c r="AE595" s="24">
        <f t="shared" si="71"/>
        <v>0</v>
      </c>
      <c r="AF595" s="24">
        <f t="shared" si="71"/>
        <v>0</v>
      </c>
      <c r="AJ595" s="100"/>
      <c r="BD595" t="str">
        <f t="shared" si="65"/>
        <v>RD1SHEPTON MALLET COMMUNITY HOSPITAL</v>
      </c>
      <c r="BE595" s="30" t="s">
        <v>1461</v>
      </c>
      <c r="BF595" s="30" t="s">
        <v>1258</v>
      </c>
      <c r="BG595" s="30" t="s">
        <v>1461</v>
      </c>
      <c r="BH595" s="30" t="s">
        <v>1258</v>
      </c>
      <c r="BI595" s="30" t="s">
        <v>1445</v>
      </c>
    </row>
    <row r="596" spans="4:61" s="20" customFormat="1" ht="15" hidden="1" x14ac:dyDescent="0.25">
      <c r="D596" s="20">
        <f t="shared" si="68"/>
        <v>0</v>
      </c>
      <c r="E596" s="24"/>
      <c r="G596" s="24"/>
      <c r="H596" s="24"/>
      <c r="I596" s="24"/>
      <c r="J596" s="24">
        <f t="shared" si="72"/>
        <v>0</v>
      </c>
      <c r="K596" s="24">
        <f t="shared" si="72"/>
        <v>0</v>
      </c>
      <c r="L596" s="24">
        <f t="shared" si="72"/>
        <v>0</v>
      </c>
      <c r="M596" s="24">
        <f t="shared" si="72"/>
        <v>0</v>
      </c>
      <c r="N596" s="24">
        <f t="shared" si="72"/>
        <v>0</v>
      </c>
      <c r="O596" s="24">
        <f t="shared" si="72"/>
        <v>0</v>
      </c>
      <c r="P596" s="24">
        <f t="shared" si="72"/>
        <v>0</v>
      </c>
      <c r="Q596" s="24">
        <f t="shared" si="72"/>
        <v>0</v>
      </c>
      <c r="R596" s="24">
        <f t="shared" si="72"/>
        <v>0</v>
      </c>
      <c r="S596" s="24">
        <f t="shared" si="72"/>
        <v>0</v>
      </c>
      <c r="T596" s="24">
        <f t="shared" si="72"/>
        <v>0</v>
      </c>
      <c r="U596" s="24">
        <f t="shared" si="72"/>
        <v>0</v>
      </c>
      <c r="V596" s="24"/>
      <c r="W596" s="24"/>
      <c r="X596" s="24"/>
      <c r="Y596" s="24"/>
      <c r="Z596" s="24"/>
      <c r="AA596" s="24">
        <f t="shared" si="72"/>
        <v>0</v>
      </c>
      <c r="AB596" s="24">
        <f t="shared" si="72"/>
        <v>0</v>
      </c>
      <c r="AC596" s="24">
        <f t="shared" si="72"/>
        <v>0</v>
      </c>
      <c r="AD596" s="24">
        <f t="shared" ref="AD596:AX611" si="73">IF(AD190&lt;0, 1, 0)</f>
        <v>0</v>
      </c>
      <c r="AE596" s="24">
        <f t="shared" si="73"/>
        <v>0</v>
      </c>
      <c r="AF596" s="24">
        <f t="shared" si="73"/>
        <v>0</v>
      </c>
      <c r="AJ596" s="100"/>
      <c r="BD596" t="str">
        <f t="shared" si="65"/>
        <v>RD1ST MARTINS HOSPITAL (BATH)</v>
      </c>
      <c r="BE596" s="30" t="s">
        <v>1462</v>
      </c>
      <c r="BF596" s="30" t="s">
        <v>1463</v>
      </c>
      <c r="BG596" s="30" t="s">
        <v>1462</v>
      </c>
      <c r="BH596" s="30" t="s">
        <v>1463</v>
      </c>
      <c r="BI596" s="30" t="s">
        <v>1445</v>
      </c>
    </row>
    <row r="597" spans="4:61" s="20" customFormat="1" ht="15" hidden="1" x14ac:dyDescent="0.25">
      <c r="D597" s="20">
        <f t="shared" si="68"/>
        <v>0</v>
      </c>
      <c r="E597" s="24"/>
      <c r="G597" s="24"/>
      <c r="H597" s="24"/>
      <c r="I597" s="24"/>
      <c r="J597" s="24">
        <f t="shared" ref="J597:AD612" si="74">IF(J191&lt;0, 1, 0)</f>
        <v>0</v>
      </c>
      <c r="K597" s="24">
        <f t="shared" si="74"/>
        <v>0</v>
      </c>
      <c r="L597" s="24">
        <f t="shared" si="74"/>
        <v>0</v>
      </c>
      <c r="M597" s="24">
        <f t="shared" si="74"/>
        <v>0</v>
      </c>
      <c r="N597" s="24">
        <f t="shared" si="74"/>
        <v>0</v>
      </c>
      <c r="O597" s="24">
        <f t="shared" si="74"/>
        <v>0</v>
      </c>
      <c r="P597" s="24">
        <f t="shared" si="74"/>
        <v>0</v>
      </c>
      <c r="Q597" s="24">
        <f t="shared" si="74"/>
        <v>0</v>
      </c>
      <c r="R597" s="24">
        <f t="shared" si="74"/>
        <v>0</v>
      </c>
      <c r="S597" s="24">
        <f t="shared" si="74"/>
        <v>0</v>
      </c>
      <c r="T597" s="24">
        <f t="shared" si="74"/>
        <v>0</v>
      </c>
      <c r="U597" s="24">
        <f t="shared" si="74"/>
        <v>0</v>
      </c>
      <c r="V597" s="24"/>
      <c r="W597" s="24"/>
      <c r="X597" s="24"/>
      <c r="Y597" s="24"/>
      <c r="Z597" s="24"/>
      <c r="AA597" s="24">
        <f t="shared" si="74"/>
        <v>0</v>
      </c>
      <c r="AB597" s="24">
        <f t="shared" si="74"/>
        <v>0</v>
      </c>
      <c r="AC597" s="24">
        <f t="shared" si="74"/>
        <v>0</v>
      </c>
      <c r="AD597" s="24">
        <f t="shared" si="74"/>
        <v>0</v>
      </c>
      <c r="AE597" s="24">
        <f t="shared" si="73"/>
        <v>0</v>
      </c>
      <c r="AF597" s="24">
        <f t="shared" si="73"/>
        <v>0</v>
      </c>
      <c r="AJ597" s="100"/>
      <c r="BD597" t="str">
        <f t="shared" si="65"/>
        <v>RD1TROWBRIDGE HOSPITAL</v>
      </c>
      <c r="BE597" s="30" t="s">
        <v>1464</v>
      </c>
      <c r="BF597" s="30" t="s">
        <v>1465</v>
      </c>
      <c r="BG597" s="30" t="s">
        <v>1464</v>
      </c>
      <c r="BH597" s="30" t="s">
        <v>1465</v>
      </c>
      <c r="BI597" s="30" t="s">
        <v>1445</v>
      </c>
    </row>
    <row r="598" spans="4:61" s="20" customFormat="1" ht="15" hidden="1" x14ac:dyDescent="0.25">
      <c r="D598" s="20">
        <f t="shared" si="68"/>
        <v>0</v>
      </c>
      <c r="E598" s="24"/>
      <c r="G598" s="24"/>
      <c r="H598" s="24"/>
      <c r="I598" s="24"/>
      <c r="J598" s="24">
        <f t="shared" si="74"/>
        <v>0</v>
      </c>
      <c r="K598" s="24">
        <f t="shared" si="74"/>
        <v>0</v>
      </c>
      <c r="L598" s="24">
        <f t="shared" si="74"/>
        <v>0</v>
      </c>
      <c r="M598" s="24">
        <f t="shared" si="74"/>
        <v>0</v>
      </c>
      <c r="N598" s="24">
        <f t="shared" si="74"/>
        <v>0</v>
      </c>
      <c r="O598" s="24">
        <f t="shared" si="74"/>
        <v>0</v>
      </c>
      <c r="P598" s="24">
        <f t="shared" si="74"/>
        <v>0</v>
      </c>
      <c r="Q598" s="24">
        <f t="shared" si="74"/>
        <v>0</v>
      </c>
      <c r="R598" s="24">
        <f t="shared" si="74"/>
        <v>0</v>
      </c>
      <c r="S598" s="24">
        <f t="shared" si="74"/>
        <v>0</v>
      </c>
      <c r="T598" s="24">
        <f t="shared" si="74"/>
        <v>0</v>
      </c>
      <c r="U598" s="24">
        <f t="shared" si="74"/>
        <v>0</v>
      </c>
      <c r="V598" s="24"/>
      <c r="W598" s="24"/>
      <c r="X598" s="24"/>
      <c r="Y598" s="24"/>
      <c r="Z598" s="24"/>
      <c r="AA598" s="24">
        <f t="shared" si="74"/>
        <v>0</v>
      </c>
      <c r="AB598" s="24">
        <f t="shared" si="74"/>
        <v>0</v>
      </c>
      <c r="AC598" s="24">
        <f t="shared" si="74"/>
        <v>0</v>
      </c>
      <c r="AD598" s="24">
        <f t="shared" si="74"/>
        <v>0</v>
      </c>
      <c r="AE598" s="24">
        <f t="shared" si="73"/>
        <v>0</v>
      </c>
      <c r="AF598" s="24">
        <f t="shared" si="73"/>
        <v>0</v>
      </c>
      <c r="AJ598" s="100"/>
      <c r="BD598" t="str">
        <f t="shared" si="65"/>
        <v>RD1WARMINSTER HOSPITAL</v>
      </c>
      <c r="BE598" s="30" t="s">
        <v>1466</v>
      </c>
      <c r="BF598" s="30" t="s">
        <v>1268</v>
      </c>
      <c r="BG598" s="30" t="s">
        <v>1466</v>
      </c>
      <c r="BH598" s="30" t="s">
        <v>1268</v>
      </c>
      <c r="BI598" s="30" t="s">
        <v>1445</v>
      </c>
    </row>
    <row r="599" spans="4:61" s="20" customFormat="1" ht="15" hidden="1" x14ac:dyDescent="0.25">
      <c r="D599" s="20">
        <f t="shared" si="68"/>
        <v>0</v>
      </c>
      <c r="E599" s="24"/>
      <c r="G599" s="24"/>
      <c r="H599" s="24"/>
      <c r="I599" s="24"/>
      <c r="J599" s="24">
        <f t="shared" si="74"/>
        <v>0</v>
      </c>
      <c r="K599" s="24">
        <f t="shared" si="74"/>
        <v>0</v>
      </c>
      <c r="L599" s="24">
        <f t="shared" si="74"/>
        <v>0</v>
      </c>
      <c r="M599" s="24">
        <f t="shared" si="74"/>
        <v>0</v>
      </c>
      <c r="N599" s="24">
        <f t="shared" si="74"/>
        <v>0</v>
      </c>
      <c r="O599" s="24">
        <f t="shared" si="74"/>
        <v>0</v>
      </c>
      <c r="P599" s="24">
        <f t="shared" si="74"/>
        <v>0</v>
      </c>
      <c r="Q599" s="24">
        <f t="shared" si="74"/>
        <v>0</v>
      </c>
      <c r="R599" s="24">
        <f t="shared" si="74"/>
        <v>0</v>
      </c>
      <c r="S599" s="24">
        <f t="shared" si="74"/>
        <v>0</v>
      </c>
      <c r="T599" s="24">
        <f t="shared" si="74"/>
        <v>0</v>
      </c>
      <c r="U599" s="24">
        <f t="shared" si="74"/>
        <v>0</v>
      </c>
      <c r="V599" s="24"/>
      <c r="W599" s="24"/>
      <c r="X599" s="24"/>
      <c r="Y599" s="24"/>
      <c r="Z599" s="24"/>
      <c r="AA599" s="24">
        <f t="shared" si="74"/>
        <v>0</v>
      </c>
      <c r="AB599" s="24">
        <f t="shared" si="74"/>
        <v>0</v>
      </c>
      <c r="AC599" s="24">
        <f t="shared" si="74"/>
        <v>0</v>
      </c>
      <c r="AD599" s="24">
        <f t="shared" si="74"/>
        <v>0</v>
      </c>
      <c r="AE599" s="24">
        <f t="shared" si="73"/>
        <v>0</v>
      </c>
      <c r="AF599" s="24">
        <f t="shared" si="73"/>
        <v>0</v>
      </c>
      <c r="AJ599" s="100"/>
      <c r="BD599" t="str">
        <f t="shared" si="65"/>
        <v>RD1WESTBURY HOSPITAL</v>
      </c>
      <c r="BE599" s="30" t="s">
        <v>1467</v>
      </c>
      <c r="BF599" s="30" t="s">
        <v>1468</v>
      </c>
      <c r="BG599" s="30" t="s">
        <v>1467</v>
      </c>
      <c r="BH599" s="30" t="s">
        <v>1468</v>
      </c>
      <c r="BI599" s="30" t="s">
        <v>1445</v>
      </c>
    </row>
    <row r="600" spans="4:61" s="20" customFormat="1" ht="15" hidden="1" x14ac:dyDescent="0.25">
      <c r="D600" s="20">
        <f t="shared" si="68"/>
        <v>0</v>
      </c>
      <c r="E600" s="24"/>
      <c r="G600" s="24"/>
      <c r="H600" s="24"/>
      <c r="I600" s="24"/>
      <c r="J600" s="24">
        <f t="shared" si="74"/>
        <v>0</v>
      </c>
      <c r="K600" s="24">
        <f t="shared" si="74"/>
        <v>0</v>
      </c>
      <c r="L600" s="24">
        <f t="shared" si="74"/>
        <v>0</v>
      </c>
      <c r="M600" s="24">
        <f t="shared" si="74"/>
        <v>0</v>
      </c>
      <c r="N600" s="24">
        <f t="shared" si="74"/>
        <v>0</v>
      </c>
      <c r="O600" s="24">
        <f t="shared" si="74"/>
        <v>0</v>
      </c>
      <c r="P600" s="24">
        <f t="shared" si="74"/>
        <v>0</v>
      </c>
      <c r="Q600" s="24">
        <f t="shared" si="74"/>
        <v>0</v>
      </c>
      <c r="R600" s="24">
        <f t="shared" si="74"/>
        <v>0</v>
      </c>
      <c r="S600" s="24">
        <f t="shared" si="74"/>
        <v>0</v>
      </c>
      <c r="T600" s="24">
        <f t="shared" si="74"/>
        <v>0</v>
      </c>
      <c r="U600" s="24">
        <f t="shared" si="74"/>
        <v>0</v>
      </c>
      <c r="V600" s="24"/>
      <c r="W600" s="24"/>
      <c r="X600" s="24"/>
      <c r="Y600" s="24"/>
      <c r="Z600" s="24"/>
      <c r="AA600" s="24">
        <f t="shared" si="74"/>
        <v>0</v>
      </c>
      <c r="AB600" s="24">
        <f t="shared" si="74"/>
        <v>0</v>
      </c>
      <c r="AC600" s="24">
        <f t="shared" si="74"/>
        <v>0</v>
      </c>
      <c r="AD600" s="24">
        <f t="shared" si="74"/>
        <v>0</v>
      </c>
      <c r="AE600" s="24">
        <f t="shared" si="73"/>
        <v>0</v>
      </c>
      <c r="AF600" s="24">
        <f t="shared" si="73"/>
        <v>0</v>
      </c>
      <c r="AJ600" s="100"/>
      <c r="BD600" t="str">
        <f t="shared" si="65"/>
        <v>RD3POOLE GENERAL HOSPITAL NHS TRUST HQ</v>
      </c>
      <c r="BE600" s="30" t="s">
        <v>1469</v>
      </c>
      <c r="BF600" s="30" t="s">
        <v>1470</v>
      </c>
      <c r="BG600" s="30" t="s">
        <v>1469</v>
      </c>
      <c r="BH600" s="30" t="s">
        <v>1470</v>
      </c>
      <c r="BI600" s="30" t="s">
        <v>1471</v>
      </c>
    </row>
    <row r="601" spans="4:61" s="20" customFormat="1" ht="15" hidden="1" x14ac:dyDescent="0.25">
      <c r="D601" s="20">
        <f t="shared" si="68"/>
        <v>0</v>
      </c>
      <c r="E601" s="24"/>
      <c r="G601" s="24"/>
      <c r="H601" s="24"/>
      <c r="I601" s="24"/>
      <c r="J601" s="24">
        <f t="shared" si="74"/>
        <v>0</v>
      </c>
      <c r="K601" s="24">
        <f t="shared" si="74"/>
        <v>0</v>
      </c>
      <c r="L601" s="24">
        <f t="shared" si="74"/>
        <v>0</v>
      </c>
      <c r="M601" s="24">
        <f t="shared" si="74"/>
        <v>0</v>
      </c>
      <c r="N601" s="24">
        <f t="shared" si="74"/>
        <v>0</v>
      </c>
      <c r="O601" s="24">
        <f t="shared" si="74"/>
        <v>0</v>
      </c>
      <c r="P601" s="24">
        <f t="shared" si="74"/>
        <v>0</v>
      </c>
      <c r="Q601" s="24">
        <f t="shared" si="74"/>
        <v>0</v>
      </c>
      <c r="R601" s="24">
        <f t="shared" si="74"/>
        <v>0</v>
      </c>
      <c r="S601" s="24">
        <f t="shared" si="74"/>
        <v>0</v>
      </c>
      <c r="T601" s="24">
        <f t="shared" si="74"/>
        <v>0</v>
      </c>
      <c r="U601" s="24">
        <f t="shared" si="74"/>
        <v>0</v>
      </c>
      <c r="V601" s="24"/>
      <c r="W601" s="24"/>
      <c r="X601" s="24"/>
      <c r="Y601" s="24"/>
      <c r="Z601" s="24"/>
      <c r="AA601" s="24">
        <f t="shared" si="74"/>
        <v>0</v>
      </c>
      <c r="AB601" s="24">
        <f t="shared" si="74"/>
        <v>0</v>
      </c>
      <c r="AC601" s="24">
        <f t="shared" si="74"/>
        <v>0</v>
      </c>
      <c r="AD601" s="24">
        <f t="shared" si="74"/>
        <v>0</v>
      </c>
      <c r="AE601" s="24">
        <f t="shared" si="73"/>
        <v>0</v>
      </c>
      <c r="AF601" s="24">
        <f t="shared" si="73"/>
        <v>0</v>
      </c>
      <c r="AJ601" s="100"/>
      <c r="BD601" t="str">
        <f t="shared" si="65"/>
        <v>RD7CHALFONT'S AND GERRARDS CROSS HOSPITAL</v>
      </c>
      <c r="BE601" s="30" t="s">
        <v>1472</v>
      </c>
      <c r="BF601" s="30" t="s">
        <v>1473</v>
      </c>
      <c r="BG601" s="30" t="s">
        <v>1472</v>
      </c>
      <c r="BH601" s="30" t="s">
        <v>1473</v>
      </c>
      <c r="BI601" s="30" t="s">
        <v>1474</v>
      </c>
    </row>
    <row r="602" spans="4:61" s="20" customFormat="1" ht="15" hidden="1" x14ac:dyDescent="0.25">
      <c r="D602" s="20">
        <f t="shared" si="68"/>
        <v>0</v>
      </c>
      <c r="E602" s="24"/>
      <c r="G602" s="24"/>
      <c r="H602" s="24"/>
      <c r="I602" s="24"/>
      <c r="J602" s="24">
        <f t="shared" si="74"/>
        <v>0</v>
      </c>
      <c r="K602" s="24">
        <f t="shared" si="74"/>
        <v>0</v>
      </c>
      <c r="L602" s="24">
        <f t="shared" si="74"/>
        <v>0</v>
      </c>
      <c r="M602" s="24">
        <f t="shared" si="74"/>
        <v>0</v>
      </c>
      <c r="N602" s="24">
        <f t="shared" si="74"/>
        <v>0</v>
      </c>
      <c r="O602" s="24">
        <f t="shared" si="74"/>
        <v>0</v>
      </c>
      <c r="P602" s="24">
        <f t="shared" si="74"/>
        <v>0</v>
      </c>
      <c r="Q602" s="24">
        <f t="shared" si="74"/>
        <v>0</v>
      </c>
      <c r="R602" s="24">
        <f t="shared" si="74"/>
        <v>0</v>
      </c>
      <c r="S602" s="24">
        <f t="shared" si="74"/>
        <v>0</v>
      </c>
      <c r="T602" s="24">
        <f t="shared" si="74"/>
        <v>0</v>
      </c>
      <c r="U602" s="24">
        <f t="shared" si="74"/>
        <v>0</v>
      </c>
      <c r="V602" s="24"/>
      <c r="W602" s="24"/>
      <c r="X602" s="24"/>
      <c r="Y602" s="24"/>
      <c r="Z602" s="24"/>
      <c r="AA602" s="24">
        <f t="shared" si="74"/>
        <v>0</v>
      </c>
      <c r="AB602" s="24">
        <f t="shared" si="74"/>
        <v>0</v>
      </c>
      <c r="AC602" s="24">
        <f t="shared" si="74"/>
        <v>0</v>
      </c>
      <c r="AD602" s="24">
        <f t="shared" si="74"/>
        <v>0</v>
      </c>
      <c r="AE602" s="24">
        <f t="shared" si="73"/>
        <v>0</v>
      </c>
      <c r="AF602" s="24">
        <f t="shared" si="73"/>
        <v>0</v>
      </c>
      <c r="AJ602" s="100"/>
      <c r="BD602" t="str">
        <f t="shared" si="65"/>
        <v>RD7FARNHAM ROAD</v>
      </c>
      <c r="BE602" s="30" t="s">
        <v>1475</v>
      </c>
      <c r="BF602" s="30" t="s">
        <v>1476</v>
      </c>
      <c r="BG602" s="30" t="s">
        <v>1475</v>
      </c>
      <c r="BH602" s="30" t="s">
        <v>1476</v>
      </c>
      <c r="BI602" s="30" t="s">
        <v>1474</v>
      </c>
    </row>
    <row r="603" spans="4:61" s="20" customFormat="1" ht="15" hidden="1" x14ac:dyDescent="0.25">
      <c r="D603" s="20">
        <f t="shared" si="68"/>
        <v>0</v>
      </c>
      <c r="E603" s="24"/>
      <c r="G603" s="24"/>
      <c r="H603" s="24"/>
      <c r="I603" s="24"/>
      <c r="J603" s="24">
        <f t="shared" si="74"/>
        <v>0</v>
      </c>
      <c r="K603" s="24">
        <f t="shared" si="74"/>
        <v>0</v>
      </c>
      <c r="L603" s="24">
        <f t="shared" si="74"/>
        <v>0</v>
      </c>
      <c r="M603" s="24">
        <f t="shared" si="74"/>
        <v>0</v>
      </c>
      <c r="N603" s="24">
        <f t="shared" si="74"/>
        <v>0</v>
      </c>
      <c r="O603" s="24">
        <f t="shared" si="74"/>
        <v>0</v>
      </c>
      <c r="P603" s="24">
        <f t="shared" si="74"/>
        <v>0</v>
      </c>
      <c r="Q603" s="24">
        <f t="shared" si="74"/>
        <v>0</v>
      </c>
      <c r="R603" s="24">
        <f t="shared" si="74"/>
        <v>0</v>
      </c>
      <c r="S603" s="24">
        <f t="shared" si="74"/>
        <v>0</v>
      </c>
      <c r="T603" s="24">
        <f t="shared" si="74"/>
        <v>0</v>
      </c>
      <c r="U603" s="24">
        <f t="shared" si="74"/>
        <v>0</v>
      </c>
      <c r="V603" s="24"/>
      <c r="W603" s="24"/>
      <c r="X603" s="24"/>
      <c r="Y603" s="24"/>
      <c r="Z603" s="24"/>
      <c r="AA603" s="24">
        <f t="shared" si="74"/>
        <v>0</v>
      </c>
      <c r="AB603" s="24">
        <f t="shared" si="74"/>
        <v>0</v>
      </c>
      <c r="AC603" s="24">
        <f t="shared" si="74"/>
        <v>0</v>
      </c>
      <c r="AD603" s="24">
        <f t="shared" si="74"/>
        <v>0</v>
      </c>
      <c r="AE603" s="24">
        <f t="shared" si="73"/>
        <v>0</v>
      </c>
      <c r="AF603" s="24">
        <f t="shared" si="73"/>
        <v>0</v>
      </c>
      <c r="AJ603" s="100"/>
      <c r="BD603" t="str">
        <f t="shared" si="65"/>
        <v>RD7GREAT HOLLANDS</v>
      </c>
      <c r="BE603" s="30" t="s">
        <v>1477</v>
      </c>
      <c r="BF603" s="30" t="s">
        <v>1478</v>
      </c>
      <c r="BG603" s="30" t="s">
        <v>1477</v>
      </c>
      <c r="BH603" s="30" t="s">
        <v>1478</v>
      </c>
      <c r="BI603" s="30" t="s">
        <v>1474</v>
      </c>
    </row>
    <row r="604" spans="4:61" s="20" customFormat="1" ht="15" hidden="1" x14ac:dyDescent="0.25">
      <c r="D604" s="20">
        <f t="shared" si="68"/>
        <v>0</v>
      </c>
      <c r="E604" s="24"/>
      <c r="G604" s="24"/>
      <c r="H604" s="24"/>
      <c r="I604" s="24"/>
      <c r="J604" s="24">
        <f t="shared" si="74"/>
        <v>0</v>
      </c>
      <c r="K604" s="24">
        <f t="shared" si="74"/>
        <v>0</v>
      </c>
      <c r="L604" s="24">
        <f t="shared" si="74"/>
        <v>0</v>
      </c>
      <c r="M604" s="24">
        <f t="shared" si="74"/>
        <v>0</v>
      </c>
      <c r="N604" s="24">
        <f t="shared" si="74"/>
        <v>0</v>
      </c>
      <c r="O604" s="24">
        <f t="shared" si="74"/>
        <v>0</v>
      </c>
      <c r="P604" s="24">
        <f t="shared" si="74"/>
        <v>0</v>
      </c>
      <c r="Q604" s="24">
        <f t="shared" si="74"/>
        <v>0</v>
      </c>
      <c r="R604" s="24">
        <f t="shared" si="74"/>
        <v>0</v>
      </c>
      <c r="S604" s="24">
        <f t="shared" si="74"/>
        <v>0</v>
      </c>
      <c r="T604" s="24">
        <f t="shared" si="74"/>
        <v>0</v>
      </c>
      <c r="U604" s="24">
        <f t="shared" si="74"/>
        <v>0</v>
      </c>
      <c r="V604" s="24"/>
      <c r="W604" s="24"/>
      <c r="X604" s="24"/>
      <c r="Y604" s="24"/>
      <c r="Z604" s="24"/>
      <c r="AA604" s="24">
        <f t="shared" si="74"/>
        <v>0</v>
      </c>
      <c r="AB604" s="24">
        <f t="shared" si="74"/>
        <v>0</v>
      </c>
      <c r="AC604" s="24">
        <f t="shared" si="74"/>
        <v>0</v>
      </c>
      <c r="AD604" s="24">
        <f t="shared" si="74"/>
        <v>0</v>
      </c>
      <c r="AE604" s="24">
        <f t="shared" si="73"/>
        <v>0</v>
      </c>
      <c r="AF604" s="24">
        <f t="shared" si="73"/>
        <v>0</v>
      </c>
      <c r="AJ604" s="100"/>
      <c r="BD604" t="str">
        <f t="shared" si="65"/>
        <v>RD7HEATHERWOOD AND WEXHAM PARK HOSPITALS NHS TRUST</v>
      </c>
      <c r="BE604" s="30" t="s">
        <v>1479</v>
      </c>
      <c r="BF604" s="30" t="s">
        <v>1480</v>
      </c>
      <c r="BG604" s="30" t="s">
        <v>1479</v>
      </c>
      <c r="BH604" s="30" t="s">
        <v>1480</v>
      </c>
      <c r="BI604" s="30" t="s">
        <v>1474</v>
      </c>
    </row>
    <row r="605" spans="4:61" s="20" customFormat="1" ht="15" hidden="1" x14ac:dyDescent="0.25">
      <c r="D605" s="20">
        <f t="shared" si="68"/>
        <v>0</v>
      </c>
      <c r="E605" s="24"/>
      <c r="G605" s="24"/>
      <c r="H605" s="24"/>
      <c r="I605" s="24"/>
      <c r="J605" s="24">
        <f t="shared" si="74"/>
        <v>0</v>
      </c>
      <c r="K605" s="24">
        <f t="shared" si="74"/>
        <v>0</v>
      </c>
      <c r="L605" s="24">
        <f t="shared" si="74"/>
        <v>0</v>
      </c>
      <c r="M605" s="24">
        <f t="shared" si="74"/>
        <v>0</v>
      </c>
      <c r="N605" s="24">
        <f t="shared" si="74"/>
        <v>0</v>
      </c>
      <c r="O605" s="24">
        <f t="shared" si="74"/>
        <v>0</v>
      </c>
      <c r="P605" s="24">
        <f t="shared" si="74"/>
        <v>0</v>
      </c>
      <c r="Q605" s="24">
        <f t="shared" si="74"/>
        <v>0</v>
      </c>
      <c r="R605" s="24">
        <f t="shared" si="74"/>
        <v>0</v>
      </c>
      <c r="S605" s="24">
        <f t="shared" si="74"/>
        <v>0</v>
      </c>
      <c r="T605" s="24">
        <f t="shared" si="74"/>
        <v>0</v>
      </c>
      <c r="U605" s="24">
        <f t="shared" si="74"/>
        <v>0</v>
      </c>
      <c r="V605" s="24"/>
      <c r="W605" s="24"/>
      <c r="X605" s="24"/>
      <c r="Y605" s="24"/>
      <c r="Z605" s="24"/>
      <c r="AA605" s="24">
        <f t="shared" si="74"/>
        <v>0</v>
      </c>
      <c r="AB605" s="24">
        <f t="shared" si="74"/>
        <v>0</v>
      </c>
      <c r="AC605" s="24">
        <f t="shared" si="74"/>
        <v>0</v>
      </c>
      <c r="AD605" s="24">
        <f t="shared" si="74"/>
        <v>0</v>
      </c>
      <c r="AE605" s="24">
        <f t="shared" si="73"/>
        <v>0</v>
      </c>
      <c r="AF605" s="24">
        <f t="shared" si="73"/>
        <v>0</v>
      </c>
      <c r="AJ605" s="100"/>
      <c r="BD605" t="str">
        <f t="shared" si="65"/>
        <v>RD7HEATHERWOOD HOSPITAL</v>
      </c>
      <c r="BE605" s="30" t="s">
        <v>1481</v>
      </c>
      <c r="BF605" s="30" t="s">
        <v>1482</v>
      </c>
      <c r="BG605" s="30" t="s">
        <v>1481</v>
      </c>
      <c r="BH605" s="30" t="s">
        <v>1482</v>
      </c>
      <c r="BI605" s="30" t="s">
        <v>1474</v>
      </c>
    </row>
    <row r="606" spans="4:61" s="20" customFormat="1" ht="15" hidden="1" x14ac:dyDescent="0.25">
      <c r="D606" s="20">
        <f t="shared" si="68"/>
        <v>0</v>
      </c>
      <c r="E606" s="24"/>
      <c r="G606" s="24"/>
      <c r="H606" s="24"/>
      <c r="I606" s="24"/>
      <c r="J606" s="24">
        <f t="shared" si="74"/>
        <v>0</v>
      </c>
      <c r="K606" s="24">
        <f t="shared" si="74"/>
        <v>0</v>
      </c>
      <c r="L606" s="24">
        <f t="shared" si="74"/>
        <v>0</v>
      </c>
      <c r="M606" s="24">
        <f t="shared" si="74"/>
        <v>0</v>
      </c>
      <c r="N606" s="24">
        <f t="shared" si="74"/>
        <v>0</v>
      </c>
      <c r="O606" s="24">
        <f t="shared" si="74"/>
        <v>0</v>
      </c>
      <c r="P606" s="24">
        <f t="shared" si="74"/>
        <v>0</v>
      </c>
      <c r="Q606" s="24">
        <f t="shared" si="74"/>
        <v>0</v>
      </c>
      <c r="R606" s="24">
        <f t="shared" si="74"/>
        <v>0</v>
      </c>
      <c r="S606" s="24">
        <f t="shared" si="74"/>
        <v>0</v>
      </c>
      <c r="T606" s="24">
        <f t="shared" si="74"/>
        <v>0</v>
      </c>
      <c r="U606" s="24">
        <f t="shared" si="74"/>
        <v>0</v>
      </c>
      <c r="V606" s="24"/>
      <c r="W606" s="24"/>
      <c r="X606" s="24"/>
      <c r="Y606" s="24"/>
      <c r="Z606" s="24"/>
      <c r="AA606" s="24">
        <f t="shared" si="74"/>
        <v>0</v>
      </c>
      <c r="AB606" s="24">
        <f t="shared" si="74"/>
        <v>0</v>
      </c>
      <c r="AC606" s="24">
        <f t="shared" si="74"/>
        <v>0</v>
      </c>
      <c r="AD606" s="24">
        <f t="shared" si="74"/>
        <v>0</v>
      </c>
      <c r="AE606" s="24">
        <f t="shared" si="73"/>
        <v>0</v>
      </c>
      <c r="AF606" s="24">
        <f t="shared" si="73"/>
        <v>0</v>
      </c>
      <c r="AJ606" s="100"/>
      <c r="BD606" t="str">
        <f t="shared" si="65"/>
        <v>RD7HSH BROADMOOR HOSPITAL</v>
      </c>
      <c r="BE606" s="30" t="s">
        <v>1483</v>
      </c>
      <c r="BF606" s="30" t="s">
        <v>1484</v>
      </c>
      <c r="BG606" s="30" t="s">
        <v>1483</v>
      </c>
      <c r="BH606" s="30" t="s">
        <v>1484</v>
      </c>
      <c r="BI606" s="30" t="s">
        <v>1474</v>
      </c>
    </row>
    <row r="607" spans="4:61" s="20" customFormat="1" ht="15" hidden="1" x14ac:dyDescent="0.25">
      <c r="D607" s="20">
        <f t="shared" si="68"/>
        <v>0</v>
      </c>
      <c r="E607" s="24"/>
      <c r="G607" s="24"/>
      <c r="H607" s="24"/>
      <c r="I607" s="24"/>
      <c r="J607" s="24">
        <f t="shared" si="74"/>
        <v>0</v>
      </c>
      <c r="K607" s="24">
        <f t="shared" si="74"/>
        <v>0</v>
      </c>
      <c r="L607" s="24">
        <f t="shared" si="74"/>
        <v>0</v>
      </c>
      <c r="M607" s="24">
        <f t="shared" si="74"/>
        <v>0</v>
      </c>
      <c r="N607" s="24">
        <f t="shared" si="74"/>
        <v>0</v>
      </c>
      <c r="O607" s="24">
        <f t="shared" si="74"/>
        <v>0</v>
      </c>
      <c r="P607" s="24">
        <f t="shared" si="74"/>
        <v>0</v>
      </c>
      <c r="Q607" s="24">
        <f t="shared" si="74"/>
        <v>0</v>
      </c>
      <c r="R607" s="24">
        <f t="shared" si="74"/>
        <v>0</v>
      </c>
      <c r="S607" s="24">
        <f t="shared" si="74"/>
        <v>0</v>
      </c>
      <c r="T607" s="24">
        <f t="shared" si="74"/>
        <v>0</v>
      </c>
      <c r="U607" s="24">
        <f t="shared" si="74"/>
        <v>0</v>
      </c>
      <c r="V607" s="24"/>
      <c r="W607" s="24"/>
      <c r="X607" s="24"/>
      <c r="Y607" s="24"/>
      <c r="Z607" s="24"/>
      <c r="AA607" s="24">
        <f t="shared" si="74"/>
        <v>0</v>
      </c>
      <c r="AB607" s="24">
        <f t="shared" si="74"/>
        <v>0</v>
      </c>
      <c r="AC607" s="24">
        <f t="shared" si="74"/>
        <v>0</v>
      </c>
      <c r="AD607" s="24">
        <f t="shared" si="74"/>
        <v>0</v>
      </c>
      <c r="AE607" s="24">
        <f t="shared" si="73"/>
        <v>0</v>
      </c>
      <c r="AF607" s="24">
        <f t="shared" si="73"/>
        <v>0</v>
      </c>
      <c r="AJ607" s="100"/>
      <c r="BD607" t="str">
        <f t="shared" si="65"/>
        <v>RD7KING EDWARD VII HOSPITAL</v>
      </c>
      <c r="BE607" s="30" t="s">
        <v>1485</v>
      </c>
      <c r="BF607" s="30" t="s">
        <v>1486</v>
      </c>
      <c r="BG607" s="30" t="s">
        <v>1485</v>
      </c>
      <c r="BH607" s="30" t="s">
        <v>1486</v>
      </c>
      <c r="BI607" s="30" t="s">
        <v>1474</v>
      </c>
    </row>
    <row r="608" spans="4:61" s="20" customFormat="1" ht="15" hidden="1" x14ac:dyDescent="0.25">
      <c r="D608" s="20">
        <f t="shared" si="68"/>
        <v>0</v>
      </c>
      <c r="E608" s="24"/>
      <c r="G608" s="24"/>
      <c r="H608" s="24"/>
      <c r="I608" s="24"/>
      <c r="J608" s="24">
        <f t="shared" si="74"/>
        <v>0</v>
      </c>
      <c r="K608" s="24">
        <f t="shared" si="74"/>
        <v>0</v>
      </c>
      <c r="L608" s="24">
        <f t="shared" si="74"/>
        <v>0</v>
      </c>
      <c r="M608" s="24">
        <f t="shared" si="74"/>
        <v>0</v>
      </c>
      <c r="N608" s="24">
        <f t="shared" si="74"/>
        <v>0</v>
      </c>
      <c r="O608" s="24">
        <f t="shared" si="74"/>
        <v>0</v>
      </c>
      <c r="P608" s="24">
        <f t="shared" si="74"/>
        <v>0</v>
      </c>
      <c r="Q608" s="24">
        <f t="shared" si="74"/>
        <v>0</v>
      </c>
      <c r="R608" s="24">
        <f t="shared" si="74"/>
        <v>0</v>
      </c>
      <c r="S608" s="24">
        <f t="shared" si="74"/>
        <v>0</v>
      </c>
      <c r="T608" s="24">
        <f t="shared" si="74"/>
        <v>0</v>
      </c>
      <c r="U608" s="24">
        <f t="shared" si="74"/>
        <v>0</v>
      </c>
      <c r="V608" s="24"/>
      <c r="W608" s="24"/>
      <c r="X608" s="24"/>
      <c r="Y608" s="24"/>
      <c r="Z608" s="24"/>
      <c r="AA608" s="24">
        <f t="shared" si="74"/>
        <v>0</v>
      </c>
      <c r="AB608" s="24">
        <f t="shared" si="74"/>
        <v>0</v>
      </c>
      <c r="AC608" s="24">
        <f t="shared" si="74"/>
        <v>0</v>
      </c>
      <c r="AD608" s="24">
        <f t="shared" si="74"/>
        <v>0</v>
      </c>
      <c r="AE608" s="24">
        <f t="shared" si="73"/>
        <v>0</v>
      </c>
      <c r="AF608" s="24">
        <f t="shared" si="73"/>
        <v>0</v>
      </c>
      <c r="AJ608" s="100"/>
      <c r="BD608" t="str">
        <f t="shared" si="65"/>
        <v>RD7LANGLEY HEALTH CENTRE</v>
      </c>
      <c r="BE608" s="30" t="s">
        <v>1487</v>
      </c>
      <c r="BF608" s="30" t="s">
        <v>1488</v>
      </c>
      <c r="BG608" s="30" t="s">
        <v>1487</v>
      </c>
      <c r="BH608" s="30" t="s">
        <v>1488</v>
      </c>
      <c r="BI608" s="30" t="s">
        <v>1474</v>
      </c>
    </row>
    <row r="609" spans="4:61" s="20" customFormat="1" ht="15" hidden="1" x14ac:dyDescent="0.25">
      <c r="D609" s="20">
        <f t="shared" si="68"/>
        <v>0</v>
      </c>
      <c r="E609" s="24"/>
      <c r="G609" s="24"/>
      <c r="H609" s="24"/>
      <c r="I609" s="24"/>
      <c r="J609" s="24">
        <f t="shared" si="74"/>
        <v>0</v>
      </c>
      <c r="K609" s="24">
        <f t="shared" si="74"/>
        <v>0</v>
      </c>
      <c r="L609" s="24">
        <f t="shared" si="74"/>
        <v>0</v>
      </c>
      <c r="M609" s="24">
        <f t="shared" si="74"/>
        <v>0</v>
      </c>
      <c r="N609" s="24">
        <f t="shared" si="74"/>
        <v>0</v>
      </c>
      <c r="O609" s="24">
        <f t="shared" si="74"/>
        <v>0</v>
      </c>
      <c r="P609" s="24">
        <f t="shared" si="74"/>
        <v>0</v>
      </c>
      <c r="Q609" s="24">
        <f t="shared" si="74"/>
        <v>0</v>
      </c>
      <c r="R609" s="24">
        <f t="shared" si="74"/>
        <v>0</v>
      </c>
      <c r="S609" s="24">
        <f t="shared" si="74"/>
        <v>0</v>
      </c>
      <c r="T609" s="24">
        <f t="shared" si="74"/>
        <v>0</v>
      </c>
      <c r="U609" s="24">
        <f t="shared" si="74"/>
        <v>0</v>
      </c>
      <c r="V609" s="24"/>
      <c r="W609" s="24"/>
      <c r="X609" s="24"/>
      <c r="Y609" s="24"/>
      <c r="Z609" s="24"/>
      <c r="AA609" s="24">
        <f t="shared" si="74"/>
        <v>0</v>
      </c>
      <c r="AB609" s="24">
        <f t="shared" si="74"/>
        <v>0</v>
      </c>
      <c r="AC609" s="24">
        <f t="shared" si="74"/>
        <v>0</v>
      </c>
      <c r="AD609" s="24">
        <f t="shared" si="74"/>
        <v>0</v>
      </c>
      <c r="AE609" s="24">
        <f t="shared" si="73"/>
        <v>0</v>
      </c>
      <c r="AF609" s="24">
        <f t="shared" si="73"/>
        <v>0</v>
      </c>
      <c r="AJ609" s="100"/>
      <c r="BD609" t="str">
        <f t="shared" si="65"/>
        <v>RD7PAUL BEVAN HOUSE (THAMES HOSPICE CARE)</v>
      </c>
      <c r="BE609" s="30" t="s">
        <v>1489</v>
      </c>
      <c r="BF609" s="30" t="s">
        <v>1490</v>
      </c>
      <c r="BG609" s="30" t="s">
        <v>1489</v>
      </c>
      <c r="BH609" s="30" t="s">
        <v>1490</v>
      </c>
      <c r="BI609" s="30" t="s">
        <v>1474</v>
      </c>
    </row>
    <row r="610" spans="4:61" s="20" customFormat="1" ht="15" hidden="1" x14ac:dyDescent="0.25">
      <c r="D610" s="20">
        <f t="shared" si="68"/>
        <v>0</v>
      </c>
      <c r="E610" s="24"/>
      <c r="G610" s="24"/>
      <c r="H610" s="24"/>
      <c r="I610" s="24"/>
      <c r="J610" s="24">
        <f t="shared" si="74"/>
        <v>0</v>
      </c>
      <c r="K610" s="24">
        <f t="shared" si="74"/>
        <v>0</v>
      </c>
      <c r="L610" s="24">
        <f t="shared" si="74"/>
        <v>0</v>
      </c>
      <c r="M610" s="24">
        <f t="shared" si="74"/>
        <v>0</v>
      </c>
      <c r="N610" s="24">
        <f t="shared" si="74"/>
        <v>0</v>
      </c>
      <c r="O610" s="24">
        <f t="shared" si="74"/>
        <v>0</v>
      </c>
      <c r="P610" s="24">
        <f t="shared" si="74"/>
        <v>0</v>
      </c>
      <c r="Q610" s="24">
        <f t="shared" si="74"/>
        <v>0</v>
      </c>
      <c r="R610" s="24">
        <f t="shared" si="74"/>
        <v>0</v>
      </c>
      <c r="S610" s="24">
        <f t="shared" si="74"/>
        <v>0</v>
      </c>
      <c r="T610" s="24">
        <f t="shared" si="74"/>
        <v>0</v>
      </c>
      <c r="U610" s="24">
        <f t="shared" si="74"/>
        <v>0</v>
      </c>
      <c r="V610" s="24"/>
      <c r="W610" s="24"/>
      <c r="X610" s="24"/>
      <c r="Y610" s="24"/>
      <c r="Z610" s="24"/>
      <c r="AA610" s="24">
        <f t="shared" si="74"/>
        <v>0</v>
      </c>
      <c r="AB610" s="24">
        <f t="shared" si="74"/>
        <v>0</v>
      </c>
      <c r="AC610" s="24">
        <f t="shared" si="74"/>
        <v>0</v>
      </c>
      <c r="AD610" s="24">
        <f t="shared" si="74"/>
        <v>0</v>
      </c>
      <c r="AE610" s="24">
        <f t="shared" si="73"/>
        <v>0</v>
      </c>
      <c r="AF610" s="24">
        <f t="shared" si="73"/>
        <v>0</v>
      </c>
      <c r="AJ610" s="100"/>
      <c r="BD610" t="str">
        <f t="shared" si="65"/>
        <v>RD7PINE LODGE (THAMES HOSPICE CARE)</v>
      </c>
      <c r="BE610" s="30" t="s">
        <v>1491</v>
      </c>
      <c r="BF610" s="30" t="s">
        <v>1492</v>
      </c>
      <c r="BG610" s="30" t="s">
        <v>1491</v>
      </c>
      <c r="BH610" s="30" t="s">
        <v>1492</v>
      </c>
      <c r="BI610" s="30" t="s">
        <v>1474</v>
      </c>
    </row>
    <row r="611" spans="4:61" s="20" customFormat="1" ht="15" hidden="1" x14ac:dyDescent="0.25">
      <c r="D611" s="20">
        <f t="shared" si="68"/>
        <v>0</v>
      </c>
      <c r="E611" s="24"/>
      <c r="G611" s="24"/>
      <c r="H611" s="24"/>
      <c r="I611" s="24"/>
      <c r="J611" s="24">
        <f t="shared" si="74"/>
        <v>0</v>
      </c>
      <c r="K611" s="24">
        <f t="shared" si="74"/>
        <v>0</v>
      </c>
      <c r="L611" s="24">
        <f t="shared" si="74"/>
        <v>0</v>
      </c>
      <c r="M611" s="24">
        <f t="shared" si="74"/>
        <v>0</v>
      </c>
      <c r="N611" s="24">
        <f t="shared" si="74"/>
        <v>0</v>
      </c>
      <c r="O611" s="24">
        <f t="shared" si="74"/>
        <v>0</v>
      </c>
      <c r="P611" s="24">
        <f t="shared" si="74"/>
        <v>0</v>
      </c>
      <c r="Q611" s="24">
        <f t="shared" si="74"/>
        <v>0</v>
      </c>
      <c r="R611" s="24">
        <f t="shared" si="74"/>
        <v>0</v>
      </c>
      <c r="S611" s="24">
        <f t="shared" si="74"/>
        <v>0</v>
      </c>
      <c r="T611" s="24">
        <f t="shared" si="74"/>
        <v>0</v>
      </c>
      <c r="U611" s="24">
        <f t="shared" si="74"/>
        <v>0</v>
      </c>
      <c r="V611" s="24"/>
      <c r="W611" s="24"/>
      <c r="X611" s="24"/>
      <c r="Y611" s="24"/>
      <c r="Z611" s="24"/>
      <c r="AA611" s="24">
        <f t="shared" si="74"/>
        <v>0</v>
      </c>
      <c r="AB611" s="24">
        <f t="shared" si="74"/>
        <v>0</v>
      </c>
      <c r="AC611" s="24">
        <f t="shared" si="74"/>
        <v>0</v>
      </c>
      <c r="AD611" s="24">
        <f t="shared" si="74"/>
        <v>0</v>
      </c>
      <c r="AE611" s="24">
        <f t="shared" si="73"/>
        <v>0</v>
      </c>
      <c r="AF611" s="24">
        <f t="shared" si="73"/>
        <v>0</v>
      </c>
      <c r="AJ611" s="100"/>
      <c r="BD611" t="str">
        <f t="shared" ref="BD611:BD678" si="75">CONCATENATE(LEFT(BE611, 3),BF611)</f>
        <v>RD7ST MARK'S HOSPITAL</v>
      </c>
      <c r="BE611" s="30" t="s">
        <v>1493</v>
      </c>
      <c r="BF611" s="30" t="s">
        <v>1494</v>
      </c>
      <c r="BG611" s="30" t="s">
        <v>1493</v>
      </c>
      <c r="BH611" s="30" t="s">
        <v>1494</v>
      </c>
      <c r="BI611" s="30" t="s">
        <v>1474</v>
      </c>
    </row>
    <row r="612" spans="4:61" s="20" customFormat="1" ht="15" hidden="1" x14ac:dyDescent="0.25">
      <c r="D612" s="20">
        <f t="shared" si="68"/>
        <v>0</v>
      </c>
      <c r="E612" s="24"/>
      <c r="G612" s="24"/>
      <c r="H612" s="24"/>
      <c r="I612" s="24"/>
      <c r="J612" s="24">
        <f t="shared" si="74"/>
        <v>0</v>
      </c>
      <c r="K612" s="24">
        <f t="shared" si="74"/>
        <v>0</v>
      </c>
      <c r="L612" s="24">
        <f t="shared" si="74"/>
        <v>0</v>
      </c>
      <c r="M612" s="24">
        <f t="shared" si="74"/>
        <v>0</v>
      </c>
      <c r="N612" s="24">
        <f t="shared" si="74"/>
        <v>0</v>
      </c>
      <c r="O612" s="24">
        <f t="shared" si="74"/>
        <v>0</v>
      </c>
      <c r="P612" s="24">
        <f t="shared" si="74"/>
        <v>0</v>
      </c>
      <c r="Q612" s="24">
        <f t="shared" si="74"/>
        <v>0</v>
      </c>
      <c r="R612" s="24">
        <f t="shared" si="74"/>
        <v>0</v>
      </c>
      <c r="S612" s="24">
        <f t="shared" si="74"/>
        <v>0</v>
      </c>
      <c r="T612" s="24">
        <f t="shared" si="74"/>
        <v>0</v>
      </c>
      <c r="U612" s="24">
        <f t="shared" si="74"/>
        <v>0</v>
      </c>
      <c r="V612" s="24"/>
      <c r="W612" s="24"/>
      <c r="X612" s="24"/>
      <c r="Y612" s="24"/>
      <c r="Z612" s="24"/>
      <c r="AA612" s="24">
        <f t="shared" si="74"/>
        <v>0</v>
      </c>
      <c r="AB612" s="24">
        <f t="shared" si="74"/>
        <v>0</v>
      </c>
      <c r="AC612" s="24">
        <f t="shared" si="74"/>
        <v>0</v>
      </c>
      <c r="AD612" s="24">
        <f t="shared" ref="AD612:AX619" si="76">IF(AD206&lt;0, 1, 0)</f>
        <v>0</v>
      </c>
      <c r="AE612" s="24">
        <f t="shared" si="76"/>
        <v>0</v>
      </c>
      <c r="AF612" s="24">
        <f t="shared" si="76"/>
        <v>0</v>
      </c>
      <c r="AJ612" s="100"/>
      <c r="BD612" t="str">
        <f t="shared" si="75"/>
        <v>RD7UPTON HOSPITAL</v>
      </c>
      <c r="BE612" s="30" t="s">
        <v>1495</v>
      </c>
      <c r="BF612" s="30" t="s">
        <v>1496</v>
      </c>
      <c r="BG612" s="30" t="s">
        <v>1495</v>
      </c>
      <c r="BH612" s="30" t="s">
        <v>1496</v>
      </c>
      <c r="BI612" s="30" t="s">
        <v>1474</v>
      </c>
    </row>
    <row r="613" spans="4:61" s="20" customFormat="1" ht="15" hidden="1" x14ac:dyDescent="0.25">
      <c r="D613" s="20">
        <f t="shared" si="68"/>
        <v>0</v>
      </c>
      <c r="E613" s="24"/>
      <c r="G613" s="24"/>
      <c r="H613" s="24"/>
      <c r="I613" s="24"/>
      <c r="J613" s="24">
        <f t="shared" ref="J613:AD619" si="77">IF(J207&lt;0, 1, 0)</f>
        <v>0</v>
      </c>
      <c r="K613" s="24">
        <f t="shared" si="77"/>
        <v>0</v>
      </c>
      <c r="L613" s="24">
        <f t="shared" si="77"/>
        <v>0</v>
      </c>
      <c r="M613" s="24">
        <f t="shared" si="77"/>
        <v>0</v>
      </c>
      <c r="N613" s="24">
        <f t="shared" si="77"/>
        <v>0</v>
      </c>
      <c r="O613" s="24">
        <f t="shared" si="77"/>
        <v>0</v>
      </c>
      <c r="P613" s="24">
        <f t="shared" si="77"/>
        <v>0</v>
      </c>
      <c r="Q613" s="24">
        <f t="shared" si="77"/>
        <v>0</v>
      </c>
      <c r="R613" s="24">
        <f t="shared" si="77"/>
        <v>0</v>
      </c>
      <c r="S613" s="24">
        <f t="shared" si="77"/>
        <v>0</v>
      </c>
      <c r="T613" s="24">
        <f t="shared" si="77"/>
        <v>0</v>
      </c>
      <c r="U613" s="24">
        <f t="shared" si="77"/>
        <v>0</v>
      </c>
      <c r="V613" s="24"/>
      <c r="W613" s="24"/>
      <c r="X613" s="24"/>
      <c r="Y613" s="24"/>
      <c r="Z613" s="24"/>
      <c r="AA613" s="24">
        <f t="shared" si="77"/>
        <v>0</v>
      </c>
      <c r="AB613" s="24">
        <f t="shared" si="77"/>
        <v>0</v>
      </c>
      <c r="AC613" s="24">
        <f t="shared" si="77"/>
        <v>0</v>
      </c>
      <c r="AD613" s="24">
        <f t="shared" si="77"/>
        <v>0</v>
      </c>
      <c r="AE613" s="24">
        <f t="shared" si="76"/>
        <v>0</v>
      </c>
      <c r="AF613" s="24">
        <f t="shared" si="76"/>
        <v>0</v>
      </c>
      <c r="AJ613" s="100"/>
      <c r="BD613" t="str">
        <f t="shared" si="75"/>
        <v>RD7WEXHAM PARK HOSPITAL</v>
      </c>
      <c r="BE613" s="30" t="s">
        <v>1497</v>
      </c>
      <c r="BF613" s="30" t="s">
        <v>1498</v>
      </c>
      <c r="BG613" s="30" t="s">
        <v>1497</v>
      </c>
      <c r="BH613" s="30" t="s">
        <v>1498</v>
      </c>
      <c r="BI613" s="30" t="s">
        <v>1474</v>
      </c>
    </row>
    <row r="614" spans="4:61" s="20" customFormat="1" ht="15" hidden="1" x14ac:dyDescent="0.25">
      <c r="D614" s="20">
        <f t="shared" si="68"/>
        <v>0</v>
      </c>
      <c r="E614" s="24"/>
      <c r="G614" s="24"/>
      <c r="H614" s="24"/>
      <c r="I614" s="24"/>
      <c r="J614" s="24">
        <f t="shared" si="77"/>
        <v>0</v>
      </c>
      <c r="K614" s="24">
        <f t="shared" si="77"/>
        <v>0</v>
      </c>
      <c r="L614" s="24">
        <f t="shared" si="77"/>
        <v>0</v>
      </c>
      <c r="M614" s="24">
        <f t="shared" si="77"/>
        <v>0</v>
      </c>
      <c r="N614" s="24">
        <f t="shared" si="77"/>
        <v>0</v>
      </c>
      <c r="O614" s="24">
        <f t="shared" si="77"/>
        <v>0</v>
      </c>
      <c r="P614" s="24">
        <f t="shared" si="77"/>
        <v>0</v>
      </c>
      <c r="Q614" s="24">
        <f t="shared" si="77"/>
        <v>0</v>
      </c>
      <c r="R614" s="24">
        <f t="shared" si="77"/>
        <v>0</v>
      </c>
      <c r="S614" s="24">
        <f t="shared" si="77"/>
        <v>0</v>
      </c>
      <c r="T614" s="24">
        <f t="shared" si="77"/>
        <v>0</v>
      </c>
      <c r="U614" s="24">
        <f t="shared" si="77"/>
        <v>0</v>
      </c>
      <c r="V614" s="24"/>
      <c r="W614" s="24"/>
      <c r="X614" s="24"/>
      <c r="Y614" s="24"/>
      <c r="Z614" s="24"/>
      <c r="AA614" s="24">
        <f t="shared" si="77"/>
        <v>0</v>
      </c>
      <c r="AB614" s="24">
        <f t="shared" si="77"/>
        <v>0</v>
      </c>
      <c r="AC614" s="24">
        <f t="shared" si="77"/>
        <v>0</v>
      </c>
      <c r="AD614" s="24">
        <f t="shared" si="77"/>
        <v>0</v>
      </c>
      <c r="AE614" s="24">
        <f t="shared" si="76"/>
        <v>0</v>
      </c>
      <c r="AF614" s="24">
        <f t="shared" si="76"/>
        <v>0</v>
      </c>
      <c r="AJ614" s="100"/>
      <c r="BD614" t="str">
        <f t="shared" si="75"/>
        <v>RD8MILTON KEYNES HOSPITAL</v>
      </c>
      <c r="BE614" s="30" t="s">
        <v>1499</v>
      </c>
      <c r="BF614" s="30" t="s">
        <v>1500</v>
      </c>
      <c r="BG614" s="30" t="s">
        <v>1499</v>
      </c>
      <c r="BH614" s="30" t="s">
        <v>1500</v>
      </c>
      <c r="BI614" s="30" t="s">
        <v>1501</v>
      </c>
    </row>
    <row r="615" spans="4:61" s="20" customFormat="1" ht="15" hidden="1" x14ac:dyDescent="0.25">
      <c r="D615" s="20">
        <f t="shared" si="68"/>
        <v>0</v>
      </c>
      <c r="E615" s="24"/>
      <c r="G615" s="24"/>
      <c r="H615" s="24"/>
      <c r="I615" s="24"/>
      <c r="J615" s="24">
        <f t="shared" si="77"/>
        <v>0</v>
      </c>
      <c r="K615" s="24">
        <f t="shared" si="77"/>
        <v>0</v>
      </c>
      <c r="L615" s="24">
        <f t="shared" si="77"/>
        <v>0</v>
      </c>
      <c r="M615" s="24">
        <f t="shared" si="77"/>
        <v>0</v>
      </c>
      <c r="N615" s="24">
        <f t="shared" si="77"/>
        <v>0</v>
      </c>
      <c r="O615" s="24">
        <f t="shared" si="77"/>
        <v>0</v>
      </c>
      <c r="P615" s="24">
        <f t="shared" si="77"/>
        <v>0</v>
      </c>
      <c r="Q615" s="24">
        <f t="shared" si="77"/>
        <v>0</v>
      </c>
      <c r="R615" s="24">
        <f t="shared" si="77"/>
        <v>0</v>
      </c>
      <c r="S615" s="24">
        <f t="shared" si="77"/>
        <v>0</v>
      </c>
      <c r="T615" s="24">
        <f t="shared" si="77"/>
        <v>0</v>
      </c>
      <c r="U615" s="24">
        <f t="shared" si="77"/>
        <v>0</v>
      </c>
      <c r="V615" s="24"/>
      <c r="W615" s="24"/>
      <c r="X615" s="24"/>
      <c r="Y615" s="24"/>
      <c r="Z615" s="24"/>
      <c r="AA615" s="24">
        <f t="shared" si="77"/>
        <v>0</v>
      </c>
      <c r="AB615" s="24">
        <f t="shared" si="77"/>
        <v>0</v>
      </c>
      <c r="AC615" s="24">
        <f t="shared" si="77"/>
        <v>0</v>
      </c>
      <c r="AD615" s="24">
        <f t="shared" si="77"/>
        <v>0</v>
      </c>
      <c r="AE615" s="24">
        <f t="shared" si="76"/>
        <v>0</v>
      </c>
      <c r="AF615" s="24">
        <f t="shared" si="76"/>
        <v>0</v>
      </c>
      <c r="AJ615" s="100"/>
      <c r="BD615" t="str">
        <f t="shared" si="75"/>
        <v>RDDBASILDON UNIVERSITY HOSPITAL</v>
      </c>
      <c r="BE615" s="30" t="s">
        <v>1502</v>
      </c>
      <c r="BF615" s="30" t="s">
        <v>1503</v>
      </c>
      <c r="BG615" s="30" t="s">
        <v>1502</v>
      </c>
      <c r="BH615" s="30" t="s">
        <v>1503</v>
      </c>
      <c r="BI615" s="30" t="s">
        <v>1504</v>
      </c>
    </row>
    <row r="616" spans="4:61" s="20" customFormat="1" ht="15" hidden="1" x14ac:dyDescent="0.25">
      <c r="D616" s="20">
        <f t="shared" si="68"/>
        <v>0</v>
      </c>
      <c r="E616" s="24"/>
      <c r="G616" s="24"/>
      <c r="H616" s="24"/>
      <c r="I616" s="24"/>
      <c r="J616" s="24">
        <f t="shared" si="77"/>
        <v>0</v>
      </c>
      <c r="K616" s="24">
        <f t="shared" si="77"/>
        <v>0</v>
      </c>
      <c r="L616" s="24">
        <f t="shared" si="77"/>
        <v>0</v>
      </c>
      <c r="M616" s="24">
        <f t="shared" si="77"/>
        <v>0</v>
      </c>
      <c r="N616" s="24">
        <f t="shared" si="77"/>
        <v>0</v>
      </c>
      <c r="O616" s="24">
        <f t="shared" si="77"/>
        <v>0</v>
      </c>
      <c r="P616" s="24">
        <f t="shared" si="77"/>
        <v>0</v>
      </c>
      <c r="Q616" s="24">
        <f t="shared" si="77"/>
        <v>0</v>
      </c>
      <c r="R616" s="24">
        <f t="shared" si="77"/>
        <v>0</v>
      </c>
      <c r="S616" s="24">
        <f t="shared" si="77"/>
        <v>0</v>
      </c>
      <c r="T616" s="24">
        <f t="shared" si="77"/>
        <v>0</v>
      </c>
      <c r="U616" s="24">
        <f t="shared" si="77"/>
        <v>0</v>
      </c>
      <c r="V616" s="24"/>
      <c r="W616" s="24"/>
      <c r="X616" s="24"/>
      <c r="Y616" s="24"/>
      <c r="Z616" s="24"/>
      <c r="AA616" s="24">
        <f t="shared" si="77"/>
        <v>0</v>
      </c>
      <c r="AB616" s="24">
        <f t="shared" si="77"/>
        <v>0</v>
      </c>
      <c r="AC616" s="24">
        <f t="shared" si="77"/>
        <v>0</v>
      </c>
      <c r="AD616" s="24">
        <f t="shared" si="77"/>
        <v>0</v>
      </c>
      <c r="AE616" s="24">
        <f t="shared" si="76"/>
        <v>0</v>
      </c>
      <c r="AF616" s="24">
        <f t="shared" si="76"/>
        <v>0</v>
      </c>
      <c r="AJ616" s="100"/>
      <c r="BD616" t="str">
        <f t="shared" si="75"/>
        <v>RDDBRENTWOOD COMMUNITY HOSPITAL</v>
      </c>
      <c r="BE616" s="30" t="s">
        <v>1505</v>
      </c>
      <c r="BF616" s="30" t="s">
        <v>1120</v>
      </c>
      <c r="BG616" s="30" t="s">
        <v>1505</v>
      </c>
      <c r="BH616" s="30" t="s">
        <v>1120</v>
      </c>
      <c r="BI616" s="30" t="s">
        <v>1504</v>
      </c>
    </row>
    <row r="617" spans="4:61" s="20" customFormat="1" ht="15" hidden="1" x14ac:dyDescent="0.25">
      <c r="D617" s="20">
        <f t="shared" si="68"/>
        <v>0</v>
      </c>
      <c r="E617" s="24"/>
      <c r="G617" s="24"/>
      <c r="H617" s="24"/>
      <c r="I617" s="24"/>
      <c r="J617" s="24">
        <f t="shared" si="77"/>
        <v>0</v>
      </c>
      <c r="K617" s="24">
        <f t="shared" si="77"/>
        <v>0</v>
      </c>
      <c r="L617" s="24">
        <f t="shared" si="77"/>
        <v>0</v>
      </c>
      <c r="M617" s="24">
        <f t="shared" si="77"/>
        <v>0</v>
      </c>
      <c r="N617" s="24">
        <f t="shared" si="77"/>
        <v>0</v>
      </c>
      <c r="O617" s="24">
        <f t="shared" si="77"/>
        <v>0</v>
      </c>
      <c r="P617" s="24">
        <f t="shared" si="77"/>
        <v>0</v>
      </c>
      <c r="Q617" s="24">
        <f t="shared" si="77"/>
        <v>0</v>
      </c>
      <c r="R617" s="24">
        <f t="shared" si="77"/>
        <v>0</v>
      </c>
      <c r="S617" s="24">
        <f t="shared" si="77"/>
        <v>0</v>
      </c>
      <c r="T617" s="24">
        <f t="shared" si="77"/>
        <v>0</v>
      </c>
      <c r="U617" s="24">
        <f t="shared" si="77"/>
        <v>0</v>
      </c>
      <c r="V617" s="24"/>
      <c r="W617" s="24"/>
      <c r="X617" s="24"/>
      <c r="Y617" s="24"/>
      <c r="Z617" s="24"/>
      <c r="AA617" s="24">
        <f t="shared" si="77"/>
        <v>0</v>
      </c>
      <c r="AB617" s="24">
        <f t="shared" si="77"/>
        <v>0</v>
      </c>
      <c r="AC617" s="24">
        <f t="shared" si="77"/>
        <v>0</v>
      </c>
      <c r="AD617" s="24">
        <f t="shared" si="77"/>
        <v>0</v>
      </c>
      <c r="AE617" s="24">
        <f t="shared" si="76"/>
        <v>0</v>
      </c>
      <c r="AF617" s="24">
        <f t="shared" si="76"/>
        <v>0</v>
      </c>
      <c r="AJ617" s="100"/>
      <c r="BD617" t="str">
        <f t="shared" si="75"/>
        <v>RDDORSETT HOSPITAL</v>
      </c>
      <c r="BE617" s="30" t="s">
        <v>1506</v>
      </c>
      <c r="BF617" s="30" t="s">
        <v>1219</v>
      </c>
      <c r="BG617" s="30" t="s">
        <v>1506</v>
      </c>
      <c r="BH617" s="30" t="s">
        <v>1219</v>
      </c>
      <c r="BI617" s="30" t="s">
        <v>1504</v>
      </c>
    </row>
    <row r="618" spans="4:61" s="20" customFormat="1" ht="15" hidden="1" x14ac:dyDescent="0.25">
      <c r="D618" s="20">
        <f t="shared" si="68"/>
        <v>0</v>
      </c>
      <c r="E618" s="24"/>
      <c r="G618" s="24"/>
      <c r="H618" s="24"/>
      <c r="I618" s="24"/>
      <c r="J618" s="24">
        <f t="shared" si="77"/>
        <v>0</v>
      </c>
      <c r="K618" s="24">
        <f t="shared" si="77"/>
        <v>0</v>
      </c>
      <c r="L618" s="24">
        <f t="shared" si="77"/>
        <v>0</v>
      </c>
      <c r="M618" s="24">
        <f t="shared" si="77"/>
        <v>0</v>
      </c>
      <c r="N618" s="24">
        <f t="shared" si="77"/>
        <v>0</v>
      </c>
      <c r="O618" s="24">
        <f t="shared" si="77"/>
        <v>0</v>
      </c>
      <c r="P618" s="24">
        <f t="shared" si="77"/>
        <v>0</v>
      </c>
      <c r="Q618" s="24">
        <f t="shared" si="77"/>
        <v>0</v>
      </c>
      <c r="R618" s="24">
        <f t="shared" si="77"/>
        <v>0</v>
      </c>
      <c r="S618" s="24">
        <f t="shared" si="77"/>
        <v>0</v>
      </c>
      <c r="T618" s="24">
        <f t="shared" si="77"/>
        <v>0</v>
      </c>
      <c r="U618" s="24">
        <f t="shared" si="77"/>
        <v>0</v>
      </c>
      <c r="V618" s="24"/>
      <c r="W618" s="24"/>
      <c r="X618" s="24"/>
      <c r="Y618" s="24"/>
      <c r="Z618" s="24"/>
      <c r="AA618" s="24">
        <f t="shared" si="77"/>
        <v>0</v>
      </c>
      <c r="AB618" s="24">
        <f t="shared" si="77"/>
        <v>0</v>
      </c>
      <c r="AC618" s="24">
        <f t="shared" si="77"/>
        <v>0</v>
      </c>
      <c r="AD618" s="24">
        <f t="shared" si="77"/>
        <v>0</v>
      </c>
      <c r="AE618" s="24">
        <f t="shared" si="76"/>
        <v>0</v>
      </c>
      <c r="AF618" s="24">
        <f t="shared" si="76"/>
        <v>0</v>
      </c>
      <c r="AJ618" s="100"/>
      <c r="BD618" t="str">
        <f t="shared" si="75"/>
        <v>RDDTHE ESSEX CARDIOTHORACIC CENTRE</v>
      </c>
      <c r="BE618" s="30" t="s">
        <v>1507</v>
      </c>
      <c r="BF618" s="30" t="s">
        <v>1508</v>
      </c>
      <c r="BG618" s="30" t="s">
        <v>1507</v>
      </c>
      <c r="BH618" s="30" t="s">
        <v>1508</v>
      </c>
      <c r="BI618" s="30" t="s">
        <v>1504</v>
      </c>
    </row>
    <row r="619" spans="4:61" s="20" customFormat="1" ht="15" hidden="1" x14ac:dyDescent="0.25">
      <c r="D619" s="20">
        <f t="shared" ref="D619:D625" si="78">IF(D207="", IF(E207="", 0,1),0)</f>
        <v>0</v>
      </c>
      <c r="E619" s="24"/>
      <c r="G619" s="24"/>
      <c r="H619" s="24"/>
      <c r="I619" s="24"/>
      <c r="J619" s="24">
        <f t="shared" si="77"/>
        <v>0</v>
      </c>
      <c r="K619" s="24">
        <f t="shared" si="77"/>
        <v>0</v>
      </c>
      <c r="L619" s="24">
        <f t="shared" si="77"/>
        <v>0</v>
      </c>
      <c r="M619" s="24">
        <f t="shared" si="77"/>
        <v>0</v>
      </c>
      <c r="N619" s="24">
        <f t="shared" si="77"/>
        <v>0</v>
      </c>
      <c r="O619" s="24">
        <f t="shared" si="77"/>
        <v>0</v>
      </c>
      <c r="P619" s="24">
        <f t="shared" si="77"/>
        <v>0</v>
      </c>
      <c r="Q619" s="24">
        <f t="shared" si="77"/>
        <v>0</v>
      </c>
      <c r="R619" s="24">
        <f t="shared" si="77"/>
        <v>0</v>
      </c>
      <c r="S619" s="24">
        <f t="shared" si="77"/>
        <v>0</v>
      </c>
      <c r="T619" s="24">
        <f t="shared" si="77"/>
        <v>0</v>
      </c>
      <c r="U619" s="24">
        <f t="shared" si="77"/>
        <v>0</v>
      </c>
      <c r="V619" s="24"/>
      <c r="W619" s="24"/>
      <c r="X619" s="24"/>
      <c r="Y619" s="24"/>
      <c r="Z619" s="24"/>
      <c r="AA619" s="24">
        <f t="shared" si="77"/>
        <v>0</v>
      </c>
      <c r="AB619" s="24">
        <f t="shared" si="77"/>
        <v>0</v>
      </c>
      <c r="AC619" s="24">
        <f t="shared" si="77"/>
        <v>0</v>
      </c>
      <c r="AD619" s="24">
        <f t="shared" si="77"/>
        <v>0</v>
      </c>
      <c r="AE619" s="24">
        <f t="shared" si="76"/>
        <v>0</v>
      </c>
      <c r="AF619" s="24">
        <f t="shared" si="76"/>
        <v>0</v>
      </c>
      <c r="AJ619" s="100"/>
      <c r="BD619" t="str">
        <f t="shared" si="75"/>
        <v>RDEALDEBURGH HOSPITAL</v>
      </c>
      <c r="BE619" s="30" t="s">
        <v>1509</v>
      </c>
      <c r="BF619" s="30" t="s">
        <v>1510</v>
      </c>
      <c r="BG619" s="30" t="s">
        <v>1509</v>
      </c>
      <c r="BH619" s="30" t="s">
        <v>1510</v>
      </c>
      <c r="BI619" s="30" t="s">
        <v>1511</v>
      </c>
    </row>
    <row r="620" spans="4:61" s="20" customFormat="1" ht="15" hidden="1" x14ac:dyDescent="0.25">
      <c r="D620" s="20">
        <f t="shared" si="78"/>
        <v>0</v>
      </c>
      <c r="E620" s="24"/>
      <c r="G620" s="24"/>
      <c r="H620" s="24"/>
      <c r="I620" s="24"/>
      <c r="J620" s="24">
        <f>SUM(J420:J619)</f>
        <v>0</v>
      </c>
      <c r="K620" s="24">
        <f t="shared" ref="K620:AF620" si="79">SUM(K420:K619)</f>
        <v>0</v>
      </c>
      <c r="L620" s="24">
        <f t="shared" si="79"/>
        <v>0</v>
      </c>
      <c r="M620" s="24">
        <f t="shared" si="79"/>
        <v>0</v>
      </c>
      <c r="N620" s="24">
        <f t="shared" si="79"/>
        <v>0</v>
      </c>
      <c r="O620" s="24">
        <f t="shared" si="79"/>
        <v>0</v>
      </c>
      <c r="P620" s="24">
        <f t="shared" si="79"/>
        <v>0</v>
      </c>
      <c r="Q620" s="24">
        <f t="shared" si="79"/>
        <v>0</v>
      </c>
      <c r="R620" s="24">
        <f t="shared" si="79"/>
        <v>0</v>
      </c>
      <c r="S620" s="24">
        <f t="shared" si="79"/>
        <v>0</v>
      </c>
      <c r="T620" s="24">
        <f t="shared" si="79"/>
        <v>0</v>
      </c>
      <c r="U620" s="24">
        <f t="shared" si="79"/>
        <v>0</v>
      </c>
      <c r="V620" s="24"/>
      <c r="W620" s="24"/>
      <c r="X620" s="24"/>
      <c r="Y620" s="24"/>
      <c r="Z620" s="24"/>
      <c r="AA620" s="24">
        <f t="shared" si="79"/>
        <v>0</v>
      </c>
      <c r="AB620" s="24">
        <f t="shared" si="79"/>
        <v>0</v>
      </c>
      <c r="AC620" s="24">
        <f t="shared" si="79"/>
        <v>0</v>
      </c>
      <c r="AD620" s="24">
        <f t="shared" si="79"/>
        <v>0</v>
      </c>
      <c r="AE620" s="24">
        <f t="shared" si="79"/>
        <v>0</v>
      </c>
      <c r="AF620" s="24">
        <f t="shared" si="79"/>
        <v>0</v>
      </c>
      <c r="AJ620" s="100"/>
      <c r="BD620" t="str">
        <f t="shared" si="75"/>
        <v>RDEBLUEBIRD LODGE</v>
      </c>
      <c r="BE620" s="30" t="s">
        <v>1512</v>
      </c>
      <c r="BF620" s="30" t="s">
        <v>1513</v>
      </c>
      <c r="BG620" s="30" t="s">
        <v>1512</v>
      </c>
      <c r="BH620" s="30" t="s">
        <v>1513</v>
      </c>
      <c r="BI620" s="30" t="s">
        <v>1511</v>
      </c>
    </row>
    <row r="621" spans="4:61" s="20" customFormat="1" ht="15" hidden="1" x14ac:dyDescent="0.25">
      <c r="D621" s="20">
        <f t="shared" si="78"/>
        <v>0</v>
      </c>
      <c r="E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J621" s="100"/>
      <c r="BD621" t="str">
        <f t="shared" si="75"/>
        <v>RDECAPIO OAKS HOSPITAL</v>
      </c>
      <c r="BE621" s="30" t="s">
        <v>1514</v>
      </c>
      <c r="BF621" s="30" t="s">
        <v>1515</v>
      </c>
      <c r="BG621" s="30" t="s">
        <v>1514</v>
      </c>
      <c r="BH621" s="30" t="s">
        <v>1515</v>
      </c>
      <c r="BI621" s="30" t="s">
        <v>1511</v>
      </c>
    </row>
    <row r="622" spans="4:61" s="20" customFormat="1" ht="15" hidden="1" x14ac:dyDescent="0.25">
      <c r="D622" s="20">
        <f t="shared" si="78"/>
        <v>0</v>
      </c>
      <c r="E622" s="24"/>
      <c r="G622" s="24"/>
      <c r="H622" s="24"/>
      <c r="I622" s="24"/>
      <c r="J622" s="24">
        <f>SUM(J620:AF620)</f>
        <v>0</v>
      </c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J622" s="100"/>
      <c r="BD622" t="str">
        <f t="shared" si="75"/>
        <v>RDECAPIO SPRINGFIELD HOSPITAL</v>
      </c>
      <c r="BE622" s="30" t="s">
        <v>1516</v>
      </c>
      <c r="BF622" s="30" t="s">
        <v>1517</v>
      </c>
      <c r="BG622" s="30" t="s">
        <v>1516</v>
      </c>
      <c r="BH622" s="30" t="s">
        <v>1517</v>
      </c>
      <c r="BI622" s="30" t="s">
        <v>1511</v>
      </c>
    </row>
    <row r="623" spans="4:61" s="20" customFormat="1" ht="15" hidden="1" x14ac:dyDescent="0.25">
      <c r="D623" s="20">
        <f t="shared" si="78"/>
        <v>0</v>
      </c>
      <c r="E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J623" s="100"/>
      <c r="BD623" t="str">
        <f t="shared" si="75"/>
        <v>RDECLACTON AND DISTRICT HOSPITAL</v>
      </c>
      <c r="BE623" s="30" t="s">
        <v>1518</v>
      </c>
      <c r="BF623" s="30" t="s">
        <v>1519</v>
      </c>
      <c r="BG623" s="30" t="s">
        <v>1518</v>
      </c>
      <c r="BH623" s="30" t="s">
        <v>1519</v>
      </c>
      <c r="BI623" s="30" t="s">
        <v>1511</v>
      </c>
    </row>
    <row r="624" spans="4:61" s="20" customFormat="1" ht="15" hidden="1" x14ac:dyDescent="0.25">
      <c r="D624" s="20">
        <f t="shared" si="78"/>
        <v>0</v>
      </c>
      <c r="E624" s="24"/>
      <c r="G624" s="24"/>
      <c r="H624" s="24"/>
      <c r="I624" s="124" t="s">
        <v>138</v>
      </c>
      <c r="J624" s="24">
        <f>IF($C$1="N",1,0)</f>
        <v>0</v>
      </c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J624" s="100"/>
      <c r="BD624" t="str">
        <f t="shared" si="75"/>
        <v>RDECOLCHESTER GENERAL HOSPITAL</v>
      </c>
      <c r="BE624" s="30" t="s">
        <v>1520</v>
      </c>
      <c r="BF624" s="30" t="s">
        <v>221</v>
      </c>
      <c r="BG624" s="30" t="s">
        <v>1520</v>
      </c>
      <c r="BH624" s="30" t="s">
        <v>221</v>
      </c>
      <c r="BI624" s="30" t="s">
        <v>1511</v>
      </c>
    </row>
    <row r="625" spans="4:61" s="20" customFormat="1" ht="15" hidden="1" x14ac:dyDescent="0.25">
      <c r="D625" s="20">
        <f t="shared" si="78"/>
        <v>0</v>
      </c>
      <c r="E625" s="24"/>
      <c r="G625" s="24"/>
      <c r="H625" s="24"/>
      <c r="I625" s="124" t="s">
        <v>139</v>
      </c>
      <c r="J625" s="24">
        <f>IF(AND($C$1="N",SUM($Q$214:$T$214)&gt;0),1,0)</f>
        <v>0</v>
      </c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J625" s="100"/>
      <c r="BD625" t="str">
        <f t="shared" si="75"/>
        <v>RDECOLCHESTER PRIMARY CARE TREATMENT CENTRE</v>
      </c>
      <c r="BE625" s="30" t="s">
        <v>1521</v>
      </c>
      <c r="BF625" s="30" t="s">
        <v>1522</v>
      </c>
      <c r="BG625" s="30" t="s">
        <v>1521</v>
      </c>
      <c r="BH625" s="30" t="s">
        <v>1522</v>
      </c>
      <c r="BI625" s="30" t="s">
        <v>1511</v>
      </c>
    </row>
    <row r="626" spans="4:61" s="20" customFormat="1" ht="15" hidden="1" x14ac:dyDescent="0.25">
      <c r="D626" s="125" t="str">
        <f>IF(SUM(D426:D625)&gt;0, "Site Code Error. Do not use Drag and Drop or Cut and Paste","")</f>
        <v/>
      </c>
      <c r="E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J626" s="100"/>
      <c r="BD626" t="str">
        <f t="shared" si="75"/>
        <v>RDEESSEX COUNTY HOSPITAL</v>
      </c>
      <c r="BE626" s="30" t="s">
        <v>1523</v>
      </c>
      <c r="BF626" s="30" t="s">
        <v>1524</v>
      </c>
      <c r="BG626" s="30" t="s">
        <v>1523</v>
      </c>
      <c r="BH626" s="30" t="s">
        <v>1524</v>
      </c>
      <c r="BI626" s="30" t="s">
        <v>1511</v>
      </c>
    </row>
    <row r="627" spans="4:61" s="20" customFormat="1" ht="15" hidden="1" x14ac:dyDescent="0.25">
      <c r="E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J627" s="100"/>
      <c r="BD627" t="str">
        <f t="shared" si="75"/>
        <v>RDEFELIXSTOWE HOSPITAL</v>
      </c>
      <c r="BE627" s="30" t="s">
        <v>1525</v>
      </c>
      <c r="BF627" s="30" t="s">
        <v>1526</v>
      </c>
      <c r="BG627" s="30" t="s">
        <v>1525</v>
      </c>
      <c r="BH627" s="30" t="s">
        <v>1526</v>
      </c>
      <c r="BI627" s="30" t="s">
        <v>1511</v>
      </c>
    </row>
    <row r="628" spans="4:61" s="20" customFormat="1" ht="15" hidden="1" x14ac:dyDescent="0.25">
      <c r="E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J628" s="100"/>
      <c r="BD628" t="str">
        <f t="shared" si="75"/>
        <v>RDEHALSTEAD HOSPITAL</v>
      </c>
      <c r="BE628" s="30" t="s">
        <v>1527</v>
      </c>
      <c r="BF628" s="30" t="s">
        <v>1528</v>
      </c>
      <c r="BG628" s="30" t="s">
        <v>1527</v>
      </c>
      <c r="BH628" s="30" t="s">
        <v>1528</v>
      </c>
      <c r="BI628" s="30" t="s">
        <v>1511</v>
      </c>
    </row>
    <row r="629" spans="4:61" s="20" customFormat="1" ht="15" hidden="1" x14ac:dyDescent="0.25">
      <c r="E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J629" s="100"/>
      <c r="BD629" t="str">
        <f t="shared" si="75"/>
        <v>RDEIPSWICH HOSPITAL NHS TRUST</v>
      </c>
      <c r="BE629" s="30" t="s">
        <v>1529</v>
      </c>
      <c r="BF629" s="30" t="s">
        <v>1530</v>
      </c>
      <c r="BG629" s="30" t="s">
        <v>1529</v>
      </c>
      <c r="BH629" s="30" t="s">
        <v>1530</v>
      </c>
      <c r="BI629" s="30" t="s">
        <v>1511</v>
      </c>
    </row>
    <row r="630" spans="4:61" s="20" customFormat="1" ht="15" hidden="1" x14ac:dyDescent="0.25">
      <c r="D630" s="20" t="s">
        <v>1531</v>
      </c>
      <c r="E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J630" s="100"/>
      <c r="BD630" t="str">
        <f t="shared" si="75"/>
        <v>RDETHE FRYATT HOSPITAL AND MAYFLOWER MEDICAL CENTRE</v>
      </c>
      <c r="BE630" s="30" t="s">
        <v>1532</v>
      </c>
      <c r="BF630" s="30" t="s">
        <v>1533</v>
      </c>
      <c r="BG630" s="30" t="s">
        <v>1532</v>
      </c>
      <c r="BH630" s="30" t="s">
        <v>1533</v>
      </c>
      <c r="BI630" s="30" t="s">
        <v>1511</v>
      </c>
    </row>
    <row r="631" spans="4:61" s="20" customFormat="1" ht="15" hidden="1" x14ac:dyDescent="0.25">
      <c r="E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J631" s="100"/>
      <c r="BD631" t="str">
        <f t="shared" si="75"/>
        <v>RDRARUNDEL AND DISTRICT HOSPITAL</v>
      </c>
      <c r="BE631" s="30" t="s">
        <v>1534</v>
      </c>
      <c r="BF631" s="30" t="s">
        <v>1535</v>
      </c>
      <c r="BG631" s="30" t="s">
        <v>1534</v>
      </c>
      <c r="BH631" s="30" t="s">
        <v>1535</v>
      </c>
      <c r="BI631" s="30" t="s">
        <v>1536</v>
      </c>
    </row>
    <row r="632" spans="4:61" s="20" customFormat="1" ht="15" hidden="1" x14ac:dyDescent="0.25">
      <c r="D632" s="126">
        <f t="shared" ref="D632:E695" si="80">IF(G14="","",IF(ISERROR(VLOOKUP(G14,$AH$14:$AI$95,2,FALSE)),1,VLOOKUP(G14,$AH$14:$AI$95,2,FALSE)))</f>
        <v>0</v>
      </c>
      <c r="E632" s="126" t="str">
        <f t="shared" si="80"/>
        <v/>
      </c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J632" s="100"/>
      <c r="BD632" t="str">
        <f t="shared" si="75"/>
        <v>RDRBATTLE SCA</v>
      </c>
      <c r="BE632" s="30" t="s">
        <v>1537</v>
      </c>
      <c r="BF632" s="30" t="s">
        <v>1538</v>
      </c>
      <c r="BG632" s="30" t="s">
        <v>1537</v>
      </c>
      <c r="BH632" s="30" t="s">
        <v>1538</v>
      </c>
      <c r="BI632" s="30" t="s">
        <v>1536</v>
      </c>
    </row>
    <row r="633" spans="4:61" s="20" customFormat="1" ht="15" hidden="1" x14ac:dyDescent="0.25">
      <c r="D633" s="126">
        <f t="shared" si="80"/>
        <v>0</v>
      </c>
      <c r="E633" s="126" t="str">
        <f t="shared" si="80"/>
        <v/>
      </c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J633" s="100"/>
      <c r="BD633" t="str">
        <f t="shared" si="75"/>
        <v>RDRBATTLE SCA</v>
      </c>
      <c r="BE633" s="30" t="s">
        <v>1539</v>
      </c>
      <c r="BF633" s="30" t="s">
        <v>1538</v>
      </c>
      <c r="BG633" s="30" t="s">
        <v>1539</v>
      </c>
      <c r="BH633" s="30" t="s">
        <v>1538</v>
      </c>
      <c r="BI633" s="30" t="s">
        <v>1536</v>
      </c>
    </row>
    <row r="634" spans="4:61" s="20" customFormat="1" ht="15" hidden="1" x14ac:dyDescent="0.25">
      <c r="D634" s="126">
        <f t="shared" si="80"/>
        <v>0</v>
      </c>
      <c r="E634" s="126" t="str">
        <f t="shared" si="80"/>
        <v/>
      </c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J634" s="100"/>
      <c r="BD634" t="str">
        <f t="shared" si="75"/>
        <v>RDRBOGNOR REGIS WAR MEMORIAL HOSPITAL</v>
      </c>
      <c r="BE634" s="30" t="s">
        <v>1540</v>
      </c>
      <c r="BF634" s="30" t="s">
        <v>1541</v>
      </c>
      <c r="BG634" s="30" t="s">
        <v>1540</v>
      </c>
      <c r="BH634" s="30" t="s">
        <v>1541</v>
      </c>
      <c r="BI634" s="30" t="s">
        <v>1536</v>
      </c>
    </row>
    <row r="635" spans="4:61" s="20" customFormat="1" ht="15" hidden="1" x14ac:dyDescent="0.25">
      <c r="D635" s="126">
        <f t="shared" si="80"/>
        <v>0</v>
      </c>
      <c r="E635" s="126" t="str">
        <f t="shared" si="80"/>
        <v/>
      </c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J635" s="100"/>
      <c r="BD635" t="str">
        <f t="shared" si="75"/>
        <v>RDRBRADBURY UNIT</v>
      </c>
      <c r="BE635" s="30" t="s">
        <v>1542</v>
      </c>
      <c r="BF635" s="30" t="s">
        <v>1543</v>
      </c>
      <c r="BG635" s="30" t="s">
        <v>1542</v>
      </c>
      <c r="BH635" s="30" t="s">
        <v>1543</v>
      </c>
      <c r="BI635" s="30" t="s">
        <v>1536</v>
      </c>
    </row>
    <row r="636" spans="4:61" s="20" customFormat="1" ht="15" hidden="1" x14ac:dyDescent="0.25">
      <c r="D636" s="126">
        <f t="shared" si="80"/>
        <v>0</v>
      </c>
      <c r="E636" s="126" t="str">
        <f t="shared" si="80"/>
        <v/>
      </c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J636" s="100"/>
      <c r="BD636" t="str">
        <f t="shared" si="75"/>
        <v>RDRBRIGHTON GENERAL HOSPITAL</v>
      </c>
      <c r="BE636" s="30" t="s">
        <v>1544</v>
      </c>
      <c r="BF636" s="30" t="s">
        <v>1545</v>
      </c>
      <c r="BG636" s="30" t="s">
        <v>1544</v>
      </c>
      <c r="BH636" s="30" t="s">
        <v>1545</v>
      </c>
      <c r="BI636" s="30" t="s">
        <v>1536</v>
      </c>
    </row>
    <row r="637" spans="4:61" s="20" customFormat="1" ht="15" hidden="1" x14ac:dyDescent="0.25">
      <c r="D637" s="126">
        <f t="shared" si="80"/>
        <v>0</v>
      </c>
      <c r="E637" s="126" t="str">
        <f t="shared" si="80"/>
        <v/>
      </c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J637" s="100"/>
      <c r="BD637" t="str">
        <f t="shared" si="75"/>
        <v>RDRCHAILEY NEW HERITAGE</v>
      </c>
      <c r="BE637" s="30" t="s">
        <v>1546</v>
      </c>
      <c r="BF637" s="30" t="s">
        <v>1547</v>
      </c>
      <c r="BG637" s="30" t="s">
        <v>1546</v>
      </c>
      <c r="BH637" s="30" t="s">
        <v>1547</v>
      </c>
      <c r="BI637" s="30" t="s">
        <v>1536</v>
      </c>
    </row>
    <row r="638" spans="4:61" s="20" customFormat="1" ht="15" hidden="1" x14ac:dyDescent="0.25">
      <c r="D638" s="126">
        <f t="shared" si="80"/>
        <v>0</v>
      </c>
      <c r="E638" s="126" t="str">
        <f t="shared" si="80"/>
        <v/>
      </c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J638" s="100"/>
      <c r="BD638" t="str">
        <f t="shared" si="75"/>
        <v>RDRCLERMONT CHILD PROTECTION UNIT</v>
      </c>
      <c r="BE638" s="30" t="s">
        <v>1548</v>
      </c>
      <c r="BF638" s="30" t="s">
        <v>1549</v>
      </c>
      <c r="BG638" s="30" t="s">
        <v>1548</v>
      </c>
      <c r="BH638" s="30" t="s">
        <v>1549</v>
      </c>
      <c r="BI638" s="30" t="s">
        <v>1536</v>
      </c>
    </row>
    <row r="639" spans="4:61" s="20" customFormat="1" ht="15" hidden="1" x14ac:dyDescent="0.25">
      <c r="D639" s="126">
        <f t="shared" si="80"/>
        <v>0</v>
      </c>
      <c r="E639" s="126" t="str">
        <f t="shared" si="80"/>
        <v/>
      </c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J639" s="100"/>
      <c r="BD639" t="str">
        <f t="shared" si="75"/>
        <v>RDRCOUNTY BUILDINGS</v>
      </c>
      <c r="BE639" s="30" t="s">
        <v>1550</v>
      </c>
      <c r="BF639" s="30" t="s">
        <v>1551</v>
      </c>
      <c r="BG639" s="30" t="s">
        <v>1550</v>
      </c>
      <c r="BH639" s="30" t="s">
        <v>1551</v>
      </c>
      <c r="BI639" s="30" t="s">
        <v>1536</v>
      </c>
    </row>
    <row r="640" spans="4:61" s="20" customFormat="1" ht="15" hidden="1" x14ac:dyDescent="0.25">
      <c r="D640" s="126">
        <f t="shared" si="80"/>
        <v>0</v>
      </c>
      <c r="E640" s="126" t="str">
        <f t="shared" si="80"/>
        <v/>
      </c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J640" s="100"/>
      <c r="BD640" t="str">
        <f t="shared" si="75"/>
        <v>RDRCRAWLEY HOSPITAL</v>
      </c>
      <c r="BE640" s="30" t="s">
        <v>1552</v>
      </c>
      <c r="BF640" s="30" t="s">
        <v>1553</v>
      </c>
      <c r="BG640" s="30" t="s">
        <v>1552</v>
      </c>
      <c r="BH640" s="30" t="s">
        <v>1553</v>
      </c>
      <c r="BI640" s="30" t="s">
        <v>1536</v>
      </c>
    </row>
    <row r="641" spans="4:61" s="20" customFormat="1" ht="15" hidden="1" x14ac:dyDescent="0.25">
      <c r="D641" s="126">
        <f t="shared" si="80"/>
        <v>0</v>
      </c>
      <c r="E641" s="126">
        <f t="shared" si="80"/>
        <v>0</v>
      </c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J641" s="100"/>
      <c r="BD641" t="str">
        <f t="shared" si="75"/>
        <v>RDRCROWBOROUGH WAR MEMORIAL HOSPITAL</v>
      </c>
      <c r="BE641" s="30" t="s">
        <v>1554</v>
      </c>
      <c r="BF641" s="30" t="s">
        <v>1555</v>
      </c>
      <c r="BG641" s="30" t="s">
        <v>1554</v>
      </c>
      <c r="BH641" s="30" t="s">
        <v>1555</v>
      </c>
      <c r="BI641" s="30" t="s">
        <v>1536</v>
      </c>
    </row>
    <row r="642" spans="4:61" s="20" customFormat="1" ht="15" hidden="1" x14ac:dyDescent="0.25">
      <c r="D642" s="126">
        <f t="shared" si="80"/>
        <v>0</v>
      </c>
      <c r="E642" s="126" t="str">
        <f t="shared" si="80"/>
        <v/>
      </c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J642" s="100"/>
      <c r="BD642" t="str">
        <f t="shared" si="75"/>
        <v>RDRDOWNS VIEW</v>
      </c>
      <c r="BE642" s="30" t="s">
        <v>1556</v>
      </c>
      <c r="BF642" s="30" t="s">
        <v>1557</v>
      </c>
      <c r="BG642" s="30" t="s">
        <v>1556</v>
      </c>
      <c r="BH642" s="30" t="s">
        <v>1557</v>
      </c>
      <c r="BI642" s="30" t="s">
        <v>1536</v>
      </c>
    </row>
    <row r="643" spans="4:61" s="20" customFormat="1" ht="15" hidden="1" x14ac:dyDescent="0.25">
      <c r="D643" s="126">
        <f t="shared" si="80"/>
        <v>0</v>
      </c>
      <c r="E643" s="126" t="str">
        <f t="shared" si="80"/>
        <v/>
      </c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J643" s="100"/>
      <c r="BD643" t="str">
        <f t="shared" si="75"/>
        <v>RDREASTBOURNE DISTRICT GENERAL HOSPITAL</v>
      </c>
      <c r="BE643" s="30" t="s">
        <v>1558</v>
      </c>
      <c r="BF643" s="30" t="s">
        <v>1559</v>
      </c>
      <c r="BG643" s="30" t="s">
        <v>1558</v>
      </c>
      <c r="BH643" s="30" t="s">
        <v>1559</v>
      </c>
      <c r="BI643" s="30" t="s">
        <v>1536</v>
      </c>
    </row>
    <row r="644" spans="4:61" s="20" customFormat="1" ht="15" hidden="1" x14ac:dyDescent="0.25">
      <c r="D644" s="126">
        <f t="shared" si="80"/>
        <v>0</v>
      </c>
      <c r="E644" s="126" t="str">
        <f t="shared" si="80"/>
        <v/>
      </c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J644" s="100"/>
      <c r="BD644" t="str">
        <f t="shared" si="75"/>
        <v>RDRFINCHES</v>
      </c>
      <c r="BE644" s="30" t="s">
        <v>1560</v>
      </c>
      <c r="BF644" s="30" t="s">
        <v>1561</v>
      </c>
      <c r="BG644" s="30" t="s">
        <v>1560</v>
      </c>
      <c r="BH644" s="30" t="s">
        <v>1561</v>
      </c>
      <c r="BI644" s="30" t="s">
        <v>1536</v>
      </c>
    </row>
    <row r="645" spans="4:61" s="20" customFormat="1" ht="15" hidden="1" x14ac:dyDescent="0.25">
      <c r="D645" s="126">
        <f t="shared" si="80"/>
        <v>0</v>
      </c>
      <c r="E645" s="126" t="str">
        <f t="shared" si="80"/>
        <v/>
      </c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J645" s="100"/>
      <c r="BD645" t="str">
        <f t="shared" si="75"/>
        <v>RDRGATWICK HEALTH CONTROL</v>
      </c>
      <c r="BE645" s="30" t="s">
        <v>1562</v>
      </c>
      <c r="BF645" s="30" t="s">
        <v>1563</v>
      </c>
      <c r="BG645" s="30" t="s">
        <v>1562</v>
      </c>
      <c r="BH645" s="30" t="s">
        <v>1563</v>
      </c>
      <c r="BI645" s="30" t="s">
        <v>1536</v>
      </c>
    </row>
    <row r="646" spans="4:61" s="20" customFormat="1" ht="15" hidden="1" x14ac:dyDescent="0.25">
      <c r="D646" s="126">
        <f t="shared" si="80"/>
        <v>0</v>
      </c>
      <c r="E646" s="126" t="str">
        <f t="shared" si="80"/>
        <v/>
      </c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J646" s="100"/>
      <c r="BD646" t="str">
        <f t="shared" si="75"/>
        <v>RDRHAZEL COTTAGE</v>
      </c>
      <c r="BE646" s="30" t="s">
        <v>1564</v>
      </c>
      <c r="BF646" s="30" t="s">
        <v>1565</v>
      </c>
      <c r="BG646" s="30" t="s">
        <v>1564</v>
      </c>
      <c r="BH646" s="30" t="s">
        <v>1565</v>
      </c>
      <c r="BI646" s="30" t="s">
        <v>1536</v>
      </c>
    </row>
    <row r="647" spans="4:61" s="20" customFormat="1" ht="15" hidden="1" x14ac:dyDescent="0.25">
      <c r="D647" s="126">
        <f t="shared" si="80"/>
        <v>0</v>
      </c>
      <c r="E647" s="126" t="str">
        <f t="shared" si="80"/>
        <v/>
      </c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J647" s="100"/>
      <c r="BD647" t="str">
        <f t="shared" si="75"/>
        <v>RDRHORIZON UNIT</v>
      </c>
      <c r="BE647" s="30" t="s">
        <v>1566</v>
      </c>
      <c r="BF647" s="30" t="s">
        <v>1567</v>
      </c>
      <c r="BG647" s="30" t="s">
        <v>1566</v>
      </c>
      <c r="BH647" s="30" t="s">
        <v>1567</v>
      </c>
      <c r="BI647" s="30" t="s">
        <v>1536</v>
      </c>
    </row>
    <row r="648" spans="4:61" s="20" customFormat="1" ht="15" hidden="1" x14ac:dyDescent="0.25">
      <c r="D648" s="126">
        <f t="shared" si="80"/>
        <v>0</v>
      </c>
      <c r="E648" s="126">
        <f t="shared" si="80"/>
        <v>0</v>
      </c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J648" s="100"/>
      <c r="BD648" t="str">
        <f t="shared" si="75"/>
        <v>RDRHORSHAM HOSPITAL</v>
      </c>
      <c r="BE648" s="30" t="s">
        <v>1568</v>
      </c>
      <c r="BF648" s="30" t="s">
        <v>1569</v>
      </c>
      <c r="BG648" s="30" t="s">
        <v>1568</v>
      </c>
      <c r="BH648" s="30" t="s">
        <v>1569</v>
      </c>
      <c r="BI648" s="30" t="s">
        <v>1536</v>
      </c>
    </row>
    <row r="649" spans="4:61" s="20" customFormat="1" ht="15" hidden="1" x14ac:dyDescent="0.25">
      <c r="D649" s="126">
        <f t="shared" si="80"/>
        <v>0</v>
      </c>
      <c r="E649" s="126" t="str">
        <f t="shared" si="80"/>
        <v/>
      </c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J649" s="100"/>
      <c r="BD649" t="str">
        <f t="shared" si="75"/>
        <v>RDRHORSHAM MIU</v>
      </c>
      <c r="BE649" s="30" t="s">
        <v>1570</v>
      </c>
      <c r="BF649" s="30" t="s">
        <v>1571</v>
      </c>
      <c r="BG649" s="30" t="s">
        <v>1570</v>
      </c>
      <c r="BH649" s="30" t="s">
        <v>1571</v>
      </c>
      <c r="BI649" s="30" t="s">
        <v>1536</v>
      </c>
    </row>
    <row r="650" spans="4:61" s="20" customFormat="1" ht="15" hidden="1" x14ac:dyDescent="0.25">
      <c r="D650" s="126">
        <f t="shared" si="80"/>
        <v>0</v>
      </c>
      <c r="E650" s="126" t="str">
        <f t="shared" si="80"/>
        <v/>
      </c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J650" s="100"/>
      <c r="BD650" t="str">
        <f t="shared" si="75"/>
        <v>RDRICATS CRAWLEY</v>
      </c>
      <c r="BE650" s="30" t="s">
        <v>1572</v>
      </c>
      <c r="BF650" s="30" t="s">
        <v>1573</v>
      </c>
      <c r="BG650" s="30" t="s">
        <v>1572</v>
      </c>
      <c r="BH650" s="30" t="s">
        <v>1573</v>
      </c>
      <c r="BI650" s="30" t="s">
        <v>1536</v>
      </c>
    </row>
    <row r="651" spans="4:61" s="20" customFormat="1" ht="15" hidden="1" x14ac:dyDescent="0.25">
      <c r="D651" s="126">
        <f t="shared" si="80"/>
        <v>0</v>
      </c>
      <c r="E651" s="126" t="str">
        <f t="shared" si="80"/>
        <v/>
      </c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J651" s="100"/>
      <c r="BD651" t="str">
        <f t="shared" si="75"/>
        <v>RDRICS CRAVEN VALE</v>
      </c>
      <c r="BE651" s="30" t="s">
        <v>1574</v>
      </c>
      <c r="BF651" s="30" t="s">
        <v>1575</v>
      </c>
      <c r="BG651" s="30" t="s">
        <v>1574</v>
      </c>
      <c r="BH651" s="30" t="s">
        <v>1575</v>
      </c>
      <c r="BI651" s="30" t="s">
        <v>1536</v>
      </c>
    </row>
    <row r="652" spans="4:61" s="20" customFormat="1" ht="15" hidden="1" x14ac:dyDescent="0.25">
      <c r="D652" s="126">
        <f t="shared" si="80"/>
        <v>0</v>
      </c>
      <c r="E652" s="126">
        <f t="shared" si="80"/>
        <v>0</v>
      </c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J652" s="100"/>
      <c r="BD652" t="str">
        <f t="shared" si="75"/>
        <v>RDRICS QUEENS PARK VILLAS</v>
      </c>
      <c r="BE652" s="30" t="s">
        <v>1576</v>
      </c>
      <c r="BF652" s="30" t="s">
        <v>1577</v>
      </c>
      <c r="BG652" s="30" t="s">
        <v>1576</v>
      </c>
      <c r="BH652" s="30" t="s">
        <v>1577</v>
      </c>
      <c r="BI652" s="30" t="s">
        <v>1536</v>
      </c>
    </row>
    <row r="653" spans="4:61" s="20" customFormat="1" ht="15" hidden="1" x14ac:dyDescent="0.25">
      <c r="D653" s="126">
        <f t="shared" si="80"/>
        <v>0</v>
      </c>
      <c r="E653" s="126" t="str">
        <f t="shared" si="80"/>
        <v/>
      </c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J653" s="100"/>
      <c r="BD653" t="str">
        <f t="shared" si="75"/>
        <v>RDRLENS EMPLOYMENT REHABILITATION</v>
      </c>
      <c r="BE653" s="30" t="s">
        <v>1578</v>
      </c>
      <c r="BF653" s="30" t="s">
        <v>1579</v>
      </c>
      <c r="BG653" s="30" t="s">
        <v>1578</v>
      </c>
      <c r="BH653" s="30" t="s">
        <v>1579</v>
      </c>
      <c r="BI653" s="30" t="s">
        <v>1536</v>
      </c>
    </row>
    <row r="654" spans="4:61" s="20" customFormat="1" ht="15" hidden="1" x14ac:dyDescent="0.25">
      <c r="D654" s="126">
        <f t="shared" si="80"/>
        <v>0</v>
      </c>
      <c r="E654" s="126" t="str">
        <f t="shared" si="80"/>
        <v/>
      </c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J654" s="100"/>
      <c r="BD654" t="str">
        <f t="shared" si="75"/>
        <v>RDRLEWES INTERMEDIATE CARE</v>
      </c>
      <c r="BE654" s="30" t="s">
        <v>1580</v>
      </c>
      <c r="BF654" s="30" t="s">
        <v>1581</v>
      </c>
      <c r="BG654" s="30" t="s">
        <v>1580</v>
      </c>
      <c r="BH654" s="30" t="s">
        <v>1581</v>
      </c>
      <c r="BI654" s="30" t="s">
        <v>1536</v>
      </c>
    </row>
    <row r="655" spans="4:61" s="20" customFormat="1" ht="15" hidden="1" x14ac:dyDescent="0.25">
      <c r="D655" s="126">
        <f t="shared" si="80"/>
        <v>0</v>
      </c>
      <c r="E655" s="126" t="str">
        <f t="shared" si="80"/>
        <v/>
      </c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J655" s="100"/>
      <c r="BD655" t="str">
        <f t="shared" si="75"/>
        <v>RDRLITTLEHAMPTON HOSPITAL</v>
      </c>
      <c r="BE655" s="30" t="s">
        <v>1582</v>
      </c>
      <c r="BF655" s="30" t="s">
        <v>1583</v>
      </c>
      <c r="BG655" s="30" t="s">
        <v>1582</v>
      </c>
      <c r="BH655" s="30" t="s">
        <v>1583</v>
      </c>
      <c r="BI655" s="30" t="s">
        <v>1536</v>
      </c>
    </row>
    <row r="656" spans="4:61" s="20" customFormat="1" ht="15" hidden="1" x14ac:dyDescent="0.25">
      <c r="D656" s="126">
        <f t="shared" si="80"/>
        <v>0</v>
      </c>
      <c r="E656" s="126" t="str">
        <f t="shared" si="80"/>
        <v/>
      </c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J656" s="100"/>
      <c r="BD656" t="str">
        <f t="shared" si="75"/>
        <v>RDRMIDHURST COMMUNITY HOSPITAL</v>
      </c>
      <c r="BE656" s="30" t="s">
        <v>1584</v>
      </c>
      <c r="BF656" s="30" t="s">
        <v>1585</v>
      </c>
      <c r="BG656" s="30" t="s">
        <v>1584</v>
      </c>
      <c r="BH656" s="30" t="s">
        <v>1585</v>
      </c>
      <c r="BI656" s="30" t="s">
        <v>1536</v>
      </c>
    </row>
    <row r="657" spans="4:61" s="20" customFormat="1" ht="15" hidden="1" x14ac:dyDescent="0.25">
      <c r="D657" s="126">
        <f t="shared" si="80"/>
        <v>0</v>
      </c>
      <c r="E657" s="126" t="str">
        <f t="shared" si="80"/>
        <v/>
      </c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J657" s="100"/>
      <c r="BD657" t="str">
        <f t="shared" si="75"/>
        <v>RDRMILL VIEW HOSPITAL</v>
      </c>
      <c r="BE657" s="30" t="s">
        <v>1586</v>
      </c>
      <c r="BF657" s="30" t="s">
        <v>1587</v>
      </c>
      <c r="BG657" s="30" t="s">
        <v>1586</v>
      </c>
      <c r="BH657" s="30" t="s">
        <v>1587</v>
      </c>
      <c r="BI657" s="30" t="s">
        <v>1536</v>
      </c>
    </row>
    <row r="658" spans="4:61" s="20" customFormat="1" ht="15" hidden="1" x14ac:dyDescent="0.25">
      <c r="D658" s="126">
        <f t="shared" si="80"/>
        <v>0</v>
      </c>
      <c r="E658" s="126" t="str">
        <f t="shared" si="80"/>
        <v/>
      </c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J658" s="100"/>
      <c r="BD658" t="str">
        <f t="shared" si="75"/>
        <v>RDRMINOR INJURIES UNIT</v>
      </c>
      <c r="BE658" s="30" t="s">
        <v>1588</v>
      </c>
      <c r="BF658" s="30" t="s">
        <v>644</v>
      </c>
      <c r="BG658" s="30" t="s">
        <v>1588</v>
      </c>
      <c r="BH658" s="30" t="s">
        <v>644</v>
      </c>
      <c r="BI658" s="30" t="s">
        <v>1536</v>
      </c>
    </row>
    <row r="659" spans="4:61" s="20" customFormat="1" ht="15" hidden="1" x14ac:dyDescent="0.25">
      <c r="D659" s="126">
        <f t="shared" si="80"/>
        <v>0</v>
      </c>
      <c r="E659" s="126">
        <f t="shared" si="80"/>
        <v>0</v>
      </c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J659" s="100"/>
      <c r="BD659" t="str">
        <f t="shared" si="75"/>
        <v>RDRNEVILL HOSPITAL</v>
      </c>
      <c r="BE659" s="30" t="s">
        <v>1589</v>
      </c>
      <c r="BF659" s="30" t="s">
        <v>1590</v>
      </c>
      <c r="BG659" s="30" t="s">
        <v>1589</v>
      </c>
      <c r="BH659" s="30" t="s">
        <v>1590</v>
      </c>
      <c r="BI659" s="30" t="s">
        <v>1536</v>
      </c>
    </row>
    <row r="660" spans="4:61" s="20" customFormat="1" ht="15" hidden="1" x14ac:dyDescent="0.25">
      <c r="D660" s="126">
        <f t="shared" si="80"/>
        <v>0</v>
      </c>
      <c r="E660" s="126" t="str">
        <f t="shared" si="80"/>
        <v/>
      </c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J660" s="100"/>
      <c r="BD660" t="str">
        <f t="shared" si="75"/>
        <v>RDRNEWHAVEN DOWNS</v>
      </c>
      <c r="BE660" s="30" t="s">
        <v>1591</v>
      </c>
      <c r="BF660" s="30" t="s">
        <v>1592</v>
      </c>
      <c r="BG660" s="30" t="s">
        <v>1591</v>
      </c>
      <c r="BH660" s="30" t="s">
        <v>1592</v>
      </c>
      <c r="BI660" s="30" t="s">
        <v>1536</v>
      </c>
    </row>
    <row r="661" spans="4:61" s="20" customFormat="1" ht="15" hidden="1" x14ac:dyDescent="0.25">
      <c r="D661" s="126" t="str">
        <f t="shared" si="80"/>
        <v/>
      </c>
      <c r="E661" s="126" t="str">
        <f t="shared" si="80"/>
        <v/>
      </c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J661" s="100"/>
      <c r="BD661" t="str">
        <f t="shared" si="75"/>
        <v>RDRNEWHAVEN REHAB CENTRE</v>
      </c>
      <c r="BE661" s="30" t="s">
        <v>1593</v>
      </c>
      <c r="BF661" s="30" t="s">
        <v>1594</v>
      </c>
      <c r="BG661" s="30" t="s">
        <v>1593</v>
      </c>
      <c r="BH661" s="30" t="s">
        <v>1594</v>
      </c>
      <c r="BI661" s="30" t="s">
        <v>1536</v>
      </c>
    </row>
    <row r="662" spans="4:61" s="20" customFormat="1" ht="15" hidden="1" x14ac:dyDescent="0.25">
      <c r="D662" s="126" t="str">
        <f t="shared" si="80"/>
        <v/>
      </c>
      <c r="E662" s="126" t="str">
        <f t="shared" si="80"/>
        <v/>
      </c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J662" s="100"/>
      <c r="BD662" t="str">
        <f t="shared" si="75"/>
        <v>RDRPRINCESS ROYAL HOSPITAL</v>
      </c>
      <c r="BE662" s="30" t="s">
        <v>1595</v>
      </c>
      <c r="BF662" s="30" t="s">
        <v>776</v>
      </c>
      <c r="BG662" s="30" t="s">
        <v>1595</v>
      </c>
      <c r="BH662" s="30" t="s">
        <v>776</v>
      </c>
      <c r="BI662" s="30" t="s">
        <v>1536</v>
      </c>
    </row>
    <row r="663" spans="4:61" s="20" customFormat="1" ht="15" hidden="1" x14ac:dyDescent="0.25">
      <c r="D663" s="126" t="str">
        <f t="shared" si="80"/>
        <v/>
      </c>
      <c r="E663" s="126" t="str">
        <f t="shared" si="80"/>
        <v/>
      </c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J663" s="100"/>
      <c r="BD663" t="str">
        <f t="shared" si="75"/>
        <v>RDRPRINCESS ROYAL HOSPITAL</v>
      </c>
      <c r="BE663" s="30" t="s">
        <v>1596</v>
      </c>
      <c r="BF663" s="30" t="s">
        <v>776</v>
      </c>
      <c r="BG663" s="30" t="s">
        <v>1596</v>
      </c>
      <c r="BH663" s="30" t="s">
        <v>776</v>
      </c>
      <c r="BI663" s="30" t="s">
        <v>1536</v>
      </c>
    </row>
    <row r="664" spans="4:61" s="20" customFormat="1" ht="15" hidden="1" x14ac:dyDescent="0.25">
      <c r="D664" s="126" t="str">
        <f t="shared" si="80"/>
        <v/>
      </c>
      <c r="E664" s="126" t="str">
        <f t="shared" si="80"/>
        <v/>
      </c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J664" s="100"/>
      <c r="BD664" t="str">
        <f t="shared" si="75"/>
        <v>RDRQUADRANT</v>
      </c>
      <c r="BE664" s="30" t="s">
        <v>1597</v>
      </c>
      <c r="BF664" s="30" t="s">
        <v>1598</v>
      </c>
      <c r="BG664" s="30" t="s">
        <v>1597</v>
      </c>
      <c r="BH664" s="30" t="s">
        <v>1598</v>
      </c>
      <c r="BI664" s="30" t="s">
        <v>1536</v>
      </c>
    </row>
    <row r="665" spans="4:61" s="20" customFormat="1" ht="15" hidden="1" x14ac:dyDescent="0.25">
      <c r="D665" s="126" t="str">
        <f t="shared" si="80"/>
        <v/>
      </c>
      <c r="E665" s="126" t="str">
        <f t="shared" si="80"/>
        <v/>
      </c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J665" s="100"/>
      <c r="BD665" t="str">
        <f t="shared" si="75"/>
        <v>RDRQUEEN VICTORIA HOSPITAL</v>
      </c>
      <c r="BE665" s="30" t="s">
        <v>1599</v>
      </c>
      <c r="BF665" s="30" t="s">
        <v>1600</v>
      </c>
      <c r="BG665" s="30" t="s">
        <v>1599</v>
      </c>
      <c r="BH665" s="30" t="s">
        <v>1600</v>
      </c>
      <c r="BI665" s="30" t="s">
        <v>1536</v>
      </c>
    </row>
    <row r="666" spans="4:61" s="20" customFormat="1" ht="15" hidden="1" x14ac:dyDescent="0.25">
      <c r="D666" s="126" t="str">
        <f t="shared" si="80"/>
        <v/>
      </c>
      <c r="E666" s="126" t="str">
        <f t="shared" si="80"/>
        <v/>
      </c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J666" s="100"/>
      <c r="BD666" t="str">
        <f t="shared" si="75"/>
        <v>RDRRHEUMATOLOGY</v>
      </c>
      <c r="BE666" s="30" t="s">
        <v>1601</v>
      </c>
      <c r="BF666" s="30" t="s">
        <v>1602</v>
      </c>
      <c r="BG666" s="30" t="s">
        <v>1601</v>
      </c>
      <c r="BH666" s="30" t="s">
        <v>1602</v>
      </c>
      <c r="BI666" s="30" t="s">
        <v>1536</v>
      </c>
    </row>
    <row r="667" spans="4:61" s="20" customFormat="1" ht="15" hidden="1" x14ac:dyDescent="0.25">
      <c r="D667" s="126" t="str">
        <f t="shared" si="80"/>
        <v/>
      </c>
      <c r="E667" s="126" t="str">
        <f t="shared" si="80"/>
        <v/>
      </c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J667" s="100"/>
      <c r="BD667" t="str">
        <f t="shared" si="75"/>
        <v>RDRRHEUMATOLOGY VALE</v>
      </c>
      <c r="BE667" s="30" t="s">
        <v>1603</v>
      </c>
      <c r="BF667" s="30" t="s">
        <v>1604</v>
      </c>
      <c r="BG667" s="30" t="s">
        <v>1603</v>
      </c>
      <c r="BH667" s="30" t="s">
        <v>1604</v>
      </c>
      <c r="BI667" s="30" t="s">
        <v>1536</v>
      </c>
    </row>
    <row r="668" spans="4:61" s="20" customFormat="1" ht="15" hidden="1" x14ac:dyDescent="0.25">
      <c r="D668" s="126" t="str">
        <f t="shared" si="80"/>
        <v/>
      </c>
      <c r="E668" s="126" t="str">
        <f t="shared" si="80"/>
        <v/>
      </c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J668" s="100"/>
      <c r="BD668" t="str">
        <f t="shared" si="75"/>
        <v>RDRROYAL ALEXANDRA</v>
      </c>
      <c r="BE668" s="30" t="s">
        <v>1605</v>
      </c>
      <c r="BF668" s="30" t="s">
        <v>1606</v>
      </c>
      <c r="BG668" s="30" t="s">
        <v>1605</v>
      </c>
      <c r="BH668" s="30" t="s">
        <v>1606</v>
      </c>
      <c r="BI668" s="30" t="s">
        <v>1536</v>
      </c>
    </row>
    <row r="669" spans="4:61" s="20" customFormat="1" ht="15" hidden="1" x14ac:dyDescent="0.25">
      <c r="D669" s="126" t="str">
        <f t="shared" si="80"/>
        <v/>
      </c>
      <c r="E669" s="126" t="str">
        <f t="shared" si="80"/>
        <v/>
      </c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J669" s="100"/>
      <c r="BD669" t="str">
        <f t="shared" si="75"/>
        <v>RDRSALVINGTON LODGE</v>
      </c>
      <c r="BE669" s="30" t="s">
        <v>1607</v>
      </c>
      <c r="BF669" s="30" t="s">
        <v>1608</v>
      </c>
      <c r="BG669" s="30" t="s">
        <v>1607</v>
      </c>
      <c r="BH669" s="30" t="s">
        <v>1608</v>
      </c>
      <c r="BI669" s="30" t="s">
        <v>1536</v>
      </c>
    </row>
    <row r="670" spans="4:61" s="20" customFormat="1" ht="15" hidden="1" x14ac:dyDescent="0.25">
      <c r="D670" s="126" t="str">
        <f t="shared" si="80"/>
        <v/>
      </c>
      <c r="E670" s="126" t="str">
        <f t="shared" si="80"/>
        <v/>
      </c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J670" s="100"/>
      <c r="BD670" t="str">
        <f t="shared" si="75"/>
        <v>RDRSOUTHLANDS HOSPITAL</v>
      </c>
      <c r="BE670" s="30" t="s">
        <v>1609</v>
      </c>
      <c r="BF670" s="30" t="s">
        <v>1610</v>
      </c>
      <c r="BG670" s="30" t="s">
        <v>1609</v>
      </c>
      <c r="BH670" s="30" t="s">
        <v>1610</v>
      </c>
      <c r="BI670" s="30" t="s">
        <v>1536</v>
      </c>
    </row>
    <row r="671" spans="4:61" s="20" customFormat="1" ht="15" hidden="1" x14ac:dyDescent="0.25">
      <c r="D671" s="126" t="str">
        <f t="shared" si="80"/>
        <v/>
      </c>
      <c r="E671" s="126" t="str">
        <f t="shared" si="80"/>
        <v/>
      </c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J671" s="100"/>
      <c r="BD671" t="str">
        <f t="shared" si="75"/>
        <v>RDRSOUTHPOINT</v>
      </c>
      <c r="BE671" s="30" t="s">
        <v>1611</v>
      </c>
      <c r="BF671" s="30" t="s">
        <v>1612</v>
      </c>
      <c r="BG671" s="30" t="s">
        <v>1611</v>
      </c>
      <c r="BH671" s="30" t="s">
        <v>1612</v>
      </c>
      <c r="BI671" s="30" t="s">
        <v>1536</v>
      </c>
    </row>
    <row r="672" spans="4:61" s="20" customFormat="1" ht="15" hidden="1" x14ac:dyDescent="0.25">
      <c r="D672" s="126" t="str">
        <f t="shared" si="80"/>
        <v/>
      </c>
      <c r="E672" s="126" t="str">
        <f t="shared" si="80"/>
        <v/>
      </c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J672" s="100"/>
      <c r="BD672" t="str">
        <f t="shared" si="75"/>
        <v>RDRST RICHARDS HOSPITAL</v>
      </c>
      <c r="BE672" s="30" t="s">
        <v>1613</v>
      </c>
      <c r="BF672" s="30" t="s">
        <v>1614</v>
      </c>
      <c r="BG672" s="30" t="s">
        <v>1613</v>
      </c>
      <c r="BH672" s="30" t="s">
        <v>1614</v>
      </c>
      <c r="BI672" s="30" t="s">
        <v>1536</v>
      </c>
    </row>
    <row r="673" spans="4:61" s="20" customFormat="1" ht="15" hidden="1" x14ac:dyDescent="0.25">
      <c r="D673" s="126" t="str">
        <f t="shared" si="80"/>
        <v/>
      </c>
      <c r="E673" s="126" t="str">
        <f t="shared" si="80"/>
        <v/>
      </c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J673" s="100"/>
      <c r="BD673" t="str">
        <f t="shared" si="75"/>
        <v>RDRTHE ASHINGTON VILLAGE SPORTS PAVILION</v>
      </c>
      <c r="BE673" s="30" t="s">
        <v>1615</v>
      </c>
      <c r="BF673" s="30" t="s">
        <v>1616</v>
      </c>
      <c r="BG673" s="30" t="s">
        <v>1615</v>
      </c>
      <c r="BH673" s="30" t="s">
        <v>1616</v>
      </c>
      <c r="BI673" s="30" t="s">
        <v>1536</v>
      </c>
    </row>
    <row r="674" spans="4:61" s="20" customFormat="1" ht="15" hidden="1" x14ac:dyDescent="0.25">
      <c r="D674" s="126" t="str">
        <f t="shared" si="80"/>
        <v/>
      </c>
      <c r="E674" s="126" t="str">
        <f t="shared" si="80"/>
        <v/>
      </c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J674" s="100"/>
      <c r="BD674" t="str">
        <f t="shared" si="75"/>
        <v>RDRTHE CHERRIES</v>
      </c>
      <c r="BE674" s="30" t="s">
        <v>1617</v>
      </c>
      <c r="BF674" s="30" t="s">
        <v>1618</v>
      </c>
      <c r="BG674" s="30" t="s">
        <v>1617</v>
      </c>
      <c r="BH674" s="30" t="s">
        <v>1618</v>
      </c>
      <c r="BI674" s="30" t="s">
        <v>1536</v>
      </c>
    </row>
    <row r="675" spans="4:61" s="20" customFormat="1" ht="15" hidden="1" x14ac:dyDescent="0.25">
      <c r="D675" s="126" t="str">
        <f t="shared" si="80"/>
        <v/>
      </c>
      <c r="E675" s="126" t="str">
        <f t="shared" si="80"/>
        <v/>
      </c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J675" s="100"/>
      <c r="BD675" t="str">
        <f t="shared" si="75"/>
        <v>RDRTHE KLEINWORT CENTRE</v>
      </c>
      <c r="BE675" s="30" t="s">
        <v>1619</v>
      </c>
      <c r="BF675" s="30" t="s">
        <v>1620</v>
      </c>
      <c r="BG675" s="30" t="s">
        <v>1619</v>
      </c>
      <c r="BH675" s="30" t="s">
        <v>1620</v>
      </c>
      <c r="BI675" s="30" t="s">
        <v>1536</v>
      </c>
    </row>
    <row r="676" spans="4:61" s="20" customFormat="1" ht="15" hidden="1" x14ac:dyDescent="0.25">
      <c r="D676" s="126" t="str">
        <f t="shared" si="80"/>
        <v/>
      </c>
      <c r="E676" s="126" t="str">
        <f t="shared" si="80"/>
        <v/>
      </c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J676" s="100"/>
      <c r="BD676" t="str">
        <f t="shared" si="75"/>
        <v>RDRTHE MARTLETS</v>
      </c>
      <c r="BE676" s="30" t="s">
        <v>1621</v>
      </c>
      <c r="BF676" s="30" t="s">
        <v>1622</v>
      </c>
      <c r="BG676" s="30" t="s">
        <v>1621</v>
      </c>
      <c r="BH676" s="30" t="s">
        <v>1622</v>
      </c>
      <c r="BI676" s="30" t="s">
        <v>1536</v>
      </c>
    </row>
    <row r="677" spans="4:61" s="20" customFormat="1" ht="15" hidden="1" x14ac:dyDescent="0.25">
      <c r="D677" s="126" t="str">
        <f t="shared" si="80"/>
        <v/>
      </c>
      <c r="E677" s="126" t="str">
        <f t="shared" si="80"/>
        <v/>
      </c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J677" s="100"/>
      <c r="BD677" t="str">
        <f t="shared" si="75"/>
        <v>RDRTHE OLD MARKET</v>
      </c>
      <c r="BE677" s="30" t="s">
        <v>1623</v>
      </c>
      <c r="BF677" s="30" t="s">
        <v>1624</v>
      </c>
      <c r="BG677" s="30" t="s">
        <v>1623</v>
      </c>
      <c r="BH677" s="30" t="s">
        <v>1624</v>
      </c>
      <c r="BI677" s="30" t="s">
        <v>1536</v>
      </c>
    </row>
    <row r="678" spans="4:61" s="20" customFormat="1" ht="15" hidden="1" x14ac:dyDescent="0.25">
      <c r="D678" s="126" t="str">
        <f t="shared" si="80"/>
        <v/>
      </c>
      <c r="E678" s="126" t="str">
        <f t="shared" si="80"/>
        <v/>
      </c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J678" s="100"/>
      <c r="BD678" t="str">
        <f t="shared" si="75"/>
        <v>RDRTHE PEARSON UNIT</v>
      </c>
      <c r="BE678" s="30" t="s">
        <v>1625</v>
      </c>
      <c r="BF678" s="30" t="s">
        <v>1626</v>
      </c>
      <c r="BG678" s="30" t="s">
        <v>1625</v>
      </c>
      <c r="BH678" s="30" t="s">
        <v>1626</v>
      </c>
      <c r="BI678" s="30" t="s">
        <v>1536</v>
      </c>
    </row>
    <row r="679" spans="4:61" s="20" customFormat="1" ht="15" hidden="1" x14ac:dyDescent="0.25">
      <c r="D679" s="126" t="str">
        <f t="shared" si="80"/>
        <v/>
      </c>
      <c r="E679" s="126" t="str">
        <f t="shared" si="80"/>
        <v/>
      </c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J679" s="100"/>
      <c r="BD679" t="str">
        <f t="shared" ref="BD679:BD742" si="81">CONCATENATE(LEFT(BE679, 3),BF679)</f>
        <v>RDRTHE ROWANS</v>
      </c>
      <c r="BE679" s="30" t="s">
        <v>1627</v>
      </c>
      <c r="BF679" s="30" t="s">
        <v>1628</v>
      </c>
      <c r="BG679" s="30" t="s">
        <v>1627</v>
      </c>
      <c r="BH679" s="30" t="s">
        <v>1628</v>
      </c>
      <c r="BI679" s="30" t="s">
        <v>1536</v>
      </c>
    </row>
    <row r="680" spans="4:61" s="20" customFormat="1" ht="15" hidden="1" x14ac:dyDescent="0.25">
      <c r="D680" s="126" t="str">
        <f t="shared" si="80"/>
        <v/>
      </c>
      <c r="E680" s="126" t="str">
        <f t="shared" si="80"/>
        <v/>
      </c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J680" s="100"/>
      <c r="BD680" t="str">
        <f t="shared" si="81"/>
        <v>RDRUCKFIELDS HOSPITAL</v>
      </c>
      <c r="BE680" s="30" t="s">
        <v>1629</v>
      </c>
      <c r="BF680" s="30" t="s">
        <v>1630</v>
      </c>
      <c r="BG680" s="30" t="s">
        <v>1629</v>
      </c>
      <c r="BH680" s="30" t="s">
        <v>1630</v>
      </c>
      <c r="BI680" s="30" t="s">
        <v>1536</v>
      </c>
    </row>
    <row r="681" spans="4:61" s="20" customFormat="1" ht="15" hidden="1" x14ac:dyDescent="0.25">
      <c r="D681" s="126" t="str">
        <f t="shared" si="80"/>
        <v/>
      </c>
      <c r="E681" s="126" t="str">
        <f t="shared" si="80"/>
        <v/>
      </c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J681" s="100"/>
      <c r="BD681" t="str">
        <f t="shared" si="81"/>
        <v>RDRWORTHING HOSPITAL</v>
      </c>
      <c r="BE681" s="30" t="s">
        <v>1631</v>
      </c>
      <c r="BF681" s="30" t="s">
        <v>1632</v>
      </c>
      <c r="BG681" s="30" t="s">
        <v>1631</v>
      </c>
      <c r="BH681" s="30" t="s">
        <v>1632</v>
      </c>
      <c r="BI681" s="30" t="s">
        <v>1536</v>
      </c>
    </row>
    <row r="682" spans="4:61" s="20" customFormat="1" ht="15" hidden="1" x14ac:dyDescent="0.25">
      <c r="D682" s="126" t="str">
        <f t="shared" si="80"/>
        <v/>
      </c>
      <c r="E682" s="126" t="str">
        <f t="shared" si="80"/>
        <v/>
      </c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J682" s="100"/>
      <c r="BD682" t="str">
        <f t="shared" si="81"/>
        <v>RDRZACHARY MERTON HOSPITAL</v>
      </c>
      <c r="BE682" s="30" t="s">
        <v>1633</v>
      </c>
      <c r="BF682" s="30" t="s">
        <v>1634</v>
      </c>
      <c r="BG682" s="30" t="s">
        <v>1633</v>
      </c>
      <c r="BH682" s="30" t="s">
        <v>1634</v>
      </c>
      <c r="BI682" s="30" t="s">
        <v>1536</v>
      </c>
    </row>
    <row r="683" spans="4:61" s="20" customFormat="1" ht="15" hidden="1" x14ac:dyDescent="0.25">
      <c r="D683" s="126" t="str">
        <f t="shared" si="80"/>
        <v/>
      </c>
      <c r="E683" s="126" t="str">
        <f t="shared" si="80"/>
        <v/>
      </c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J683" s="100"/>
      <c r="BD683" t="str">
        <f t="shared" si="81"/>
        <v>RDU GREAT HOLLANDS</v>
      </c>
      <c r="BE683" s="127" t="s">
        <v>1635</v>
      </c>
      <c r="BF683" s="128" t="s">
        <v>1636</v>
      </c>
      <c r="BG683" s="127" t="s">
        <v>1635</v>
      </c>
      <c r="BH683" s="128" t="s">
        <v>1636</v>
      </c>
      <c r="BI683" s="30" t="s">
        <v>1637</v>
      </c>
    </row>
    <row r="684" spans="4:61" s="20" customFormat="1" ht="15" hidden="1" x14ac:dyDescent="0.25">
      <c r="D684" s="126" t="str">
        <f t="shared" si="80"/>
        <v/>
      </c>
      <c r="E684" s="126" t="str">
        <f t="shared" si="80"/>
        <v/>
      </c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J684" s="100"/>
      <c r="BD684" t="str">
        <f t="shared" si="81"/>
        <v>RDU PAUL BEVAN HOUSE (THAMES HOSPICE CARE)</v>
      </c>
      <c r="BE684" s="127" t="s">
        <v>1638</v>
      </c>
      <c r="BF684" s="128" t="s">
        <v>1639</v>
      </c>
      <c r="BG684" s="127" t="s">
        <v>1638</v>
      </c>
      <c r="BH684" s="128" t="s">
        <v>1639</v>
      </c>
      <c r="BI684" s="30" t="s">
        <v>1637</v>
      </c>
    </row>
    <row r="685" spans="4:61" s="20" customFormat="1" ht="15" hidden="1" x14ac:dyDescent="0.25">
      <c r="D685" s="126" t="str">
        <f t="shared" si="80"/>
        <v/>
      </c>
      <c r="E685" s="126" t="str">
        <f t="shared" si="80"/>
        <v/>
      </c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J685" s="100"/>
      <c r="BD685" t="str">
        <f t="shared" si="81"/>
        <v>RDUALDERSHOT NHS OUTPATIENTS</v>
      </c>
      <c r="BE685" s="30" t="s">
        <v>1640</v>
      </c>
      <c r="BF685" s="30" t="s">
        <v>1641</v>
      </c>
      <c r="BG685" s="30" t="s">
        <v>1640</v>
      </c>
      <c r="BH685" s="30" t="s">
        <v>1641</v>
      </c>
      <c r="BI685" s="30" t="s">
        <v>1637</v>
      </c>
    </row>
    <row r="686" spans="4:61" s="20" customFormat="1" ht="15" hidden="1" x14ac:dyDescent="0.25">
      <c r="D686" s="126" t="str">
        <f t="shared" si="80"/>
        <v/>
      </c>
      <c r="E686" s="126" t="str">
        <f t="shared" si="80"/>
        <v/>
      </c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J686" s="100"/>
      <c r="BD686" t="str">
        <f t="shared" si="81"/>
        <v>RDUBERKSHIRE INDEPENDENT HOSPITAL</v>
      </c>
      <c r="BE686" s="30" t="s">
        <v>1642</v>
      </c>
      <c r="BF686" s="30" t="s">
        <v>1643</v>
      </c>
      <c r="BG686" s="30" t="s">
        <v>1642</v>
      </c>
      <c r="BH686" s="30" t="s">
        <v>1643</v>
      </c>
      <c r="BI686" s="30" t="s">
        <v>1637</v>
      </c>
    </row>
    <row r="687" spans="4:61" s="20" customFormat="1" ht="15" hidden="1" x14ac:dyDescent="0.25">
      <c r="D687" s="126" t="str">
        <f t="shared" si="80"/>
        <v/>
      </c>
      <c r="E687" s="126" t="str">
        <f t="shared" si="80"/>
        <v/>
      </c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J687" s="100"/>
      <c r="BD687" t="str">
        <f t="shared" si="81"/>
        <v>RDUCHALFONT'S &amp; GERRARDS CROSS HOSPITAL</v>
      </c>
      <c r="BE687" s="127" t="s">
        <v>1644</v>
      </c>
      <c r="BF687" s="128" t="s">
        <v>1645</v>
      </c>
      <c r="BG687" s="127" t="s">
        <v>1644</v>
      </c>
      <c r="BH687" s="128" t="s">
        <v>1645</v>
      </c>
      <c r="BI687" s="30" t="s">
        <v>1637</v>
      </c>
    </row>
    <row r="688" spans="4:61" s="20" customFormat="1" ht="15" hidden="1" x14ac:dyDescent="0.25">
      <c r="D688" s="126" t="str">
        <f t="shared" si="80"/>
        <v/>
      </c>
      <c r="E688" s="126" t="str">
        <f t="shared" si="80"/>
        <v/>
      </c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J688" s="100"/>
      <c r="BD688" t="str">
        <f t="shared" si="81"/>
        <v>RDUDUNEDIN HOSPITAL</v>
      </c>
      <c r="BE688" s="30" t="s">
        <v>1646</v>
      </c>
      <c r="BF688" s="30" t="s">
        <v>1647</v>
      </c>
      <c r="BG688" s="30" t="s">
        <v>1646</v>
      </c>
      <c r="BH688" s="30" t="s">
        <v>1647</v>
      </c>
      <c r="BI688" s="30" t="s">
        <v>1637</v>
      </c>
    </row>
    <row r="689" spans="4:61" s="20" customFormat="1" ht="15" hidden="1" x14ac:dyDescent="0.25">
      <c r="D689" s="126" t="str">
        <f t="shared" si="80"/>
        <v/>
      </c>
      <c r="E689" s="126" t="str">
        <f t="shared" si="80"/>
        <v/>
      </c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J689" s="100"/>
      <c r="BD689" t="str">
        <f t="shared" si="81"/>
        <v>RDUFARNHAM HOSPITAL OUTPATIENTS DEPARTMENT</v>
      </c>
      <c r="BE689" s="30" t="s">
        <v>1648</v>
      </c>
      <c r="BF689" s="30" t="s">
        <v>1649</v>
      </c>
      <c r="BG689" s="30" t="s">
        <v>1648</v>
      </c>
      <c r="BH689" s="30" t="s">
        <v>1649</v>
      </c>
      <c r="BI689" s="30" t="s">
        <v>1637</v>
      </c>
    </row>
    <row r="690" spans="4:61" s="20" customFormat="1" ht="15" hidden="1" x14ac:dyDescent="0.25">
      <c r="D690" s="126" t="str">
        <f t="shared" si="80"/>
        <v/>
      </c>
      <c r="E690" s="126" t="str">
        <f t="shared" si="80"/>
        <v/>
      </c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J690" s="100"/>
      <c r="BD690" t="str">
        <f t="shared" si="81"/>
        <v>RDUFARNHAM LANE SURGERY</v>
      </c>
      <c r="BE690" s="127" t="s">
        <v>1650</v>
      </c>
      <c r="BF690" s="128" t="s">
        <v>1651</v>
      </c>
      <c r="BG690" s="127" t="s">
        <v>1650</v>
      </c>
      <c r="BH690" s="128" t="s">
        <v>1651</v>
      </c>
      <c r="BI690" s="30" t="s">
        <v>1637</v>
      </c>
    </row>
    <row r="691" spans="4:61" s="20" customFormat="1" ht="15" hidden="1" x14ac:dyDescent="0.25">
      <c r="D691" s="126" t="str">
        <f t="shared" si="80"/>
        <v/>
      </c>
      <c r="E691" s="126" t="str">
        <f t="shared" si="80"/>
        <v/>
      </c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J691" s="100"/>
      <c r="BD691" t="str">
        <f t="shared" si="81"/>
        <v>RDUFITZWILLIAM HOUSE OUTPATIENT CENTRE</v>
      </c>
      <c r="BE691" s="127" t="s">
        <v>1652</v>
      </c>
      <c r="BF691" s="128" t="s">
        <v>1653</v>
      </c>
      <c r="BG691" s="127" t="s">
        <v>1652</v>
      </c>
      <c r="BH691" s="128" t="s">
        <v>1653</v>
      </c>
      <c r="BI691" s="30" t="s">
        <v>1637</v>
      </c>
    </row>
    <row r="692" spans="4:61" s="20" customFormat="1" ht="15" hidden="1" x14ac:dyDescent="0.25">
      <c r="D692" s="126" t="str">
        <f t="shared" si="80"/>
        <v/>
      </c>
      <c r="E692" s="126" t="str">
        <f t="shared" si="80"/>
        <v/>
      </c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J692" s="100"/>
      <c r="BD692" t="str">
        <f t="shared" si="81"/>
        <v>RDUFLEET HOSPITAL OUTPATIENTS DEPARTMENT</v>
      </c>
      <c r="BE692" s="30" t="s">
        <v>1654</v>
      </c>
      <c r="BF692" s="30" t="s">
        <v>1655</v>
      </c>
      <c r="BG692" s="30" t="s">
        <v>1654</v>
      </c>
      <c r="BH692" s="30" t="s">
        <v>1655</v>
      </c>
      <c r="BI692" s="30" t="s">
        <v>1637</v>
      </c>
    </row>
    <row r="693" spans="4:61" s="20" customFormat="1" ht="15" hidden="1" x14ac:dyDescent="0.25">
      <c r="D693" s="126" t="str">
        <f t="shared" si="80"/>
        <v/>
      </c>
      <c r="E693" s="126" t="str">
        <f t="shared" si="80"/>
        <v/>
      </c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J693" s="100"/>
      <c r="BD693" t="str">
        <f t="shared" si="81"/>
        <v>RDUFRIMLEY CHILDREN'S CENTRE</v>
      </c>
      <c r="BE693" s="30" t="s">
        <v>1656</v>
      </c>
      <c r="BF693" s="30" t="s">
        <v>1657</v>
      </c>
      <c r="BG693" s="30" t="s">
        <v>1656</v>
      </c>
      <c r="BH693" s="30" t="s">
        <v>1657</v>
      </c>
      <c r="BI693" s="30" t="s">
        <v>1637</v>
      </c>
    </row>
    <row r="694" spans="4:61" s="20" customFormat="1" ht="15" hidden="1" x14ac:dyDescent="0.25">
      <c r="D694" s="126" t="str">
        <f t="shared" si="80"/>
        <v/>
      </c>
      <c r="E694" s="126" t="str">
        <f t="shared" si="80"/>
        <v/>
      </c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J694" s="100"/>
      <c r="BD694" t="str">
        <f t="shared" si="81"/>
        <v>RDUFRIMLEY PARK HOSPITAL</v>
      </c>
      <c r="BE694" s="30" t="s">
        <v>1658</v>
      </c>
      <c r="BF694" s="30" t="s">
        <v>1056</v>
      </c>
      <c r="BG694" s="30" t="s">
        <v>1658</v>
      </c>
      <c r="BH694" s="30" t="s">
        <v>1056</v>
      </c>
      <c r="BI694" s="30" t="s">
        <v>1637</v>
      </c>
    </row>
    <row r="695" spans="4:61" s="20" customFormat="1" ht="15" hidden="1" x14ac:dyDescent="0.25">
      <c r="D695" s="126" t="str">
        <f t="shared" si="80"/>
        <v/>
      </c>
      <c r="E695" s="126" t="str">
        <f t="shared" si="80"/>
        <v/>
      </c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J695" s="100"/>
      <c r="BD695" t="str">
        <f t="shared" si="81"/>
        <v>RDUGUILDFORD NUFFIELD</v>
      </c>
      <c r="BE695" s="30" t="s">
        <v>1659</v>
      </c>
      <c r="BF695" s="30" t="s">
        <v>1660</v>
      </c>
      <c r="BG695" s="30" t="s">
        <v>1659</v>
      </c>
      <c r="BH695" s="30" t="s">
        <v>1660</v>
      </c>
      <c r="BI695" s="30" t="s">
        <v>1637</v>
      </c>
    </row>
    <row r="696" spans="4:61" s="20" customFormat="1" ht="15" hidden="1" x14ac:dyDescent="0.25">
      <c r="D696" s="126" t="str">
        <f t="shared" ref="D696:E759" si="82">IF(G78="","",IF(ISERROR(VLOOKUP(G78,$AH$14:$AI$95,2,FALSE)),1,VLOOKUP(G78,$AH$14:$AI$95,2,FALSE)))</f>
        <v/>
      </c>
      <c r="E696" s="126" t="str">
        <f t="shared" si="82"/>
        <v/>
      </c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J696" s="100"/>
      <c r="BD696" t="str">
        <f t="shared" si="81"/>
        <v>RDUHEATHERWOOD HOSPITAL</v>
      </c>
      <c r="BE696" t="s">
        <v>1661</v>
      </c>
      <c r="BF696" t="s">
        <v>1482</v>
      </c>
      <c r="BG696" t="s">
        <v>1661</v>
      </c>
      <c r="BH696" t="s">
        <v>1482</v>
      </c>
      <c r="BI696" s="30" t="s">
        <v>1637</v>
      </c>
    </row>
    <row r="697" spans="4:61" s="20" customFormat="1" ht="15" hidden="1" x14ac:dyDescent="0.25">
      <c r="D697" s="126" t="str">
        <f t="shared" si="82"/>
        <v/>
      </c>
      <c r="E697" s="126" t="str">
        <f t="shared" si="82"/>
        <v/>
      </c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J697" s="100"/>
      <c r="BD697" t="str">
        <f t="shared" si="81"/>
        <v>RDUKING EDWARD VII HOSPITAL</v>
      </c>
      <c r="BE697" s="30" t="s">
        <v>1662</v>
      </c>
      <c r="BF697" s="30" t="s">
        <v>1486</v>
      </c>
      <c r="BG697" s="30" t="s">
        <v>1662</v>
      </c>
      <c r="BH697" s="30" t="s">
        <v>1486</v>
      </c>
      <c r="BI697" s="30" t="s">
        <v>1637</v>
      </c>
    </row>
    <row r="698" spans="4:61" s="20" customFormat="1" ht="15" hidden="1" x14ac:dyDescent="0.25">
      <c r="D698" s="126" t="str">
        <f t="shared" si="82"/>
        <v/>
      </c>
      <c r="E698" s="126" t="str">
        <f t="shared" si="82"/>
        <v/>
      </c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J698" s="100"/>
      <c r="BD698" t="str">
        <f t="shared" si="81"/>
        <v>RDULANGLEY HEALTH CENTRE</v>
      </c>
      <c r="BE698" s="127" t="s">
        <v>1663</v>
      </c>
      <c r="BF698" s="128" t="s">
        <v>1488</v>
      </c>
      <c r="BG698" s="127" t="s">
        <v>1663</v>
      </c>
      <c r="BH698" s="128" t="s">
        <v>1488</v>
      </c>
      <c r="BI698" s="30" t="s">
        <v>1637</v>
      </c>
    </row>
    <row r="699" spans="4:61" s="20" customFormat="1" ht="15" hidden="1" x14ac:dyDescent="0.25">
      <c r="D699" s="126" t="str">
        <f t="shared" si="82"/>
        <v/>
      </c>
      <c r="E699" s="126" t="str">
        <f t="shared" si="82"/>
        <v/>
      </c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J699" s="100"/>
      <c r="BD699" t="str">
        <f t="shared" si="81"/>
        <v>RDUPINE LODGE (THAMES HOSPICE CARE)</v>
      </c>
      <c r="BE699" s="127" t="s">
        <v>1664</v>
      </c>
      <c r="BF699" s="128" t="s">
        <v>1492</v>
      </c>
      <c r="BG699" s="127" t="s">
        <v>1664</v>
      </c>
      <c r="BH699" s="128" t="s">
        <v>1492</v>
      </c>
      <c r="BI699" s="30" t="s">
        <v>1637</v>
      </c>
    </row>
    <row r="700" spans="4:61" s="20" customFormat="1" ht="15" hidden="1" x14ac:dyDescent="0.25">
      <c r="D700" s="126" t="str">
        <f t="shared" si="82"/>
        <v/>
      </c>
      <c r="E700" s="126" t="str">
        <f t="shared" si="82"/>
        <v/>
      </c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J700" s="100"/>
      <c r="BD700" t="str">
        <f t="shared" si="81"/>
        <v>RDUTHE ROYAL HOSPITAL HASLAR</v>
      </c>
      <c r="BE700" s="30" t="s">
        <v>1665</v>
      </c>
      <c r="BF700" s="30" t="s">
        <v>1666</v>
      </c>
      <c r="BG700" s="30" t="s">
        <v>1665</v>
      </c>
      <c r="BH700" s="30" t="s">
        <v>1666</v>
      </c>
      <c r="BI700" s="30" t="s">
        <v>1637</v>
      </c>
    </row>
    <row r="701" spans="4:61" s="20" customFormat="1" ht="15" hidden="1" x14ac:dyDescent="0.25">
      <c r="D701" s="126" t="str">
        <f t="shared" si="82"/>
        <v/>
      </c>
      <c r="E701" s="126" t="str">
        <f t="shared" si="82"/>
        <v/>
      </c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J701" s="100"/>
      <c r="BD701" t="str">
        <f t="shared" si="81"/>
        <v>RDUWEXHAM PARK HOSPITAL</v>
      </c>
      <c r="BE701" t="s">
        <v>1667</v>
      </c>
      <c r="BF701" t="s">
        <v>1498</v>
      </c>
      <c r="BG701" t="s">
        <v>1667</v>
      </c>
      <c r="BH701" t="s">
        <v>1498</v>
      </c>
      <c r="BI701" s="30" t="s">
        <v>1637</v>
      </c>
    </row>
    <row r="702" spans="4:61" s="20" customFormat="1" ht="15" hidden="1" x14ac:dyDescent="0.25">
      <c r="D702" s="126" t="str">
        <f t="shared" si="82"/>
        <v/>
      </c>
      <c r="E702" s="126" t="str">
        <f t="shared" si="82"/>
        <v/>
      </c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J702" s="100"/>
      <c r="BD702" t="str">
        <f t="shared" si="81"/>
        <v>RDUWOKING NUFFIELD HOSPITAL</v>
      </c>
      <c r="BE702" s="30" t="s">
        <v>1668</v>
      </c>
      <c r="BF702" s="30" t="s">
        <v>1669</v>
      </c>
      <c r="BG702" s="30" t="s">
        <v>1668</v>
      </c>
      <c r="BH702" s="30" t="s">
        <v>1669</v>
      </c>
      <c r="BI702" s="30" t="s">
        <v>1637</v>
      </c>
    </row>
    <row r="703" spans="4:61" s="20" customFormat="1" ht="15" hidden="1" x14ac:dyDescent="0.25">
      <c r="D703" s="126" t="str">
        <f t="shared" si="82"/>
        <v/>
      </c>
      <c r="E703" s="126" t="str">
        <f t="shared" si="82"/>
        <v/>
      </c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J703" s="100"/>
      <c r="BD703" t="str">
        <f t="shared" si="81"/>
        <v>RDYADDINGTON UNIT</v>
      </c>
      <c r="BE703" s="30" t="s">
        <v>1670</v>
      </c>
      <c r="BF703" s="30" t="s">
        <v>1671</v>
      </c>
      <c r="BG703" s="30" t="s">
        <v>1670</v>
      </c>
      <c r="BH703" s="30" t="s">
        <v>1671</v>
      </c>
      <c r="BI703" s="30" t="s">
        <v>1672</v>
      </c>
    </row>
    <row r="704" spans="4:61" s="20" customFormat="1" ht="15" hidden="1" x14ac:dyDescent="0.25">
      <c r="D704" s="126" t="str">
        <f t="shared" si="82"/>
        <v/>
      </c>
      <c r="E704" s="126" t="str">
        <f t="shared" si="82"/>
        <v/>
      </c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J704" s="100"/>
      <c r="BD704" t="str">
        <f t="shared" si="81"/>
        <v>RDYADULT MH - FORSTON UNIT AE</v>
      </c>
      <c r="BE704" s="30" t="s">
        <v>1673</v>
      </c>
      <c r="BF704" s="30" t="s">
        <v>1674</v>
      </c>
      <c r="BG704" s="30" t="s">
        <v>1673</v>
      </c>
      <c r="BH704" s="30" t="s">
        <v>1674</v>
      </c>
      <c r="BI704" s="30" t="s">
        <v>1672</v>
      </c>
    </row>
    <row r="705" spans="4:61" s="20" customFormat="1" ht="15" hidden="1" x14ac:dyDescent="0.25">
      <c r="D705" s="126" t="str">
        <f t="shared" si="82"/>
        <v/>
      </c>
      <c r="E705" s="126" t="str">
        <f t="shared" si="82"/>
        <v/>
      </c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J705" s="100"/>
      <c r="BD705" t="str">
        <f t="shared" si="81"/>
        <v>RDYALDERNEY HOSPITAL</v>
      </c>
      <c r="BE705" s="30" t="s">
        <v>1675</v>
      </c>
      <c r="BF705" s="30" t="s">
        <v>1676</v>
      </c>
      <c r="BG705" s="30" t="s">
        <v>1675</v>
      </c>
      <c r="BH705" s="30" t="s">
        <v>1676</v>
      </c>
      <c r="BI705" s="30" t="s">
        <v>1672</v>
      </c>
    </row>
    <row r="706" spans="4:61" s="20" customFormat="1" ht="15" hidden="1" x14ac:dyDescent="0.25">
      <c r="D706" s="126" t="str">
        <f t="shared" si="82"/>
        <v/>
      </c>
      <c r="E706" s="126" t="str">
        <f t="shared" si="82"/>
        <v/>
      </c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J706" s="100"/>
      <c r="BD706" t="str">
        <f t="shared" si="81"/>
        <v>RDYBELLE VUE</v>
      </c>
      <c r="BE706" s="30" t="s">
        <v>1677</v>
      </c>
      <c r="BF706" s="30" t="s">
        <v>1678</v>
      </c>
      <c r="BG706" s="30" t="s">
        <v>1677</v>
      </c>
      <c r="BH706" s="30" t="s">
        <v>1678</v>
      </c>
      <c r="BI706" s="30" t="s">
        <v>1672</v>
      </c>
    </row>
    <row r="707" spans="4:61" s="20" customFormat="1" ht="15" hidden="1" x14ac:dyDescent="0.25">
      <c r="D707" s="126" t="str">
        <f t="shared" si="82"/>
        <v/>
      </c>
      <c r="E707" s="126" t="str">
        <f t="shared" si="82"/>
        <v/>
      </c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J707" s="100"/>
      <c r="BD707" t="str">
        <f t="shared" si="81"/>
        <v>RDYBLANDFORD BETTY HIGHWOOD</v>
      </c>
      <c r="BE707" s="30" t="s">
        <v>1679</v>
      </c>
      <c r="BF707" s="30" t="s">
        <v>1680</v>
      </c>
      <c r="BG707" s="30" t="s">
        <v>1679</v>
      </c>
      <c r="BH707" s="30" t="s">
        <v>1680</v>
      </c>
      <c r="BI707" s="30" t="s">
        <v>1672</v>
      </c>
    </row>
    <row r="708" spans="4:61" s="20" customFormat="1" ht="15" hidden="1" x14ac:dyDescent="0.25">
      <c r="D708" s="126" t="str">
        <f t="shared" si="82"/>
        <v/>
      </c>
      <c r="E708" s="126" t="str">
        <f t="shared" si="82"/>
        <v/>
      </c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J708" s="100"/>
      <c r="BD708" t="str">
        <f t="shared" si="81"/>
        <v>RDYBLANDFORD COMMUNITY HOSPITAL</v>
      </c>
      <c r="BE708" s="30" t="s">
        <v>1681</v>
      </c>
      <c r="BF708" s="30" t="s">
        <v>1270</v>
      </c>
      <c r="BG708" s="30" t="s">
        <v>1681</v>
      </c>
      <c r="BH708" s="30" t="s">
        <v>1270</v>
      </c>
      <c r="BI708" s="30" t="s">
        <v>1672</v>
      </c>
    </row>
    <row r="709" spans="4:61" s="20" customFormat="1" ht="15" hidden="1" x14ac:dyDescent="0.25">
      <c r="D709" s="126" t="str">
        <f t="shared" si="82"/>
        <v/>
      </c>
      <c r="E709" s="126" t="str">
        <f t="shared" si="82"/>
        <v/>
      </c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J709" s="100"/>
      <c r="BD709" t="str">
        <f t="shared" si="81"/>
        <v>RDYBLANDFORD DERMATOLOGY</v>
      </c>
      <c r="BE709" s="30" t="s">
        <v>1682</v>
      </c>
      <c r="BF709" s="30" t="s">
        <v>1683</v>
      </c>
      <c r="BG709" s="30" t="s">
        <v>1682</v>
      </c>
      <c r="BH709" s="30" t="s">
        <v>1683</v>
      </c>
      <c r="BI709" s="30" t="s">
        <v>1672</v>
      </c>
    </row>
    <row r="710" spans="4:61" s="20" customFormat="1" ht="15" hidden="1" x14ac:dyDescent="0.25">
      <c r="D710" s="126" t="str">
        <f t="shared" si="82"/>
        <v/>
      </c>
      <c r="E710" s="126" t="str">
        <f t="shared" si="82"/>
        <v/>
      </c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J710" s="100"/>
      <c r="BD710" t="str">
        <f t="shared" si="81"/>
        <v>RDYBLANDFORD ENT</v>
      </c>
      <c r="BE710" s="30" t="s">
        <v>1684</v>
      </c>
      <c r="BF710" s="30" t="s">
        <v>1685</v>
      </c>
      <c r="BG710" s="30" t="s">
        <v>1684</v>
      </c>
      <c r="BH710" s="30" t="s">
        <v>1685</v>
      </c>
      <c r="BI710" s="30" t="s">
        <v>1672</v>
      </c>
    </row>
    <row r="711" spans="4:61" s="20" customFormat="1" ht="15" hidden="1" x14ac:dyDescent="0.25">
      <c r="D711" s="126" t="str">
        <f t="shared" si="82"/>
        <v/>
      </c>
      <c r="E711" s="126" t="str">
        <f t="shared" si="82"/>
        <v/>
      </c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J711" s="100"/>
      <c r="BD711" t="str">
        <f t="shared" si="81"/>
        <v>RDYBLANDFORD HEALTH</v>
      </c>
      <c r="BE711" s="30" t="s">
        <v>1686</v>
      </c>
      <c r="BF711" s="30" t="s">
        <v>1687</v>
      </c>
      <c r="BG711" s="30" t="s">
        <v>1686</v>
      </c>
      <c r="BH711" s="30" t="s">
        <v>1687</v>
      </c>
      <c r="BI711" s="30" t="s">
        <v>1672</v>
      </c>
    </row>
    <row r="712" spans="4:61" s="20" customFormat="1" ht="15" hidden="1" x14ac:dyDescent="0.25">
      <c r="D712" s="126" t="str">
        <f t="shared" si="82"/>
        <v/>
      </c>
      <c r="E712" s="126" t="str">
        <f t="shared" si="82"/>
        <v/>
      </c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J712" s="100"/>
      <c r="BD712" t="str">
        <f t="shared" si="81"/>
        <v>RDYBLANDFORD MIU</v>
      </c>
      <c r="BE712" s="30" t="s">
        <v>1688</v>
      </c>
      <c r="BF712" s="30" t="s">
        <v>1689</v>
      </c>
      <c r="BG712" s="30" t="s">
        <v>1688</v>
      </c>
      <c r="BH712" s="30" t="s">
        <v>1689</v>
      </c>
      <c r="BI712" s="30" t="s">
        <v>1672</v>
      </c>
    </row>
    <row r="713" spans="4:61" s="20" customFormat="1" ht="15" hidden="1" x14ac:dyDescent="0.25">
      <c r="D713" s="126" t="str">
        <f t="shared" si="82"/>
        <v/>
      </c>
      <c r="E713" s="126" t="str">
        <f t="shared" si="82"/>
        <v/>
      </c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J713" s="100"/>
      <c r="BD713" t="str">
        <f t="shared" si="81"/>
        <v>RDYBLANDFORD TARRANT WARD</v>
      </c>
      <c r="BE713" s="30" t="s">
        <v>1690</v>
      </c>
      <c r="BF713" s="30" t="s">
        <v>1691</v>
      </c>
      <c r="BG713" s="30" t="s">
        <v>1690</v>
      </c>
      <c r="BH713" s="30" t="s">
        <v>1691</v>
      </c>
      <c r="BI713" s="30" t="s">
        <v>1672</v>
      </c>
    </row>
    <row r="714" spans="4:61" s="20" customFormat="1" ht="15" hidden="1" x14ac:dyDescent="0.25">
      <c r="D714" s="126" t="str">
        <f t="shared" si="82"/>
        <v/>
      </c>
      <c r="E714" s="126" t="str">
        <f t="shared" si="82"/>
        <v/>
      </c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J714" s="100"/>
      <c r="BD714" t="str">
        <f t="shared" si="81"/>
        <v>RDYBLANDFORD THEATRE</v>
      </c>
      <c r="BE714" s="30" t="s">
        <v>1692</v>
      </c>
      <c r="BF714" s="30" t="s">
        <v>1693</v>
      </c>
      <c r="BG714" s="30" t="s">
        <v>1692</v>
      </c>
      <c r="BH714" s="30" t="s">
        <v>1693</v>
      </c>
      <c r="BI714" s="30" t="s">
        <v>1672</v>
      </c>
    </row>
    <row r="715" spans="4:61" s="20" customFormat="1" ht="15" hidden="1" x14ac:dyDescent="0.25">
      <c r="D715" s="126" t="str">
        <f t="shared" si="82"/>
        <v/>
      </c>
      <c r="E715" s="126" t="str">
        <f t="shared" si="82"/>
        <v/>
      </c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J715" s="100"/>
      <c r="BD715" t="str">
        <f t="shared" si="81"/>
        <v>RDYBOSCOMBE COMMUNITY HOSPITAL</v>
      </c>
      <c r="BE715" s="30" t="s">
        <v>1694</v>
      </c>
      <c r="BF715" s="30" t="s">
        <v>1695</v>
      </c>
      <c r="BG715" s="30" t="s">
        <v>1694</v>
      </c>
      <c r="BH715" s="30" t="s">
        <v>1695</v>
      </c>
      <c r="BI715" s="30" t="s">
        <v>1672</v>
      </c>
    </row>
    <row r="716" spans="4:61" s="20" customFormat="1" ht="15" hidden="1" x14ac:dyDescent="0.25">
      <c r="D716" s="126" t="str">
        <f t="shared" si="82"/>
        <v/>
      </c>
      <c r="E716" s="126" t="str">
        <f t="shared" si="82"/>
        <v/>
      </c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J716" s="100"/>
      <c r="BD716" t="str">
        <f t="shared" si="81"/>
        <v>RDYBOURNEMOUTH HOSPITAL</v>
      </c>
      <c r="BE716" s="30" t="s">
        <v>1696</v>
      </c>
      <c r="BF716" s="30" t="s">
        <v>1697</v>
      </c>
      <c r="BG716" s="30" t="s">
        <v>1696</v>
      </c>
      <c r="BH716" s="30" t="s">
        <v>1697</v>
      </c>
      <c r="BI716" s="30" t="s">
        <v>1672</v>
      </c>
    </row>
    <row r="717" spans="4:61" s="20" customFormat="1" ht="15" hidden="1" x14ac:dyDescent="0.25">
      <c r="D717" s="126" t="str">
        <f t="shared" si="82"/>
        <v/>
      </c>
      <c r="E717" s="126" t="str">
        <f t="shared" si="82"/>
        <v/>
      </c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J717" s="100"/>
      <c r="BD717" t="str">
        <f t="shared" si="81"/>
        <v>RDYBRIDPORT COMMUNITY HOSPITAL</v>
      </c>
      <c r="BE717" s="30" t="s">
        <v>1698</v>
      </c>
      <c r="BF717" s="30" t="s">
        <v>1273</v>
      </c>
      <c r="BG717" s="30" t="s">
        <v>1698</v>
      </c>
      <c r="BH717" s="30" t="s">
        <v>1273</v>
      </c>
      <c r="BI717" s="30" t="s">
        <v>1672</v>
      </c>
    </row>
    <row r="718" spans="4:61" s="20" customFormat="1" ht="15" hidden="1" x14ac:dyDescent="0.25">
      <c r="D718" s="126" t="str">
        <f t="shared" si="82"/>
        <v/>
      </c>
      <c r="E718" s="126" t="str">
        <f t="shared" si="82"/>
        <v/>
      </c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J718" s="100"/>
      <c r="BD718" t="str">
        <f t="shared" si="81"/>
        <v>RDYBRIDPORT DERMATOLOGY</v>
      </c>
      <c r="BE718" s="30" t="s">
        <v>1699</v>
      </c>
      <c r="BF718" s="30" t="s">
        <v>1700</v>
      </c>
      <c r="BG718" s="30" t="s">
        <v>1699</v>
      </c>
      <c r="BH718" s="30" t="s">
        <v>1700</v>
      </c>
      <c r="BI718" s="30" t="s">
        <v>1672</v>
      </c>
    </row>
    <row r="719" spans="4:61" s="20" customFormat="1" ht="15" hidden="1" x14ac:dyDescent="0.25">
      <c r="D719" s="126" t="str">
        <f t="shared" si="82"/>
        <v/>
      </c>
      <c r="E719" s="126" t="str">
        <f t="shared" si="82"/>
        <v/>
      </c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J719" s="100"/>
      <c r="BD719" t="str">
        <f t="shared" si="81"/>
        <v>RDYBRIDPORT HOSPITAL THEATRE</v>
      </c>
      <c r="BE719" s="30" t="s">
        <v>1701</v>
      </c>
      <c r="BF719" s="30" t="s">
        <v>1702</v>
      </c>
      <c r="BG719" s="30" t="s">
        <v>1701</v>
      </c>
      <c r="BH719" s="30" t="s">
        <v>1702</v>
      </c>
      <c r="BI719" s="30" t="s">
        <v>1672</v>
      </c>
    </row>
    <row r="720" spans="4:61" s="20" customFormat="1" ht="15" hidden="1" x14ac:dyDescent="0.25">
      <c r="D720" s="126" t="str">
        <f t="shared" si="82"/>
        <v/>
      </c>
      <c r="E720" s="126" t="str">
        <f t="shared" si="82"/>
        <v/>
      </c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J720" s="100"/>
      <c r="BD720" t="str">
        <f t="shared" si="81"/>
        <v>RDYBRIDPORT HOSPITAL WARDS</v>
      </c>
      <c r="BE720" s="30" t="s">
        <v>1703</v>
      </c>
      <c r="BF720" s="30" t="s">
        <v>1704</v>
      </c>
      <c r="BG720" s="30" t="s">
        <v>1703</v>
      </c>
      <c r="BH720" s="30" t="s">
        <v>1704</v>
      </c>
      <c r="BI720" s="30" t="s">
        <v>1672</v>
      </c>
    </row>
    <row r="721" spans="4:61" s="20" customFormat="1" ht="15" hidden="1" x14ac:dyDescent="0.25">
      <c r="D721" s="126" t="str">
        <f t="shared" si="82"/>
        <v/>
      </c>
      <c r="E721" s="126" t="str">
        <f t="shared" si="82"/>
        <v/>
      </c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J721" s="100"/>
      <c r="BD721" t="str">
        <f t="shared" si="81"/>
        <v>RDYBRIDPORT HUGHES UNIT</v>
      </c>
      <c r="BE721" s="30" t="s">
        <v>1705</v>
      </c>
      <c r="BF721" s="30" t="s">
        <v>1706</v>
      </c>
      <c r="BG721" s="30" t="s">
        <v>1705</v>
      </c>
      <c r="BH721" s="30" t="s">
        <v>1706</v>
      </c>
      <c r="BI721" s="30" t="s">
        <v>1672</v>
      </c>
    </row>
    <row r="722" spans="4:61" s="20" customFormat="1" ht="15" hidden="1" x14ac:dyDescent="0.25">
      <c r="D722" s="126" t="str">
        <f t="shared" si="82"/>
        <v/>
      </c>
      <c r="E722" s="126" t="str">
        <f t="shared" si="82"/>
        <v/>
      </c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J722" s="100"/>
      <c r="BD722" t="str">
        <f t="shared" si="81"/>
        <v>RDYBRIDPORT MIU</v>
      </c>
      <c r="BE722" s="30" t="s">
        <v>1707</v>
      </c>
      <c r="BF722" s="30" t="s">
        <v>1708</v>
      </c>
      <c r="BG722" s="30" t="s">
        <v>1707</v>
      </c>
      <c r="BH722" s="30" t="s">
        <v>1708</v>
      </c>
      <c r="BI722" s="30" t="s">
        <v>1672</v>
      </c>
    </row>
    <row r="723" spans="4:61" s="20" customFormat="1" ht="15" hidden="1" x14ac:dyDescent="0.25">
      <c r="D723" s="126" t="str">
        <f t="shared" si="82"/>
        <v/>
      </c>
      <c r="E723" s="126" t="str">
        <f t="shared" si="82"/>
        <v/>
      </c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J723" s="100"/>
      <c r="BD723" t="str">
        <f t="shared" si="81"/>
        <v>RDYBRIDPORT RHEUMATOLOGY</v>
      </c>
      <c r="BE723" s="30" t="s">
        <v>1709</v>
      </c>
      <c r="BF723" s="30" t="s">
        <v>1710</v>
      </c>
      <c r="BG723" s="30" t="s">
        <v>1709</v>
      </c>
      <c r="BH723" s="30" t="s">
        <v>1710</v>
      </c>
      <c r="BI723" s="30" t="s">
        <v>1672</v>
      </c>
    </row>
    <row r="724" spans="4:61" s="20" customFormat="1" ht="15" hidden="1" x14ac:dyDescent="0.25">
      <c r="D724" s="126" t="str">
        <f t="shared" si="82"/>
        <v/>
      </c>
      <c r="E724" s="126" t="str">
        <f t="shared" si="82"/>
        <v/>
      </c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J724" s="100"/>
      <c r="BD724" t="str">
        <f t="shared" si="81"/>
        <v>RDYCADAS</v>
      </c>
      <c r="BE724" s="30" t="s">
        <v>1711</v>
      </c>
      <c r="BF724" s="30" t="s">
        <v>1712</v>
      </c>
      <c r="BG724" s="30" t="s">
        <v>1711</v>
      </c>
      <c r="BH724" s="30" t="s">
        <v>1712</v>
      </c>
      <c r="BI724" s="30" t="s">
        <v>1672</v>
      </c>
    </row>
    <row r="725" spans="4:61" s="20" customFormat="1" ht="15" hidden="1" x14ac:dyDescent="0.25">
      <c r="D725" s="126" t="str">
        <f t="shared" si="82"/>
        <v/>
      </c>
      <c r="E725" s="126" t="str">
        <f t="shared" si="82"/>
        <v/>
      </c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J725" s="100"/>
      <c r="BD725" t="str">
        <f t="shared" si="81"/>
        <v>RDYCAFMHS COMMUNITY HUB, WIMBORNE</v>
      </c>
      <c r="BE725" s="30" t="s">
        <v>1713</v>
      </c>
      <c r="BF725" s="30" t="s">
        <v>1714</v>
      </c>
      <c r="BG725" s="30" t="s">
        <v>1713</v>
      </c>
      <c r="BH725" s="30" t="s">
        <v>1714</v>
      </c>
      <c r="BI725" s="30" t="s">
        <v>1672</v>
      </c>
    </row>
    <row r="726" spans="4:61" s="20" customFormat="1" ht="15" hidden="1" x14ac:dyDescent="0.25">
      <c r="D726" s="126" t="str">
        <f t="shared" si="82"/>
        <v/>
      </c>
      <c r="E726" s="126" t="str">
        <f t="shared" si="82"/>
        <v/>
      </c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J726" s="100"/>
      <c r="BD726" t="str">
        <f t="shared" si="81"/>
        <v>RDYCHAT</v>
      </c>
      <c r="BE726" s="30" t="s">
        <v>1715</v>
      </c>
      <c r="BF726" s="30" t="s">
        <v>1716</v>
      </c>
      <c r="BG726" s="30" t="s">
        <v>1715</v>
      </c>
      <c r="BH726" s="30" t="s">
        <v>1716</v>
      </c>
      <c r="BI726" s="30" t="s">
        <v>1672</v>
      </c>
    </row>
    <row r="727" spans="4:61" s="20" customFormat="1" ht="15" hidden="1" x14ac:dyDescent="0.25">
      <c r="D727" s="126" t="str">
        <f t="shared" si="82"/>
        <v/>
      </c>
      <c r="E727" s="126" t="str">
        <f t="shared" si="82"/>
        <v/>
      </c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J727" s="100"/>
      <c r="BD727" t="str">
        <f t="shared" si="81"/>
        <v>RDYCONIFERS</v>
      </c>
      <c r="BE727" s="30" t="s">
        <v>1717</v>
      </c>
      <c r="BF727" s="30" t="s">
        <v>1718</v>
      </c>
      <c r="BG727" s="30" t="s">
        <v>1717</v>
      </c>
      <c r="BH727" s="30" t="s">
        <v>1718</v>
      </c>
      <c r="BI727" s="30" t="s">
        <v>1672</v>
      </c>
    </row>
    <row r="728" spans="4:61" s="20" customFormat="1" ht="15" hidden="1" x14ac:dyDescent="0.25">
      <c r="D728" s="126" t="str">
        <f t="shared" si="82"/>
        <v/>
      </c>
      <c r="E728" s="126" t="str">
        <f t="shared" si="82"/>
        <v/>
      </c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J728" s="100"/>
      <c r="BD728" t="str">
        <f t="shared" si="81"/>
        <v>RDYCONNECTIONS</v>
      </c>
      <c r="BE728" s="30" t="s">
        <v>1719</v>
      </c>
      <c r="BF728" s="30" t="s">
        <v>1720</v>
      </c>
      <c r="BG728" s="30" t="s">
        <v>1719</v>
      </c>
      <c r="BH728" s="30" t="s">
        <v>1720</v>
      </c>
      <c r="BI728" s="30" t="s">
        <v>1672</v>
      </c>
    </row>
    <row r="729" spans="4:61" s="20" customFormat="1" ht="15" hidden="1" x14ac:dyDescent="0.25">
      <c r="D729" s="126" t="str">
        <f t="shared" si="82"/>
        <v/>
      </c>
      <c r="E729" s="126" t="str">
        <f t="shared" si="82"/>
        <v/>
      </c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J729" s="100"/>
      <c r="BD729" t="str">
        <f t="shared" si="81"/>
        <v>RDYCONTRACEPTION &amp; SHS</v>
      </c>
      <c r="BE729" s="30" t="s">
        <v>1721</v>
      </c>
      <c r="BF729" s="30" t="s">
        <v>1722</v>
      </c>
      <c r="BG729" s="30" t="s">
        <v>1721</v>
      </c>
      <c r="BH729" s="30" t="s">
        <v>1722</v>
      </c>
      <c r="BI729" s="30" t="s">
        <v>1672</v>
      </c>
    </row>
    <row r="730" spans="4:61" s="20" customFormat="1" ht="15" hidden="1" x14ac:dyDescent="0.25">
      <c r="D730" s="126" t="str">
        <f t="shared" si="82"/>
        <v/>
      </c>
      <c r="E730" s="126" t="str">
        <f t="shared" si="82"/>
        <v/>
      </c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J730" s="100"/>
      <c r="BD730" t="str">
        <f t="shared" si="81"/>
        <v>RDYDELPHWOOD</v>
      </c>
      <c r="BE730" s="30" t="s">
        <v>1723</v>
      </c>
      <c r="BF730" s="30" t="s">
        <v>1724</v>
      </c>
      <c r="BG730" s="30" t="s">
        <v>1723</v>
      </c>
      <c r="BH730" s="30" t="s">
        <v>1724</v>
      </c>
      <c r="BI730" s="30" t="s">
        <v>1672</v>
      </c>
    </row>
    <row r="731" spans="4:61" s="20" customFormat="1" ht="15" hidden="1" x14ac:dyDescent="0.25">
      <c r="D731" s="126" t="str">
        <f t="shared" si="82"/>
        <v/>
      </c>
      <c r="E731" s="126" t="str">
        <f t="shared" si="82"/>
        <v/>
      </c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J731" s="100"/>
      <c r="BD731" t="str">
        <f t="shared" si="81"/>
        <v>RDYDORCHESTER MINTERNE WARD</v>
      </c>
      <c r="BE731" s="30" t="s">
        <v>1725</v>
      </c>
      <c r="BF731" s="30" t="s">
        <v>1726</v>
      </c>
      <c r="BG731" s="30" t="s">
        <v>1725</v>
      </c>
      <c r="BH731" s="30" t="s">
        <v>1726</v>
      </c>
      <c r="BI731" s="30" t="s">
        <v>1672</v>
      </c>
    </row>
    <row r="732" spans="4:61" s="20" customFormat="1" ht="15" hidden="1" x14ac:dyDescent="0.25">
      <c r="D732" s="126" t="str">
        <f t="shared" si="82"/>
        <v/>
      </c>
      <c r="E732" s="126" t="str">
        <f t="shared" si="82"/>
        <v/>
      </c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J732" s="100"/>
      <c r="BD732" t="str">
        <f t="shared" si="81"/>
        <v>RDYDORSET COUNTY HOSPITAL</v>
      </c>
      <c r="BE732" s="30" t="s">
        <v>1727</v>
      </c>
      <c r="BF732" s="30" t="s">
        <v>1275</v>
      </c>
      <c r="BG732" s="30" t="s">
        <v>1727</v>
      </c>
      <c r="BH732" s="30" t="s">
        <v>1275</v>
      </c>
      <c r="BI732" s="30" t="s">
        <v>1672</v>
      </c>
    </row>
    <row r="733" spans="4:61" s="20" customFormat="1" ht="15" hidden="1" x14ac:dyDescent="0.25">
      <c r="D733" s="126" t="str">
        <f t="shared" si="82"/>
        <v/>
      </c>
      <c r="E733" s="126" t="str">
        <f t="shared" si="82"/>
        <v/>
      </c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J733" s="100"/>
      <c r="BD733" t="str">
        <f t="shared" si="81"/>
        <v>RDYFAIRMILE HOUSE (ACUTE MENTAL ILLNESS)</v>
      </c>
      <c r="BE733" s="123" t="s">
        <v>1728</v>
      </c>
      <c r="BF733" s="112" t="s">
        <v>1729</v>
      </c>
      <c r="BG733" s="123" t="s">
        <v>1728</v>
      </c>
      <c r="BH733" s="112" t="s">
        <v>1729</v>
      </c>
      <c r="BI733" s="30" t="s">
        <v>1672</v>
      </c>
    </row>
    <row r="734" spans="4:61" s="20" customFormat="1" ht="15" hidden="1" x14ac:dyDescent="0.25">
      <c r="D734" s="126" t="str">
        <f t="shared" si="82"/>
        <v/>
      </c>
      <c r="E734" s="126" t="str">
        <f t="shared" si="82"/>
        <v/>
      </c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J734" s="100"/>
      <c r="BD734" t="str">
        <f t="shared" si="81"/>
        <v>RDYFINIGAN UNIT</v>
      </c>
      <c r="BE734" s="30" t="s">
        <v>1730</v>
      </c>
      <c r="BF734" s="30" t="s">
        <v>1731</v>
      </c>
      <c r="BG734" s="30" t="s">
        <v>1730</v>
      </c>
      <c r="BH734" s="30" t="s">
        <v>1731</v>
      </c>
      <c r="BI734" s="30" t="s">
        <v>1672</v>
      </c>
    </row>
    <row r="735" spans="4:61" s="20" customFormat="1" ht="15" hidden="1" x14ac:dyDescent="0.25">
      <c r="D735" s="126" t="str">
        <f t="shared" si="82"/>
        <v/>
      </c>
      <c r="E735" s="126" t="str">
        <f t="shared" si="82"/>
        <v/>
      </c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J735" s="100"/>
      <c r="BD735" t="str">
        <f t="shared" si="81"/>
        <v>RDYFLAGHEAD UNIT</v>
      </c>
      <c r="BE735" s="30" t="s">
        <v>1732</v>
      </c>
      <c r="BF735" s="30" t="s">
        <v>1733</v>
      </c>
      <c r="BG735" s="30" t="s">
        <v>1732</v>
      </c>
      <c r="BH735" s="30" t="s">
        <v>1733</v>
      </c>
      <c r="BI735" s="30" t="s">
        <v>1672</v>
      </c>
    </row>
    <row r="736" spans="4:61" s="20" customFormat="1" ht="15" hidden="1" x14ac:dyDescent="0.25">
      <c r="D736" s="126" t="str">
        <f t="shared" si="82"/>
        <v/>
      </c>
      <c r="E736" s="126" t="str">
        <f t="shared" si="82"/>
        <v/>
      </c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J736" s="100"/>
      <c r="BD736" t="str">
        <f t="shared" si="81"/>
        <v>RDYFOREST HOLME (PALLIATIVE CARE)</v>
      </c>
      <c r="BE736" s="30" t="s">
        <v>1734</v>
      </c>
      <c r="BF736" s="30" t="s">
        <v>1735</v>
      </c>
      <c r="BG736" s="30" t="s">
        <v>1734</v>
      </c>
      <c r="BH736" s="30" t="s">
        <v>1735</v>
      </c>
      <c r="BI736" s="30" t="s">
        <v>1672</v>
      </c>
    </row>
    <row r="737" spans="4:61" s="20" customFormat="1" ht="15" hidden="1" x14ac:dyDescent="0.25">
      <c r="D737" s="126" t="str">
        <f t="shared" si="82"/>
        <v/>
      </c>
      <c r="E737" s="126" t="str">
        <f t="shared" si="82"/>
        <v/>
      </c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J737" s="100"/>
      <c r="BD737" t="str">
        <f t="shared" si="81"/>
        <v>RDYFORSTON CLINIC</v>
      </c>
      <c r="BE737" s="123" t="s">
        <v>1736</v>
      </c>
      <c r="BF737" s="112" t="s">
        <v>1737</v>
      </c>
      <c r="BG737" s="123" t="s">
        <v>1736</v>
      </c>
      <c r="BH737" s="112" t="s">
        <v>1737</v>
      </c>
      <c r="BI737" s="30" t="s">
        <v>1672</v>
      </c>
    </row>
    <row r="738" spans="4:61" s="20" customFormat="1" ht="15" hidden="1" x14ac:dyDescent="0.25">
      <c r="D738" s="126" t="str">
        <f t="shared" si="82"/>
        <v/>
      </c>
      <c r="E738" s="126" t="str">
        <f t="shared" si="82"/>
        <v/>
      </c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J738" s="100"/>
      <c r="BD738" t="str">
        <f t="shared" si="81"/>
        <v>RDYHERBERT HOSPITAL</v>
      </c>
      <c r="BE738" s="30" t="s">
        <v>1738</v>
      </c>
      <c r="BF738" s="30" t="s">
        <v>1739</v>
      </c>
      <c r="BG738" s="30" t="s">
        <v>1738</v>
      </c>
      <c r="BH738" s="30" t="s">
        <v>1739</v>
      </c>
      <c r="BI738" s="30" t="s">
        <v>1672</v>
      </c>
    </row>
    <row r="739" spans="4:61" s="20" customFormat="1" ht="15" hidden="1" x14ac:dyDescent="0.25">
      <c r="D739" s="126" t="str">
        <f t="shared" si="82"/>
        <v/>
      </c>
      <c r="E739" s="126" t="str">
        <f t="shared" si="82"/>
        <v/>
      </c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J739" s="100"/>
      <c r="BD739" t="str">
        <f t="shared" si="81"/>
        <v>RDYHILLCREST</v>
      </c>
      <c r="BE739" s="30" t="s">
        <v>1740</v>
      </c>
      <c r="BF739" s="30" t="s">
        <v>1741</v>
      </c>
      <c r="BG739" s="30" t="s">
        <v>1740</v>
      </c>
      <c r="BH739" s="30" t="s">
        <v>1741</v>
      </c>
      <c r="BI739" s="30" t="s">
        <v>1672</v>
      </c>
    </row>
    <row r="740" spans="4:61" s="20" customFormat="1" ht="15" hidden="1" x14ac:dyDescent="0.25">
      <c r="D740" s="126" t="str">
        <f t="shared" si="82"/>
        <v/>
      </c>
      <c r="E740" s="126" t="str">
        <f t="shared" si="82"/>
        <v/>
      </c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J740" s="100"/>
      <c r="BD740" t="str">
        <f t="shared" si="81"/>
        <v>RDYINPATIENT EMERGENCY - ALDERNEY</v>
      </c>
      <c r="BE740" s="30" t="s">
        <v>1742</v>
      </c>
      <c r="BF740" s="30" t="s">
        <v>1743</v>
      </c>
      <c r="BG740" s="30" t="s">
        <v>1742</v>
      </c>
      <c r="BH740" s="30" t="s">
        <v>1743</v>
      </c>
      <c r="BI740" s="30" t="s">
        <v>1672</v>
      </c>
    </row>
    <row r="741" spans="4:61" s="20" customFormat="1" ht="15" hidden="1" x14ac:dyDescent="0.25">
      <c r="D741" s="126" t="str">
        <f t="shared" si="82"/>
        <v/>
      </c>
      <c r="E741" s="126" t="str">
        <f t="shared" si="82"/>
        <v/>
      </c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J741" s="100"/>
      <c r="BD741" t="str">
        <f t="shared" si="81"/>
        <v>RDYINPATIENT EMERGENCY - KINGS PARK</v>
      </c>
      <c r="BE741" s="30" t="s">
        <v>1744</v>
      </c>
      <c r="BF741" s="30" t="s">
        <v>1745</v>
      </c>
      <c r="BG741" s="30" t="s">
        <v>1744</v>
      </c>
      <c r="BH741" s="30" t="s">
        <v>1745</v>
      </c>
      <c r="BI741" s="30" t="s">
        <v>1672</v>
      </c>
    </row>
    <row r="742" spans="4:61" s="20" customFormat="1" ht="15" hidden="1" x14ac:dyDescent="0.25">
      <c r="D742" s="126" t="str">
        <f t="shared" si="82"/>
        <v/>
      </c>
      <c r="E742" s="126" t="str">
        <f t="shared" si="82"/>
        <v/>
      </c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J742" s="100"/>
      <c r="BD742" t="str">
        <f t="shared" si="81"/>
        <v>RDYINPATIENT EMERGENCY - ST ANNS</v>
      </c>
      <c r="BE742" s="30" t="s">
        <v>1746</v>
      </c>
      <c r="BF742" s="30" t="s">
        <v>1747</v>
      </c>
      <c r="BG742" s="30" t="s">
        <v>1746</v>
      </c>
      <c r="BH742" s="30" t="s">
        <v>1747</v>
      </c>
      <c r="BI742" s="30" t="s">
        <v>1672</v>
      </c>
    </row>
    <row r="743" spans="4:61" s="20" customFormat="1" ht="15" hidden="1" x14ac:dyDescent="0.25">
      <c r="D743" s="126" t="str">
        <f t="shared" si="82"/>
        <v/>
      </c>
      <c r="E743" s="126" t="str">
        <f t="shared" si="82"/>
        <v/>
      </c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J743" s="100"/>
      <c r="BD743" t="str">
        <f t="shared" ref="BD743:BD806" si="83">CONCATENATE(LEFT(BE743, 3),BF743)</f>
        <v>RDYIN-REACH DORCHESTER</v>
      </c>
      <c r="BE743" s="30" t="s">
        <v>1748</v>
      </c>
      <c r="BF743" s="30" t="s">
        <v>1749</v>
      </c>
      <c r="BG743" s="30" t="s">
        <v>1748</v>
      </c>
      <c r="BH743" s="30" t="s">
        <v>1749</v>
      </c>
      <c r="BI743" s="30" t="s">
        <v>1672</v>
      </c>
    </row>
    <row r="744" spans="4:61" s="20" customFormat="1" ht="15" hidden="1" x14ac:dyDescent="0.25">
      <c r="D744" s="126" t="str">
        <f t="shared" si="82"/>
        <v/>
      </c>
      <c r="E744" s="126" t="str">
        <f t="shared" si="82"/>
        <v/>
      </c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J744" s="100"/>
      <c r="BD744" t="str">
        <f t="shared" si="83"/>
        <v>RDYIN-REACH GUYS MARSH</v>
      </c>
      <c r="BE744" s="30" t="s">
        <v>1750</v>
      </c>
      <c r="BF744" s="30" t="s">
        <v>1751</v>
      </c>
      <c r="BG744" s="30" t="s">
        <v>1750</v>
      </c>
      <c r="BH744" s="30" t="s">
        <v>1751</v>
      </c>
      <c r="BI744" s="30" t="s">
        <v>1672</v>
      </c>
    </row>
    <row r="745" spans="4:61" s="20" customFormat="1" ht="15" hidden="1" x14ac:dyDescent="0.25">
      <c r="D745" s="126" t="str">
        <f t="shared" si="82"/>
        <v/>
      </c>
      <c r="E745" s="126" t="str">
        <f t="shared" si="82"/>
        <v/>
      </c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J745" s="100"/>
      <c r="BD745" t="str">
        <f t="shared" si="83"/>
        <v>RDYIN-REACH PORTLAND</v>
      </c>
      <c r="BE745" s="30" t="s">
        <v>1752</v>
      </c>
      <c r="BF745" s="30" t="s">
        <v>1753</v>
      </c>
      <c r="BG745" s="30" t="s">
        <v>1752</v>
      </c>
      <c r="BH745" s="30" t="s">
        <v>1753</v>
      </c>
      <c r="BI745" s="30" t="s">
        <v>1672</v>
      </c>
    </row>
    <row r="746" spans="4:61" s="20" customFormat="1" ht="15" hidden="1" x14ac:dyDescent="0.25">
      <c r="D746" s="126" t="str">
        <f t="shared" si="82"/>
        <v/>
      </c>
      <c r="E746" s="126" t="str">
        <f t="shared" si="82"/>
        <v/>
      </c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J746" s="100"/>
      <c r="BD746" t="str">
        <f t="shared" si="83"/>
        <v>RDYIN-REACH VERNE</v>
      </c>
      <c r="BE746" s="30" t="s">
        <v>1754</v>
      </c>
      <c r="BF746" s="30" t="s">
        <v>1755</v>
      </c>
      <c r="BG746" s="30" t="s">
        <v>1754</v>
      </c>
      <c r="BH746" s="30" t="s">
        <v>1755</v>
      </c>
      <c r="BI746" s="30" t="s">
        <v>1672</v>
      </c>
    </row>
    <row r="747" spans="4:61" s="20" customFormat="1" ht="15" hidden="1" x14ac:dyDescent="0.25">
      <c r="D747" s="126" t="str">
        <f t="shared" si="82"/>
        <v/>
      </c>
      <c r="E747" s="126" t="str">
        <f t="shared" si="82"/>
        <v/>
      </c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J747" s="100"/>
      <c r="BD747" t="str">
        <f t="shared" si="83"/>
        <v>RDYKIMMERIDGE COURT</v>
      </c>
      <c r="BE747" s="123" t="s">
        <v>1756</v>
      </c>
      <c r="BF747" s="112" t="s">
        <v>1757</v>
      </c>
      <c r="BG747" s="123" t="s">
        <v>1756</v>
      </c>
      <c r="BH747" s="112" t="s">
        <v>1757</v>
      </c>
      <c r="BI747" s="30" t="s">
        <v>1672</v>
      </c>
    </row>
    <row r="748" spans="4:61" s="20" customFormat="1" ht="15" hidden="1" x14ac:dyDescent="0.25">
      <c r="D748" s="126" t="str">
        <f t="shared" si="82"/>
        <v/>
      </c>
      <c r="E748" s="126" t="str">
        <f t="shared" si="82"/>
        <v/>
      </c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J748" s="100"/>
      <c r="BD748" t="str">
        <f t="shared" si="83"/>
        <v>RDYKINGS PARK HOSPITAL</v>
      </c>
      <c r="BE748" s="30" t="s">
        <v>1758</v>
      </c>
      <c r="BF748" s="30" t="s">
        <v>1759</v>
      </c>
      <c r="BG748" s="30" t="s">
        <v>1758</v>
      </c>
      <c r="BH748" s="30" t="s">
        <v>1759</v>
      </c>
      <c r="BI748" s="30" t="s">
        <v>1672</v>
      </c>
    </row>
    <row r="749" spans="4:61" s="20" customFormat="1" ht="15" hidden="1" x14ac:dyDescent="0.25">
      <c r="D749" s="126" t="str">
        <f t="shared" si="82"/>
        <v/>
      </c>
      <c r="E749" s="126" t="str">
        <f t="shared" si="82"/>
        <v/>
      </c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J749" s="100"/>
      <c r="BD749" t="str">
        <f t="shared" si="83"/>
        <v>RDYLADDERS YAC</v>
      </c>
      <c r="BE749" s="30" t="s">
        <v>1760</v>
      </c>
      <c r="BF749" s="30" t="s">
        <v>1761</v>
      </c>
      <c r="BG749" s="30" t="s">
        <v>1760</v>
      </c>
      <c r="BH749" s="30" t="s">
        <v>1761</v>
      </c>
      <c r="BI749" s="30" t="s">
        <v>1672</v>
      </c>
    </row>
    <row r="750" spans="4:61" s="20" customFormat="1" ht="15" hidden="1" x14ac:dyDescent="0.25">
      <c r="D750" s="126" t="str">
        <f t="shared" si="82"/>
        <v/>
      </c>
      <c r="E750" s="126" t="str">
        <f t="shared" si="82"/>
        <v/>
      </c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J750" s="100"/>
      <c r="BD750" t="str">
        <f t="shared" si="83"/>
        <v>RDYLANGDON WARD B'PORT</v>
      </c>
      <c r="BE750" s="30" t="s">
        <v>1762</v>
      </c>
      <c r="BF750" s="30" t="s">
        <v>1763</v>
      </c>
      <c r="BG750" s="30" t="s">
        <v>1762</v>
      </c>
      <c r="BH750" s="30" t="s">
        <v>1763</v>
      </c>
      <c r="BI750" s="30" t="s">
        <v>1672</v>
      </c>
    </row>
    <row r="751" spans="4:61" s="20" customFormat="1" ht="15" hidden="1" x14ac:dyDescent="0.25">
      <c r="D751" s="126" t="str">
        <f t="shared" si="82"/>
        <v/>
      </c>
      <c r="E751" s="126" t="str">
        <f t="shared" si="82"/>
        <v/>
      </c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J751" s="100"/>
      <c r="BD751" t="str">
        <f t="shared" si="83"/>
        <v>RDYLD WEST DORSET</v>
      </c>
      <c r="BE751" s="30" t="s">
        <v>1764</v>
      </c>
      <c r="BF751" s="30" t="s">
        <v>1765</v>
      </c>
      <c r="BG751" s="30" t="s">
        <v>1764</v>
      </c>
      <c r="BH751" s="30" t="s">
        <v>1765</v>
      </c>
      <c r="BI751" s="30" t="s">
        <v>1672</v>
      </c>
    </row>
    <row r="752" spans="4:61" s="20" customFormat="1" ht="15" hidden="1" x14ac:dyDescent="0.25">
      <c r="D752" s="126" t="str">
        <f t="shared" si="82"/>
        <v/>
      </c>
      <c r="E752" s="126" t="str">
        <f t="shared" si="82"/>
        <v/>
      </c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J752" s="100"/>
      <c r="BD752" t="str">
        <f t="shared" si="83"/>
        <v>RDYMAIDEN CASTLE HOUSE</v>
      </c>
      <c r="BE752" s="123" t="s">
        <v>1766</v>
      </c>
      <c r="BF752" s="112" t="s">
        <v>1767</v>
      </c>
      <c r="BG752" s="123" t="s">
        <v>1766</v>
      </c>
      <c r="BH752" s="112" t="s">
        <v>1767</v>
      </c>
      <c r="BI752" s="30" t="s">
        <v>1672</v>
      </c>
    </row>
    <row r="753" spans="4:61" s="20" customFormat="1" ht="15" hidden="1" x14ac:dyDescent="0.25">
      <c r="D753" s="126" t="str">
        <f t="shared" si="82"/>
        <v/>
      </c>
      <c r="E753" s="126" t="str">
        <f t="shared" si="82"/>
        <v/>
      </c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J753" s="100"/>
      <c r="BD753" t="str">
        <f t="shared" si="83"/>
        <v>RDYMUNICIPAL BUILDING</v>
      </c>
      <c r="BE753" s="30" t="s">
        <v>1768</v>
      </c>
      <c r="BF753" s="30" t="s">
        <v>1769</v>
      </c>
      <c r="BG753" s="30" t="s">
        <v>1768</v>
      </c>
      <c r="BH753" s="30" t="s">
        <v>1769</v>
      </c>
      <c r="BI753" s="30" t="s">
        <v>1672</v>
      </c>
    </row>
    <row r="754" spans="4:61" s="20" customFormat="1" ht="15" hidden="1" x14ac:dyDescent="0.25">
      <c r="D754" s="126" t="str">
        <f t="shared" si="82"/>
        <v/>
      </c>
      <c r="E754" s="126" t="str">
        <f t="shared" si="82"/>
        <v/>
      </c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J754" s="100"/>
      <c r="BD754" t="str">
        <f t="shared" si="83"/>
        <v>RDYNIGHTINGALE HOUSE</v>
      </c>
      <c r="BE754" s="129" t="s">
        <v>1770</v>
      </c>
      <c r="BF754" s="129" t="s">
        <v>1771</v>
      </c>
      <c r="BG754" s="129" t="s">
        <v>1770</v>
      </c>
      <c r="BH754" s="129" t="s">
        <v>1771</v>
      </c>
      <c r="BI754" s="30" t="s">
        <v>1672</v>
      </c>
    </row>
    <row r="755" spans="4:61" s="20" customFormat="1" ht="15" hidden="1" x14ac:dyDescent="0.25">
      <c r="D755" s="126" t="str">
        <f t="shared" si="82"/>
        <v/>
      </c>
      <c r="E755" s="126" t="str">
        <f t="shared" si="82"/>
        <v/>
      </c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J755" s="100"/>
      <c r="BD755" t="str">
        <f t="shared" si="83"/>
        <v>RDYOAKCROFT</v>
      </c>
      <c r="BE755" s="30" t="s">
        <v>1772</v>
      </c>
      <c r="BF755" s="30" t="s">
        <v>1773</v>
      </c>
      <c r="BG755" s="30" t="s">
        <v>1772</v>
      </c>
      <c r="BH755" s="30" t="s">
        <v>1773</v>
      </c>
      <c r="BI755" s="30" t="s">
        <v>1672</v>
      </c>
    </row>
    <row r="756" spans="4:61" s="20" customFormat="1" ht="15" hidden="1" x14ac:dyDescent="0.25">
      <c r="D756" s="126" t="str">
        <f t="shared" si="82"/>
        <v/>
      </c>
      <c r="E756" s="126" t="str">
        <f t="shared" si="82"/>
        <v/>
      </c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J756" s="100"/>
      <c r="BD756" t="str">
        <f t="shared" si="83"/>
        <v>RDYPACT</v>
      </c>
      <c r="BE756" s="30" t="s">
        <v>1774</v>
      </c>
      <c r="BF756" s="30" t="s">
        <v>1775</v>
      </c>
      <c r="BG756" s="30" t="s">
        <v>1774</v>
      </c>
      <c r="BH756" s="30" t="s">
        <v>1775</v>
      </c>
      <c r="BI756" s="30" t="s">
        <v>1672</v>
      </c>
    </row>
    <row r="757" spans="4:61" s="20" customFormat="1" ht="15" hidden="1" x14ac:dyDescent="0.25">
      <c r="D757" s="126" t="str">
        <f t="shared" si="82"/>
        <v/>
      </c>
      <c r="E757" s="126" t="str">
        <f t="shared" si="82"/>
        <v/>
      </c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J757" s="100"/>
      <c r="BD757" t="str">
        <f t="shared" si="83"/>
        <v>RDYPEBBLE LODGE</v>
      </c>
      <c r="BE757" s="123" t="s">
        <v>1776</v>
      </c>
      <c r="BF757" s="112" t="s">
        <v>1777</v>
      </c>
      <c r="BG757" s="123" t="s">
        <v>1776</v>
      </c>
      <c r="BH757" s="112" t="s">
        <v>1777</v>
      </c>
      <c r="BI757" s="30" t="s">
        <v>1672</v>
      </c>
    </row>
    <row r="758" spans="4:61" s="20" customFormat="1" ht="15" hidden="1" x14ac:dyDescent="0.25">
      <c r="D758" s="126" t="str">
        <f t="shared" si="82"/>
        <v/>
      </c>
      <c r="E758" s="126" t="str">
        <f t="shared" si="82"/>
        <v/>
      </c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J758" s="100"/>
      <c r="BD758" t="str">
        <f t="shared" si="83"/>
        <v>RDYPORTFIELD HALL</v>
      </c>
      <c r="BE758" s="30" t="s">
        <v>1778</v>
      </c>
      <c r="BF758" s="30" t="s">
        <v>1779</v>
      </c>
      <c r="BG758" s="30" t="s">
        <v>1778</v>
      </c>
      <c r="BH758" s="30" t="s">
        <v>1779</v>
      </c>
      <c r="BI758" s="30" t="s">
        <v>1672</v>
      </c>
    </row>
    <row r="759" spans="4:61" s="20" customFormat="1" ht="15" hidden="1" x14ac:dyDescent="0.25">
      <c r="D759" s="126" t="str">
        <f t="shared" si="82"/>
        <v/>
      </c>
      <c r="E759" s="126" t="str">
        <f t="shared" si="82"/>
        <v/>
      </c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J759" s="100"/>
      <c r="BD759" t="str">
        <f t="shared" si="83"/>
        <v>RDYPORTLAND CASTLETOWN WARD</v>
      </c>
      <c r="BE759" s="30" t="s">
        <v>1780</v>
      </c>
      <c r="BF759" s="30" t="s">
        <v>1781</v>
      </c>
      <c r="BG759" s="30" t="s">
        <v>1780</v>
      </c>
      <c r="BH759" s="30" t="s">
        <v>1781</v>
      </c>
      <c r="BI759" s="30" t="s">
        <v>1672</v>
      </c>
    </row>
    <row r="760" spans="4:61" s="20" customFormat="1" ht="15" hidden="1" x14ac:dyDescent="0.25">
      <c r="D760" s="126" t="str">
        <f t="shared" ref="D760:E823" si="84">IF(G142="","",IF(ISERROR(VLOOKUP(G142,$AH$14:$AI$95,2,FALSE)),1,VLOOKUP(G142,$AH$14:$AI$95,2,FALSE)))</f>
        <v/>
      </c>
      <c r="E760" s="126" t="str">
        <f t="shared" si="84"/>
        <v/>
      </c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J760" s="100"/>
      <c r="BD760" t="str">
        <f t="shared" si="83"/>
        <v>RDYPORTLAND HOSPITAL</v>
      </c>
      <c r="BE760" s="30" t="s">
        <v>1782</v>
      </c>
      <c r="BF760" s="30" t="s">
        <v>1277</v>
      </c>
      <c r="BG760" s="30" t="s">
        <v>1782</v>
      </c>
      <c r="BH760" s="30" t="s">
        <v>1277</v>
      </c>
      <c r="BI760" s="30" t="s">
        <v>1672</v>
      </c>
    </row>
    <row r="761" spans="4:61" s="20" customFormat="1" ht="15" hidden="1" x14ac:dyDescent="0.25">
      <c r="D761" s="126" t="str">
        <f t="shared" si="84"/>
        <v/>
      </c>
      <c r="E761" s="126" t="str">
        <f t="shared" si="84"/>
        <v/>
      </c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J761" s="100"/>
      <c r="BD761" t="str">
        <f t="shared" si="83"/>
        <v>RDYPORTLAND MIU</v>
      </c>
      <c r="BE761" s="30" t="s">
        <v>1783</v>
      </c>
      <c r="BF761" s="30" t="s">
        <v>1784</v>
      </c>
      <c r="BG761" s="30" t="s">
        <v>1783</v>
      </c>
      <c r="BH761" s="30" t="s">
        <v>1784</v>
      </c>
      <c r="BI761" s="30" t="s">
        <v>1672</v>
      </c>
    </row>
    <row r="762" spans="4:61" s="20" customFormat="1" ht="15" hidden="1" x14ac:dyDescent="0.25">
      <c r="D762" s="126" t="str">
        <f t="shared" si="84"/>
        <v/>
      </c>
      <c r="E762" s="126" t="str">
        <f t="shared" si="84"/>
        <v/>
      </c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J762" s="100"/>
      <c r="BD762" t="str">
        <f t="shared" si="83"/>
        <v>RDYPSYCHOLOGICAL THERAPIES HAMBLE</v>
      </c>
      <c r="BE762" s="30" t="s">
        <v>1785</v>
      </c>
      <c r="BF762" s="30" t="s">
        <v>1786</v>
      </c>
      <c r="BG762" s="30" t="s">
        <v>1785</v>
      </c>
      <c r="BH762" s="30" t="s">
        <v>1786</v>
      </c>
      <c r="BI762" s="30" t="s">
        <v>1672</v>
      </c>
    </row>
    <row r="763" spans="4:61" s="20" customFormat="1" ht="15" hidden="1" x14ac:dyDescent="0.25">
      <c r="D763" s="126" t="str">
        <f t="shared" si="84"/>
        <v/>
      </c>
      <c r="E763" s="126" t="str">
        <f t="shared" si="84"/>
        <v/>
      </c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J763" s="100"/>
      <c r="BD763" t="str">
        <f t="shared" si="83"/>
        <v>RDYS'BURY ELDERLY CARE CONS</v>
      </c>
      <c r="BE763" s="30" t="s">
        <v>1787</v>
      </c>
      <c r="BF763" s="30" t="s">
        <v>1788</v>
      </c>
      <c r="BG763" s="30" t="s">
        <v>1787</v>
      </c>
      <c r="BH763" s="30" t="s">
        <v>1788</v>
      </c>
      <c r="BI763" s="30" t="s">
        <v>1672</v>
      </c>
    </row>
    <row r="764" spans="4:61" s="20" customFormat="1" ht="15" hidden="1" x14ac:dyDescent="0.25">
      <c r="D764" s="126" t="str">
        <f t="shared" si="84"/>
        <v/>
      </c>
      <c r="E764" s="126" t="str">
        <f t="shared" si="84"/>
        <v/>
      </c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J764" s="100"/>
      <c r="BD764" t="str">
        <f t="shared" si="83"/>
        <v>RDYSEDMAN UNIT</v>
      </c>
      <c r="BE764" s="30" t="s">
        <v>1789</v>
      </c>
      <c r="BF764" s="30" t="s">
        <v>1790</v>
      </c>
      <c r="BG764" s="30" t="s">
        <v>1789</v>
      </c>
      <c r="BH764" s="30" t="s">
        <v>1790</v>
      </c>
      <c r="BI764" s="30" t="s">
        <v>1672</v>
      </c>
    </row>
    <row r="765" spans="4:61" s="20" customFormat="1" ht="15" hidden="1" x14ac:dyDescent="0.25">
      <c r="D765" s="126" t="str">
        <f t="shared" si="84"/>
        <v/>
      </c>
      <c r="E765" s="126" t="str">
        <f t="shared" si="84"/>
        <v/>
      </c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J765" s="100"/>
      <c r="BD765" t="str">
        <f t="shared" si="83"/>
        <v>RDYSEDMAN UNIT</v>
      </c>
      <c r="BE765" s="30" t="s">
        <v>1791</v>
      </c>
      <c r="BF765" s="30" t="s">
        <v>1790</v>
      </c>
      <c r="BG765" s="30" t="s">
        <v>1791</v>
      </c>
      <c r="BH765" s="30" t="s">
        <v>1790</v>
      </c>
      <c r="BI765" s="30" t="s">
        <v>1672</v>
      </c>
    </row>
    <row r="766" spans="4:61" s="20" customFormat="1" ht="15" hidden="1" x14ac:dyDescent="0.25">
      <c r="D766" s="126" t="str">
        <f t="shared" si="84"/>
        <v/>
      </c>
      <c r="E766" s="126" t="str">
        <f t="shared" si="84"/>
        <v/>
      </c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J766" s="100"/>
      <c r="BD766" t="str">
        <f t="shared" si="83"/>
        <v>RDYSHAFTESBURY MIU</v>
      </c>
      <c r="BE766" s="30" t="s">
        <v>1792</v>
      </c>
      <c r="BF766" s="30" t="s">
        <v>1793</v>
      </c>
      <c r="BG766" s="30" t="s">
        <v>1792</v>
      </c>
      <c r="BH766" s="30" t="s">
        <v>1793</v>
      </c>
      <c r="BI766" s="30" t="s">
        <v>1672</v>
      </c>
    </row>
    <row r="767" spans="4:61" s="20" customFormat="1" ht="15" hidden="1" x14ac:dyDescent="0.25">
      <c r="D767" s="126" t="str">
        <f t="shared" si="84"/>
        <v/>
      </c>
      <c r="E767" s="126" t="str">
        <f t="shared" si="84"/>
        <v/>
      </c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J767" s="100"/>
      <c r="BD767" t="str">
        <f t="shared" si="83"/>
        <v>RDYSHAFTESBURY SHASTON WARD</v>
      </c>
      <c r="BE767" s="30" t="s">
        <v>1794</v>
      </c>
      <c r="BF767" s="30" t="s">
        <v>1795</v>
      </c>
      <c r="BG767" s="30" t="s">
        <v>1794</v>
      </c>
      <c r="BH767" s="30" t="s">
        <v>1795</v>
      </c>
      <c r="BI767" s="30" t="s">
        <v>1672</v>
      </c>
    </row>
    <row r="768" spans="4:61" s="20" customFormat="1" ht="15" hidden="1" x14ac:dyDescent="0.25">
      <c r="D768" s="126" t="str">
        <f t="shared" si="84"/>
        <v/>
      </c>
      <c r="E768" s="126" t="str">
        <f t="shared" si="84"/>
        <v/>
      </c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J768" s="100"/>
      <c r="BD768" t="str">
        <f t="shared" si="83"/>
        <v>RDYSHERBORNE COM HOSPITAL</v>
      </c>
      <c r="BE768" s="30" t="s">
        <v>1796</v>
      </c>
      <c r="BF768" s="30" t="s">
        <v>1797</v>
      </c>
      <c r="BG768" s="30" t="s">
        <v>1796</v>
      </c>
      <c r="BH768" s="30" t="s">
        <v>1797</v>
      </c>
      <c r="BI768" s="30" t="s">
        <v>1672</v>
      </c>
    </row>
    <row r="769" spans="4:61" s="20" customFormat="1" ht="15" hidden="1" x14ac:dyDescent="0.25">
      <c r="D769" s="126" t="str">
        <f t="shared" si="84"/>
        <v/>
      </c>
      <c r="E769" s="126" t="str">
        <f t="shared" si="84"/>
        <v/>
      </c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J769" s="100"/>
      <c r="BD769" t="str">
        <f t="shared" si="83"/>
        <v>RDYSHERBORNE DERMATOLOGY</v>
      </c>
      <c r="BE769" s="30" t="s">
        <v>1798</v>
      </c>
      <c r="BF769" s="30" t="s">
        <v>1799</v>
      </c>
      <c r="BG769" s="30" t="s">
        <v>1798</v>
      </c>
      <c r="BH769" s="30" t="s">
        <v>1799</v>
      </c>
      <c r="BI769" s="30" t="s">
        <v>1672</v>
      </c>
    </row>
    <row r="770" spans="4:61" s="20" customFormat="1" ht="15" hidden="1" x14ac:dyDescent="0.25">
      <c r="D770" s="126" t="str">
        <f t="shared" si="84"/>
        <v/>
      </c>
      <c r="E770" s="126" t="str">
        <f t="shared" si="84"/>
        <v/>
      </c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J770" s="100"/>
      <c r="BD770" t="str">
        <f t="shared" si="83"/>
        <v>RDYSHERBORNE MIU</v>
      </c>
      <c r="BE770" s="30" t="s">
        <v>1800</v>
      </c>
      <c r="BF770" s="30" t="s">
        <v>1801</v>
      </c>
      <c r="BG770" s="30" t="s">
        <v>1800</v>
      </c>
      <c r="BH770" s="30" t="s">
        <v>1801</v>
      </c>
      <c r="BI770" s="30" t="s">
        <v>1672</v>
      </c>
    </row>
    <row r="771" spans="4:61" s="20" customFormat="1" ht="15" hidden="1" x14ac:dyDescent="0.25">
      <c r="D771" s="126" t="str">
        <f t="shared" si="84"/>
        <v/>
      </c>
      <c r="E771" s="126" t="str">
        <f t="shared" si="84"/>
        <v/>
      </c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J771" s="100"/>
      <c r="BD771" t="str">
        <f t="shared" si="83"/>
        <v>RDYSHERBORNE WILLOWS UNIT</v>
      </c>
      <c r="BE771" s="30" t="s">
        <v>1802</v>
      </c>
      <c r="BF771" s="30" t="s">
        <v>1803</v>
      </c>
      <c r="BG771" s="30" t="s">
        <v>1802</v>
      </c>
      <c r="BH771" s="30" t="s">
        <v>1803</v>
      </c>
      <c r="BI771" s="30" t="s">
        <v>1672</v>
      </c>
    </row>
    <row r="772" spans="4:61" s="20" customFormat="1" ht="15" hidden="1" x14ac:dyDescent="0.25">
      <c r="D772" s="126" t="str">
        <f t="shared" si="84"/>
        <v/>
      </c>
      <c r="E772" s="126" t="str">
        <f t="shared" si="84"/>
        <v/>
      </c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J772" s="100"/>
      <c r="BD772" t="str">
        <f t="shared" si="83"/>
        <v>RDYST ANN'S HOSPITAL</v>
      </c>
      <c r="BE772" s="30" t="s">
        <v>1804</v>
      </c>
      <c r="BF772" s="30" t="s">
        <v>93</v>
      </c>
      <c r="BG772" s="30" t="s">
        <v>1804</v>
      </c>
      <c r="BH772" s="30" t="s">
        <v>93</v>
      </c>
      <c r="BI772" s="30" t="s">
        <v>1672</v>
      </c>
    </row>
    <row r="773" spans="4:61" s="20" customFormat="1" ht="15" hidden="1" x14ac:dyDescent="0.25">
      <c r="D773" s="126" t="str">
        <f t="shared" si="84"/>
        <v/>
      </c>
      <c r="E773" s="126" t="str">
        <f t="shared" si="84"/>
        <v/>
      </c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J773" s="100"/>
      <c r="BD773" t="str">
        <f t="shared" si="83"/>
        <v>RDYST GABRIELS</v>
      </c>
      <c r="BE773" s="30" t="s">
        <v>1805</v>
      </c>
      <c r="BF773" s="30" t="s">
        <v>1806</v>
      </c>
      <c r="BG773" s="30" t="s">
        <v>1805</v>
      </c>
      <c r="BH773" s="30" t="s">
        <v>1806</v>
      </c>
      <c r="BI773" s="30" t="s">
        <v>1672</v>
      </c>
    </row>
    <row r="774" spans="4:61" s="20" customFormat="1" ht="15" hidden="1" x14ac:dyDescent="0.25">
      <c r="D774" s="126" t="str">
        <f t="shared" si="84"/>
        <v/>
      </c>
      <c r="E774" s="126" t="str">
        <f t="shared" si="84"/>
        <v/>
      </c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J774" s="100"/>
      <c r="BD774" t="str">
        <f t="shared" si="83"/>
        <v>RDYST LEONARDS COMMUNITY HOSPITAL</v>
      </c>
      <c r="BE774" s="30" t="s">
        <v>1807</v>
      </c>
      <c r="BF774" s="30" t="s">
        <v>1808</v>
      </c>
      <c r="BG774" s="30" t="s">
        <v>1807</v>
      </c>
      <c r="BH774" s="30" t="s">
        <v>1808</v>
      </c>
      <c r="BI774" s="30" t="s">
        <v>1672</v>
      </c>
    </row>
    <row r="775" spans="4:61" s="20" customFormat="1" ht="15" hidden="1" x14ac:dyDescent="0.25">
      <c r="D775" s="126" t="str">
        <f t="shared" si="84"/>
        <v/>
      </c>
      <c r="E775" s="126" t="str">
        <f t="shared" si="84"/>
        <v/>
      </c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J775" s="100"/>
      <c r="BD775" t="str">
        <f t="shared" si="83"/>
        <v>RDYST LEONARD'S FAYREWOOD</v>
      </c>
      <c r="BE775" s="30" t="s">
        <v>1809</v>
      </c>
      <c r="BF775" s="30" t="s">
        <v>1810</v>
      </c>
      <c r="BG775" s="30" t="s">
        <v>1809</v>
      </c>
      <c r="BH775" s="30" t="s">
        <v>1810</v>
      </c>
      <c r="BI775" s="30" t="s">
        <v>1672</v>
      </c>
    </row>
    <row r="776" spans="4:61" s="20" customFormat="1" ht="15" hidden="1" x14ac:dyDescent="0.25">
      <c r="D776" s="126" t="str">
        <f t="shared" si="84"/>
        <v/>
      </c>
      <c r="E776" s="126" t="str">
        <f t="shared" si="84"/>
        <v/>
      </c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J776" s="100"/>
      <c r="BD776" t="str">
        <f t="shared" si="83"/>
        <v>RDYSUSSED</v>
      </c>
      <c r="BE776" s="30" t="s">
        <v>1811</v>
      </c>
      <c r="BF776" s="30" t="s">
        <v>1812</v>
      </c>
      <c r="BG776" s="30" t="s">
        <v>1811</v>
      </c>
      <c r="BH776" s="30" t="s">
        <v>1812</v>
      </c>
      <c r="BI776" s="30" t="s">
        <v>1672</v>
      </c>
    </row>
    <row r="777" spans="4:61" s="20" customFormat="1" ht="15" hidden="1" x14ac:dyDescent="0.25">
      <c r="D777" s="126" t="str">
        <f t="shared" si="84"/>
        <v/>
      </c>
      <c r="E777" s="126" t="str">
        <f t="shared" si="84"/>
        <v/>
      </c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J777" s="100"/>
      <c r="BD777" t="str">
        <f t="shared" si="83"/>
        <v>RDYSWANAGE COMMUNTIY HOSPITAL</v>
      </c>
      <c r="BE777" s="30" t="s">
        <v>1813</v>
      </c>
      <c r="BF777" s="30" t="s">
        <v>1814</v>
      </c>
      <c r="BG777" s="30" t="s">
        <v>1813</v>
      </c>
      <c r="BH777" s="30" t="s">
        <v>1814</v>
      </c>
      <c r="BI777" s="30" t="s">
        <v>1672</v>
      </c>
    </row>
    <row r="778" spans="4:61" s="20" customFormat="1" ht="15" hidden="1" x14ac:dyDescent="0.25">
      <c r="D778" s="126" t="str">
        <f t="shared" si="84"/>
        <v/>
      </c>
      <c r="E778" s="126" t="str">
        <f t="shared" si="84"/>
        <v/>
      </c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J778" s="100"/>
      <c r="BD778" t="str">
        <f t="shared" si="83"/>
        <v>RDYSWANAGE HOSPITAL MIU</v>
      </c>
      <c r="BE778" s="30" t="s">
        <v>1815</v>
      </c>
      <c r="BF778" s="30" t="s">
        <v>1816</v>
      </c>
      <c r="BG778" s="30" t="s">
        <v>1815</v>
      </c>
      <c r="BH778" s="30" t="s">
        <v>1816</v>
      </c>
      <c r="BI778" s="30" t="s">
        <v>1672</v>
      </c>
    </row>
    <row r="779" spans="4:61" s="20" customFormat="1" ht="15" hidden="1" x14ac:dyDescent="0.25">
      <c r="D779" s="126" t="str">
        <f t="shared" si="84"/>
        <v/>
      </c>
      <c r="E779" s="126" t="str">
        <f t="shared" si="84"/>
        <v/>
      </c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J779" s="100"/>
      <c r="BD779" t="str">
        <f t="shared" si="83"/>
        <v>RDYSWANAGE HOSPITAL THEATRE</v>
      </c>
      <c r="BE779" s="30" t="s">
        <v>1817</v>
      </c>
      <c r="BF779" s="30" t="s">
        <v>1818</v>
      </c>
      <c r="BG779" s="30" t="s">
        <v>1817</v>
      </c>
      <c r="BH779" s="30" t="s">
        <v>1818</v>
      </c>
      <c r="BI779" s="30" t="s">
        <v>1672</v>
      </c>
    </row>
    <row r="780" spans="4:61" s="20" customFormat="1" ht="15" hidden="1" x14ac:dyDescent="0.25">
      <c r="D780" s="126" t="str">
        <f t="shared" si="84"/>
        <v/>
      </c>
      <c r="E780" s="126" t="str">
        <f t="shared" si="84"/>
        <v/>
      </c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J780" s="100"/>
      <c r="BD780" t="str">
        <f t="shared" si="83"/>
        <v>RDYSWANAGE STANLEY PURSER</v>
      </c>
      <c r="BE780" s="30" t="s">
        <v>1819</v>
      </c>
      <c r="BF780" s="30" t="s">
        <v>1820</v>
      </c>
      <c r="BG780" s="30" t="s">
        <v>1819</v>
      </c>
      <c r="BH780" s="30" t="s">
        <v>1820</v>
      </c>
      <c r="BI780" s="30" t="s">
        <v>1672</v>
      </c>
    </row>
    <row r="781" spans="4:61" s="20" customFormat="1" ht="15" hidden="1" x14ac:dyDescent="0.25">
      <c r="D781" s="126" t="str">
        <f t="shared" si="84"/>
        <v/>
      </c>
      <c r="E781" s="126" t="str">
        <f t="shared" si="84"/>
        <v/>
      </c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J781" s="100"/>
      <c r="BD781" t="str">
        <f t="shared" si="83"/>
        <v>RDYTHE CEDARS (POOLE)</v>
      </c>
      <c r="BE781" s="30" t="s">
        <v>1821</v>
      </c>
      <c r="BF781" s="30" t="s">
        <v>1822</v>
      </c>
      <c r="BG781" s="30" t="s">
        <v>1821</v>
      </c>
      <c r="BH781" s="30" t="s">
        <v>1822</v>
      </c>
      <c r="BI781" s="30" t="s">
        <v>1672</v>
      </c>
    </row>
    <row r="782" spans="4:61" s="20" customFormat="1" ht="15" hidden="1" x14ac:dyDescent="0.25">
      <c r="D782" s="126" t="str">
        <f t="shared" si="84"/>
        <v/>
      </c>
      <c r="E782" s="126" t="str">
        <f t="shared" si="84"/>
        <v/>
      </c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J782" s="100"/>
      <c r="BD782" t="str">
        <f t="shared" si="83"/>
        <v>RDYTHE EXCHANGE STURMINSTER NEWTON</v>
      </c>
      <c r="BE782" s="30" t="s">
        <v>1823</v>
      </c>
      <c r="BF782" s="30" t="s">
        <v>1824</v>
      </c>
      <c r="BG782" s="30" t="s">
        <v>1823</v>
      </c>
      <c r="BH782" s="30" t="s">
        <v>1824</v>
      </c>
      <c r="BI782" s="30" t="s">
        <v>1672</v>
      </c>
    </row>
    <row r="783" spans="4:61" s="20" customFormat="1" ht="15" hidden="1" x14ac:dyDescent="0.25">
      <c r="D783" s="126" t="str">
        <f t="shared" si="84"/>
        <v/>
      </c>
      <c r="E783" s="126" t="str">
        <f t="shared" si="84"/>
        <v/>
      </c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J783" s="100"/>
      <c r="BD783" t="str">
        <f t="shared" si="83"/>
        <v>RDYTHE GLENDENNING UNIT</v>
      </c>
      <c r="BE783" s="30" t="s">
        <v>1825</v>
      </c>
      <c r="BF783" s="30" t="s">
        <v>1826</v>
      </c>
      <c r="BG783" s="30" t="s">
        <v>1825</v>
      </c>
      <c r="BH783" s="30" t="s">
        <v>1826</v>
      </c>
      <c r="BI783" s="30" t="s">
        <v>1672</v>
      </c>
    </row>
    <row r="784" spans="4:61" s="20" customFormat="1" ht="15" hidden="1" x14ac:dyDescent="0.25">
      <c r="D784" s="126" t="str">
        <f t="shared" si="84"/>
        <v/>
      </c>
      <c r="E784" s="126" t="str">
        <f t="shared" si="84"/>
        <v/>
      </c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J784" s="100"/>
      <c r="BD784" t="str">
        <f t="shared" si="83"/>
        <v>RDYTHE JUNCTION</v>
      </c>
      <c r="BE784" s="30" t="s">
        <v>1827</v>
      </c>
      <c r="BF784" s="30" t="s">
        <v>1828</v>
      </c>
      <c r="BG784" s="30" t="s">
        <v>1827</v>
      </c>
      <c r="BH784" s="30" t="s">
        <v>1828</v>
      </c>
      <c r="BI784" s="30" t="s">
        <v>1672</v>
      </c>
    </row>
    <row r="785" spans="4:61" s="20" customFormat="1" ht="15" hidden="1" x14ac:dyDescent="0.25">
      <c r="D785" s="126" t="str">
        <f t="shared" si="84"/>
        <v/>
      </c>
      <c r="E785" s="126" t="str">
        <f t="shared" si="84"/>
        <v/>
      </c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J785" s="100"/>
      <c r="BD785" t="str">
        <f t="shared" si="83"/>
        <v>RDYTHE OAKS</v>
      </c>
      <c r="BE785" s="30" t="s">
        <v>1829</v>
      </c>
      <c r="BF785" s="30" t="s">
        <v>1830</v>
      </c>
      <c r="BG785" s="30" t="s">
        <v>1829</v>
      </c>
      <c r="BH785" s="30" t="s">
        <v>1830</v>
      </c>
      <c r="BI785" s="30" t="s">
        <v>1672</v>
      </c>
    </row>
    <row r="786" spans="4:61" s="20" customFormat="1" ht="15" hidden="1" x14ac:dyDescent="0.25">
      <c r="D786" s="126" t="str">
        <f t="shared" si="84"/>
        <v/>
      </c>
      <c r="E786" s="126" t="str">
        <f t="shared" si="84"/>
        <v/>
      </c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J786" s="100"/>
      <c r="BD786" t="str">
        <f t="shared" si="83"/>
        <v>RDYTREADS</v>
      </c>
      <c r="BE786" s="30" t="s">
        <v>1831</v>
      </c>
      <c r="BF786" s="30" t="s">
        <v>1832</v>
      </c>
      <c r="BG786" s="30" t="s">
        <v>1831</v>
      </c>
      <c r="BH786" s="30" t="s">
        <v>1832</v>
      </c>
      <c r="BI786" s="30" t="s">
        <v>1672</v>
      </c>
    </row>
    <row r="787" spans="4:61" s="20" customFormat="1" ht="15" hidden="1" x14ac:dyDescent="0.25">
      <c r="D787" s="126" t="str">
        <f t="shared" si="84"/>
        <v/>
      </c>
      <c r="E787" s="126" t="str">
        <f t="shared" si="84"/>
        <v/>
      </c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J787" s="100"/>
      <c r="BD787" t="str">
        <f t="shared" si="83"/>
        <v>RDYUNIT 4 PARK PLACE</v>
      </c>
      <c r="BE787" s="30" t="s">
        <v>1833</v>
      </c>
      <c r="BF787" s="30" t="s">
        <v>1834</v>
      </c>
      <c r="BG787" s="30" t="s">
        <v>1833</v>
      </c>
      <c r="BH787" s="30" t="s">
        <v>1834</v>
      </c>
      <c r="BI787" s="30" t="s">
        <v>1672</v>
      </c>
    </row>
    <row r="788" spans="4:61" s="20" customFormat="1" ht="15" hidden="1" x14ac:dyDescent="0.25">
      <c r="D788" s="126" t="str">
        <f t="shared" si="84"/>
        <v/>
      </c>
      <c r="E788" s="126" t="str">
        <f t="shared" si="84"/>
        <v/>
      </c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J788" s="100"/>
      <c r="BD788" t="str">
        <f t="shared" si="83"/>
        <v>RDYUPAC</v>
      </c>
      <c r="BE788" s="30" t="s">
        <v>1835</v>
      </c>
      <c r="BF788" s="30" t="s">
        <v>1836</v>
      </c>
      <c r="BG788" s="30" t="s">
        <v>1835</v>
      </c>
      <c r="BH788" s="30" t="s">
        <v>1836</v>
      </c>
      <c r="BI788" s="30" t="s">
        <v>1672</v>
      </c>
    </row>
    <row r="789" spans="4:61" s="20" customFormat="1" ht="15" hidden="1" x14ac:dyDescent="0.25">
      <c r="D789" s="126" t="str">
        <f t="shared" si="84"/>
        <v/>
      </c>
      <c r="E789" s="126" t="str">
        <f t="shared" si="84"/>
        <v/>
      </c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J789" s="100"/>
      <c r="BD789" t="str">
        <f t="shared" si="83"/>
        <v>RDYVICTORIA HOSPITAL W'BORNE</v>
      </c>
      <c r="BE789" s="30" t="s">
        <v>1837</v>
      </c>
      <c r="BF789" s="30" t="s">
        <v>1838</v>
      </c>
      <c r="BG789" s="30" t="s">
        <v>1837</v>
      </c>
      <c r="BH789" s="30" t="s">
        <v>1838</v>
      </c>
      <c r="BI789" s="30" t="s">
        <v>1672</v>
      </c>
    </row>
    <row r="790" spans="4:61" s="20" customFormat="1" ht="15" hidden="1" x14ac:dyDescent="0.25">
      <c r="D790" s="126" t="str">
        <f t="shared" si="84"/>
        <v/>
      </c>
      <c r="E790" s="126" t="str">
        <f t="shared" si="84"/>
        <v/>
      </c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J790" s="100"/>
      <c r="BD790" t="str">
        <f t="shared" si="83"/>
        <v>RDYWAREHAM COMMUNITY HOSPITAL</v>
      </c>
      <c r="BE790" s="30" t="s">
        <v>1839</v>
      </c>
      <c r="BF790" s="30" t="s">
        <v>1840</v>
      </c>
      <c r="BG790" s="30" t="s">
        <v>1839</v>
      </c>
      <c r="BH790" s="30" t="s">
        <v>1840</v>
      </c>
      <c r="BI790" s="30" t="s">
        <v>1672</v>
      </c>
    </row>
    <row r="791" spans="4:61" s="20" customFormat="1" ht="15" hidden="1" x14ac:dyDescent="0.25">
      <c r="D791" s="126" t="str">
        <f t="shared" si="84"/>
        <v/>
      </c>
      <c r="E791" s="126" t="str">
        <f t="shared" si="84"/>
        <v/>
      </c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J791" s="100"/>
      <c r="BD791" t="str">
        <f t="shared" si="83"/>
        <v>RDYWESSEX HEALTH</v>
      </c>
      <c r="BE791" s="30" t="s">
        <v>1841</v>
      </c>
      <c r="BF791" s="30" t="s">
        <v>1842</v>
      </c>
      <c r="BG791" s="30" t="s">
        <v>1841</v>
      </c>
      <c r="BH791" s="30" t="s">
        <v>1842</v>
      </c>
      <c r="BI791" s="30" t="s">
        <v>1672</v>
      </c>
    </row>
    <row r="792" spans="4:61" s="20" customFormat="1" ht="15" hidden="1" x14ac:dyDescent="0.25">
      <c r="D792" s="126" t="str">
        <f t="shared" si="84"/>
        <v/>
      </c>
      <c r="E792" s="126" t="str">
        <f t="shared" si="84"/>
        <v/>
      </c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J792" s="100"/>
      <c r="BD792" t="str">
        <f t="shared" si="83"/>
        <v>RDYWEST DORSET ISCR</v>
      </c>
      <c r="BE792" s="30" t="s">
        <v>1843</v>
      </c>
      <c r="BF792" s="30" t="s">
        <v>1844</v>
      </c>
      <c r="BG792" s="30" t="s">
        <v>1843</v>
      </c>
      <c r="BH792" s="30" t="s">
        <v>1844</v>
      </c>
      <c r="BI792" s="30" t="s">
        <v>1672</v>
      </c>
    </row>
    <row r="793" spans="4:61" s="20" customFormat="1" ht="15" hidden="1" x14ac:dyDescent="0.25">
      <c r="D793" s="126" t="str">
        <f t="shared" si="84"/>
        <v/>
      </c>
      <c r="E793" s="126" t="str">
        <f t="shared" si="84"/>
        <v/>
      </c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J793" s="100"/>
      <c r="BD793" t="str">
        <f t="shared" si="83"/>
        <v>RDYWESTHAVEN HOSPITAL</v>
      </c>
      <c r="BE793" s="30" t="s">
        <v>1845</v>
      </c>
      <c r="BF793" s="30" t="s">
        <v>1846</v>
      </c>
      <c r="BG793" s="30" t="s">
        <v>1845</v>
      </c>
      <c r="BH793" s="30" t="s">
        <v>1846</v>
      </c>
      <c r="BI793" s="30" t="s">
        <v>1672</v>
      </c>
    </row>
    <row r="794" spans="4:61" s="20" customFormat="1" ht="15" hidden="1" x14ac:dyDescent="0.25">
      <c r="D794" s="126" t="str">
        <f t="shared" si="84"/>
        <v/>
      </c>
      <c r="E794" s="126" t="str">
        <f t="shared" si="84"/>
        <v/>
      </c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J794" s="100"/>
      <c r="BD794" t="str">
        <f t="shared" si="83"/>
        <v>RDYWESTHAVEN RADIPOLE WARD</v>
      </c>
      <c r="BE794" s="30" t="s">
        <v>1847</v>
      </c>
      <c r="BF794" s="30" t="s">
        <v>1848</v>
      </c>
      <c r="BG794" s="30" t="s">
        <v>1847</v>
      </c>
      <c r="BH794" s="30" t="s">
        <v>1848</v>
      </c>
      <c r="BI794" s="30" t="s">
        <v>1672</v>
      </c>
    </row>
    <row r="795" spans="4:61" s="20" customFormat="1" ht="15" hidden="1" x14ac:dyDescent="0.25">
      <c r="D795" s="126" t="str">
        <f t="shared" si="84"/>
        <v/>
      </c>
      <c r="E795" s="126" t="str">
        <f t="shared" si="84"/>
        <v/>
      </c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J795" s="100"/>
      <c r="BD795" t="str">
        <f t="shared" si="83"/>
        <v>RDYWESTMINSTER MEMORIAL HOSPITAL</v>
      </c>
      <c r="BE795" s="30" t="s">
        <v>1849</v>
      </c>
      <c r="BF795" s="30" t="s">
        <v>1850</v>
      </c>
      <c r="BG795" s="30" t="s">
        <v>1849</v>
      </c>
      <c r="BH795" s="30" t="s">
        <v>1850</v>
      </c>
      <c r="BI795" s="30" t="s">
        <v>1672</v>
      </c>
    </row>
    <row r="796" spans="4:61" s="20" customFormat="1" ht="15" hidden="1" x14ac:dyDescent="0.25">
      <c r="D796" s="126" t="str">
        <f t="shared" si="84"/>
        <v/>
      </c>
      <c r="E796" s="126" t="str">
        <f t="shared" si="84"/>
        <v/>
      </c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J796" s="100"/>
      <c r="BD796" t="str">
        <f t="shared" si="83"/>
        <v>RDYWEYMOUTH CHALBURY ELDERLY</v>
      </c>
      <c r="BE796" s="30" t="s">
        <v>1851</v>
      </c>
      <c r="BF796" s="30" t="s">
        <v>1852</v>
      </c>
      <c r="BG796" s="30" t="s">
        <v>1851</v>
      </c>
      <c r="BH796" s="30" t="s">
        <v>1852</v>
      </c>
      <c r="BI796" s="30" t="s">
        <v>1672</v>
      </c>
    </row>
    <row r="797" spans="4:61" s="20" customFormat="1" ht="15" hidden="1" x14ac:dyDescent="0.25">
      <c r="D797" s="126" t="str">
        <f t="shared" si="84"/>
        <v/>
      </c>
      <c r="E797" s="126" t="str">
        <f t="shared" si="84"/>
        <v/>
      </c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J797" s="100"/>
      <c r="BD797" t="str">
        <f t="shared" si="83"/>
        <v>RDYWEYMOUTH COMMUNITY HOSPITAL</v>
      </c>
      <c r="BE797" s="30" t="s">
        <v>1853</v>
      </c>
      <c r="BF797" s="30" t="s">
        <v>1279</v>
      </c>
      <c r="BG797" s="30" t="s">
        <v>1853</v>
      </c>
      <c r="BH797" s="30" t="s">
        <v>1279</v>
      </c>
      <c r="BI797" s="30" t="s">
        <v>1672</v>
      </c>
    </row>
    <row r="798" spans="4:61" s="20" customFormat="1" ht="15" hidden="1" x14ac:dyDescent="0.25">
      <c r="D798" s="126" t="str">
        <f t="shared" si="84"/>
        <v/>
      </c>
      <c r="E798" s="126" t="str">
        <f t="shared" si="84"/>
        <v/>
      </c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J798" s="100"/>
      <c r="BD798" t="str">
        <f t="shared" si="83"/>
        <v>RDYWEYMOUTH LINDEN UNIT</v>
      </c>
      <c r="BE798" s="30" t="s">
        <v>1854</v>
      </c>
      <c r="BF798" s="30" t="s">
        <v>1855</v>
      </c>
      <c r="BG798" s="30" t="s">
        <v>1854</v>
      </c>
      <c r="BH798" s="30" t="s">
        <v>1855</v>
      </c>
      <c r="BI798" s="30" t="s">
        <v>1672</v>
      </c>
    </row>
    <row r="799" spans="4:61" s="20" customFormat="1" ht="15" hidden="1" x14ac:dyDescent="0.25">
      <c r="D799" s="126" t="str">
        <f t="shared" si="84"/>
        <v/>
      </c>
      <c r="E799" s="126" t="str">
        <f t="shared" si="84"/>
        <v/>
      </c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J799" s="100"/>
      <c r="BD799" t="str">
        <f t="shared" si="83"/>
        <v>RDYWEYMOUTH MIU</v>
      </c>
      <c r="BE799" s="30" t="s">
        <v>1856</v>
      </c>
      <c r="BF799" s="30" t="s">
        <v>1857</v>
      </c>
      <c r="BG799" s="30" t="s">
        <v>1856</v>
      </c>
      <c r="BH799" s="30" t="s">
        <v>1857</v>
      </c>
      <c r="BI799" s="30" t="s">
        <v>1672</v>
      </c>
    </row>
    <row r="800" spans="4:61" s="20" customFormat="1" ht="15" hidden="1" x14ac:dyDescent="0.25">
      <c r="D800" s="126" t="str">
        <f t="shared" si="84"/>
        <v/>
      </c>
      <c r="E800" s="126" t="str">
        <f t="shared" si="84"/>
        <v/>
      </c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J800" s="100"/>
      <c r="BD800" t="str">
        <f t="shared" si="83"/>
        <v>RDYWIMBORNE HANHAM WARD</v>
      </c>
      <c r="BE800" s="30" t="s">
        <v>1858</v>
      </c>
      <c r="BF800" s="30" t="s">
        <v>1859</v>
      </c>
      <c r="BG800" s="30" t="s">
        <v>1858</v>
      </c>
      <c r="BH800" s="30" t="s">
        <v>1859</v>
      </c>
      <c r="BI800" s="30" t="s">
        <v>1672</v>
      </c>
    </row>
    <row r="801" spans="4:61" s="20" customFormat="1" ht="15" hidden="1" x14ac:dyDescent="0.25">
      <c r="D801" s="126" t="str">
        <f t="shared" si="84"/>
        <v/>
      </c>
      <c r="E801" s="126" t="str">
        <f t="shared" si="84"/>
        <v/>
      </c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J801" s="100"/>
      <c r="BD801" t="str">
        <f t="shared" si="83"/>
        <v>RDYWIMBORNE HOSPITAL THEATRE</v>
      </c>
      <c r="BE801" s="30" t="s">
        <v>1860</v>
      </c>
      <c r="BF801" s="30" t="s">
        <v>1861</v>
      </c>
      <c r="BG801" s="30" t="s">
        <v>1860</v>
      </c>
      <c r="BH801" s="30" t="s">
        <v>1861</v>
      </c>
      <c r="BI801" s="30" t="s">
        <v>1672</v>
      </c>
    </row>
    <row r="802" spans="4:61" s="20" customFormat="1" ht="15" hidden="1" x14ac:dyDescent="0.25">
      <c r="D802" s="126" t="str">
        <f t="shared" si="84"/>
        <v/>
      </c>
      <c r="E802" s="126" t="str">
        <f t="shared" si="84"/>
        <v/>
      </c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J802" s="100"/>
      <c r="BD802" t="str">
        <f t="shared" si="83"/>
        <v>RDYYADAS</v>
      </c>
      <c r="BE802" s="30" t="s">
        <v>1862</v>
      </c>
      <c r="BF802" s="30" t="s">
        <v>1863</v>
      </c>
      <c r="BG802" s="30" t="s">
        <v>1862</v>
      </c>
      <c r="BH802" s="30" t="s">
        <v>1863</v>
      </c>
      <c r="BI802" s="30" t="s">
        <v>1672</v>
      </c>
    </row>
    <row r="803" spans="4:61" s="20" customFormat="1" ht="15" hidden="1" x14ac:dyDescent="0.25">
      <c r="D803" s="126" t="str">
        <f t="shared" si="84"/>
        <v/>
      </c>
      <c r="E803" s="126" t="str">
        <f t="shared" si="84"/>
        <v/>
      </c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J803" s="100"/>
      <c r="BD803" t="str">
        <f t="shared" si="83"/>
        <v>RDYYEATMAN HOSPITAL</v>
      </c>
      <c r="BE803" s="30" t="s">
        <v>1864</v>
      </c>
      <c r="BF803" s="30" t="s">
        <v>1281</v>
      </c>
      <c r="BG803" s="30" t="s">
        <v>1864</v>
      </c>
      <c r="BH803" s="30" t="s">
        <v>1281</v>
      </c>
      <c r="BI803" s="30" t="s">
        <v>1672</v>
      </c>
    </row>
    <row r="804" spans="4:61" s="20" customFormat="1" ht="15" hidden="1" x14ac:dyDescent="0.25">
      <c r="D804" s="126" t="str">
        <f t="shared" si="84"/>
        <v/>
      </c>
      <c r="E804" s="126" t="str">
        <f t="shared" si="84"/>
        <v/>
      </c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J804" s="100"/>
      <c r="BD804" t="str">
        <f t="shared" si="83"/>
        <v>RDZCHRISTCHURCH HOSPITAL</v>
      </c>
      <c r="BE804" s="30" t="s">
        <v>1865</v>
      </c>
      <c r="BF804" s="30" t="s">
        <v>1866</v>
      </c>
      <c r="BG804" s="30" t="s">
        <v>1865</v>
      </c>
      <c r="BH804" s="30" t="s">
        <v>1866</v>
      </c>
      <c r="BI804" s="30" t="s">
        <v>1867</v>
      </c>
    </row>
    <row r="805" spans="4:61" s="20" customFormat="1" ht="15" hidden="1" x14ac:dyDescent="0.25">
      <c r="D805" s="126" t="str">
        <f t="shared" si="84"/>
        <v/>
      </c>
      <c r="E805" s="126" t="str">
        <f t="shared" si="84"/>
        <v/>
      </c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J805" s="100"/>
      <c r="BD805" t="str">
        <f t="shared" si="83"/>
        <v>RDZMACMILLAN UNIT</v>
      </c>
      <c r="BE805" s="30" t="s">
        <v>1868</v>
      </c>
      <c r="BF805" s="30" t="s">
        <v>1869</v>
      </c>
      <c r="BG805" s="30" t="s">
        <v>1868</v>
      </c>
      <c r="BH805" s="30" t="s">
        <v>1869</v>
      </c>
      <c r="BI805" s="30" t="s">
        <v>1867</v>
      </c>
    </row>
    <row r="806" spans="4:61" s="20" customFormat="1" ht="15" hidden="1" x14ac:dyDescent="0.25">
      <c r="D806" s="126" t="str">
        <f t="shared" si="84"/>
        <v/>
      </c>
      <c r="E806" s="126" t="str">
        <f t="shared" si="84"/>
        <v/>
      </c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J806" s="100"/>
      <c r="BD806" t="str">
        <f t="shared" si="83"/>
        <v>RDZROYAL BOURNEMOUTH GENERAL HOSPITAL</v>
      </c>
      <c r="BE806" s="30" t="s">
        <v>1870</v>
      </c>
      <c r="BF806" s="30" t="s">
        <v>1871</v>
      </c>
      <c r="BG806" s="30" t="s">
        <v>1870</v>
      </c>
      <c r="BH806" s="30" t="s">
        <v>1871</v>
      </c>
      <c r="BI806" s="30" t="s">
        <v>1867</v>
      </c>
    </row>
    <row r="807" spans="4:61" s="20" customFormat="1" ht="15" hidden="1" x14ac:dyDescent="0.25">
      <c r="D807" s="126" t="str">
        <f t="shared" si="84"/>
        <v/>
      </c>
      <c r="E807" s="126" t="str">
        <f t="shared" si="84"/>
        <v/>
      </c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J807" s="100"/>
      <c r="BD807" t="str">
        <f t="shared" ref="BD807:BD872" si="85">CONCATENATE(LEFT(BE807, 3),BF807)</f>
        <v>RE9BOKER LANE HEALTH CENTRE</v>
      </c>
      <c r="BE807" s="30" t="s">
        <v>1872</v>
      </c>
      <c r="BF807" s="30" t="s">
        <v>1873</v>
      </c>
      <c r="BG807" s="30" t="s">
        <v>1872</v>
      </c>
      <c r="BH807" s="30" t="s">
        <v>1873</v>
      </c>
      <c r="BI807" s="30" t="s">
        <v>1874</v>
      </c>
    </row>
    <row r="808" spans="4:61" s="20" customFormat="1" ht="15" hidden="1" x14ac:dyDescent="0.25">
      <c r="D808" s="126" t="str">
        <f t="shared" si="84"/>
        <v/>
      </c>
      <c r="E808" s="126" t="str">
        <f t="shared" si="84"/>
        <v/>
      </c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J808" s="100"/>
      <c r="BD808" t="str">
        <f t="shared" si="85"/>
        <v>RE9BOLDON LANE CLINIC</v>
      </c>
      <c r="BE808" s="30" t="s">
        <v>1875</v>
      </c>
      <c r="BF808" s="30" t="s">
        <v>1876</v>
      </c>
      <c r="BG808" s="30" t="s">
        <v>1875</v>
      </c>
      <c r="BH808" s="30" t="s">
        <v>1876</v>
      </c>
      <c r="BI808" s="30" t="s">
        <v>1874</v>
      </c>
    </row>
    <row r="809" spans="4:61" s="20" customFormat="1" ht="15" hidden="1" x14ac:dyDescent="0.25">
      <c r="D809" s="126" t="str">
        <f t="shared" si="84"/>
        <v/>
      </c>
      <c r="E809" s="126" t="str">
        <f t="shared" si="84"/>
        <v/>
      </c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J809" s="100"/>
      <c r="BD809" t="str">
        <f t="shared" si="85"/>
        <v>RE9CLEVELAND VOCATIONAL TRAINING SCHEME</v>
      </c>
      <c r="BE809" s="30" t="s">
        <v>1877</v>
      </c>
      <c r="BF809" s="30" t="s">
        <v>1878</v>
      </c>
      <c r="BG809" s="30" t="s">
        <v>1877</v>
      </c>
      <c r="BH809" s="30" t="s">
        <v>1878</v>
      </c>
      <c r="BI809" s="30" t="s">
        <v>1874</v>
      </c>
    </row>
    <row r="810" spans="4:61" s="20" customFormat="1" ht="15" hidden="1" x14ac:dyDescent="0.25">
      <c r="D810" s="126" t="str">
        <f t="shared" si="84"/>
        <v/>
      </c>
      <c r="E810" s="126" t="str">
        <f t="shared" si="84"/>
        <v/>
      </c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J810" s="100"/>
      <c r="BD810" t="str">
        <f t="shared" si="85"/>
        <v>RE9GLASGOW ROAD CLINIC</v>
      </c>
      <c r="BE810" s="30" t="s">
        <v>1879</v>
      </c>
      <c r="BF810" s="30" t="s">
        <v>1880</v>
      </c>
      <c r="BG810" s="30" t="s">
        <v>1879</v>
      </c>
      <c r="BH810" s="30" t="s">
        <v>1880</v>
      </c>
      <c r="BI810" s="30" t="s">
        <v>1874</v>
      </c>
    </row>
    <row r="811" spans="4:61" s="20" customFormat="1" ht="15" hidden="1" x14ac:dyDescent="0.25">
      <c r="D811" s="126" t="str">
        <f t="shared" si="84"/>
        <v/>
      </c>
      <c r="E811" s="126" t="str">
        <f t="shared" si="84"/>
        <v/>
      </c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J811" s="100"/>
      <c r="BD811" t="str">
        <f t="shared" si="85"/>
        <v>RE9HEBBURN HEALTH CENTRE</v>
      </c>
      <c r="BE811" s="30" t="s">
        <v>1881</v>
      </c>
      <c r="BF811" s="30" t="s">
        <v>1882</v>
      </c>
      <c r="BG811" s="30" t="s">
        <v>1881</v>
      </c>
      <c r="BH811" s="30" t="s">
        <v>1882</v>
      </c>
      <c r="BI811" s="30" t="s">
        <v>1874</v>
      </c>
    </row>
    <row r="812" spans="4:61" s="20" customFormat="1" ht="15" hidden="1" x14ac:dyDescent="0.25">
      <c r="D812" s="126" t="str">
        <f t="shared" si="84"/>
        <v/>
      </c>
      <c r="E812" s="126" t="str">
        <f t="shared" si="84"/>
        <v/>
      </c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J812" s="100"/>
      <c r="BD812" t="str">
        <f t="shared" si="85"/>
        <v>RE9MARSDEN ROAD HEALTH CENTRE</v>
      </c>
      <c r="BE812" s="30" t="s">
        <v>1883</v>
      </c>
      <c r="BF812" s="30" t="s">
        <v>1884</v>
      </c>
      <c r="BG812" s="30" t="s">
        <v>1883</v>
      </c>
      <c r="BH812" s="30" t="s">
        <v>1884</v>
      </c>
      <c r="BI812" s="30" t="s">
        <v>1874</v>
      </c>
    </row>
    <row r="813" spans="4:61" s="20" customFormat="1" ht="15" hidden="1" x14ac:dyDescent="0.25">
      <c r="D813" s="126" t="str">
        <f t="shared" si="84"/>
        <v/>
      </c>
      <c r="E813" s="126" t="str">
        <f t="shared" si="84"/>
        <v/>
      </c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J813" s="100"/>
      <c r="BD813" t="str">
        <f t="shared" si="85"/>
        <v>RE9MONKTON HALL HOSPITAL</v>
      </c>
      <c r="BE813" s="30" t="s">
        <v>1885</v>
      </c>
      <c r="BF813" s="30" t="s">
        <v>1886</v>
      </c>
      <c r="BG813" s="30" t="s">
        <v>1885</v>
      </c>
      <c r="BH813" s="30" t="s">
        <v>1886</v>
      </c>
      <c r="BI813" s="30" t="s">
        <v>1874</v>
      </c>
    </row>
    <row r="814" spans="4:61" s="20" customFormat="1" ht="15" hidden="1" x14ac:dyDescent="0.25">
      <c r="D814" s="126" t="str">
        <f t="shared" si="84"/>
        <v/>
      </c>
      <c r="E814" s="126" t="str">
        <f t="shared" si="84"/>
        <v/>
      </c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J814" s="100"/>
      <c r="BD814" t="str">
        <f t="shared" si="85"/>
        <v>RE9PALMER COMMUNITY HOSPITAL</v>
      </c>
      <c r="BE814" s="30" t="s">
        <v>1887</v>
      </c>
      <c r="BF814" s="30" t="s">
        <v>1888</v>
      </c>
      <c r="BG814" s="30" t="s">
        <v>1887</v>
      </c>
      <c r="BH814" s="30" t="s">
        <v>1888</v>
      </c>
      <c r="BI814" s="30" t="s">
        <v>1874</v>
      </c>
    </row>
    <row r="815" spans="4:61" s="20" customFormat="1" ht="15" hidden="1" x14ac:dyDescent="0.25">
      <c r="D815" s="126" t="str">
        <f t="shared" si="84"/>
        <v/>
      </c>
      <c r="E815" s="126" t="str">
        <f t="shared" si="84"/>
        <v/>
      </c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J815" s="100"/>
      <c r="BD815" t="str">
        <f t="shared" si="85"/>
        <v>RE9POST GRADUATE INSTITUTE FOR MEDICINE AND DENTISTRY</v>
      </c>
      <c r="BE815" s="30" t="s">
        <v>1889</v>
      </c>
      <c r="BF815" s="30" t="s">
        <v>1890</v>
      </c>
      <c r="BG815" s="30" t="s">
        <v>1889</v>
      </c>
      <c r="BH815" s="30" t="s">
        <v>1890</v>
      </c>
      <c r="BI815" s="30" t="s">
        <v>1874</v>
      </c>
    </row>
    <row r="816" spans="4:61" s="20" customFormat="1" ht="15" hidden="1" x14ac:dyDescent="0.25">
      <c r="D816" s="126" t="str">
        <f t="shared" si="84"/>
        <v/>
      </c>
      <c r="E816" s="126" t="str">
        <f t="shared" si="84"/>
        <v/>
      </c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J816" s="100"/>
      <c r="BD816" t="str">
        <f t="shared" si="85"/>
        <v>RE9PRIMROSE HILL HOSPITAL</v>
      </c>
      <c r="BE816" s="30" t="s">
        <v>1891</v>
      </c>
      <c r="BF816" s="30" t="s">
        <v>1892</v>
      </c>
      <c r="BG816" s="30" t="s">
        <v>1891</v>
      </c>
      <c r="BH816" s="30" t="s">
        <v>1892</v>
      </c>
      <c r="BI816" s="30" t="s">
        <v>1874</v>
      </c>
    </row>
    <row r="817" spans="4:61" s="20" customFormat="1" ht="15" hidden="1" x14ac:dyDescent="0.25">
      <c r="D817" s="126" t="str">
        <f t="shared" si="84"/>
        <v/>
      </c>
      <c r="E817" s="126" t="str">
        <f t="shared" si="84"/>
        <v/>
      </c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J817" s="100"/>
      <c r="BD817" t="str">
        <f t="shared" si="85"/>
        <v>RE9SOUTH TYNESIDE DISTRICT HOSPITAL</v>
      </c>
      <c r="BE817" s="30" t="s">
        <v>1893</v>
      </c>
      <c r="BF817" s="30" t="s">
        <v>1894</v>
      </c>
      <c r="BG817" s="30" t="s">
        <v>1893</v>
      </c>
      <c r="BH817" s="30" t="s">
        <v>1894</v>
      </c>
      <c r="BI817" s="30" t="s">
        <v>1874</v>
      </c>
    </row>
    <row r="818" spans="4:61" s="20" customFormat="1" ht="15" hidden="1" x14ac:dyDescent="0.25">
      <c r="D818" s="126" t="str">
        <f t="shared" si="84"/>
        <v/>
      </c>
      <c r="E818" s="126" t="str">
        <f t="shared" si="84"/>
        <v/>
      </c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J818" s="100"/>
      <c r="BD818" t="str">
        <f t="shared" si="85"/>
        <v>RE9SOUTH TYNESIDE PCT HQ</v>
      </c>
      <c r="BE818" s="30" t="s">
        <v>1895</v>
      </c>
      <c r="BF818" s="30" t="s">
        <v>1896</v>
      </c>
      <c r="BG818" s="30" t="s">
        <v>1895</v>
      </c>
      <c r="BH818" s="30" t="s">
        <v>1896</v>
      </c>
      <c r="BI818" s="30" t="s">
        <v>1874</v>
      </c>
    </row>
    <row r="819" spans="4:61" s="20" customFormat="1" ht="15" hidden="1" x14ac:dyDescent="0.25">
      <c r="D819" s="126" t="str">
        <f t="shared" si="84"/>
        <v/>
      </c>
      <c r="E819" s="126" t="str">
        <f t="shared" si="84"/>
        <v/>
      </c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J819" s="100"/>
      <c r="BD819" t="str">
        <f t="shared" si="85"/>
        <v>RE9ST BENEDICT'S HOSPICE</v>
      </c>
      <c r="BE819" s="30" t="s">
        <v>1897</v>
      </c>
      <c r="BF819" s="30" t="s">
        <v>1898</v>
      </c>
      <c r="BG819" s="30" t="s">
        <v>1897</v>
      </c>
      <c r="BH819" s="30" t="s">
        <v>1898</v>
      </c>
      <c r="BI819" s="30" t="s">
        <v>1874</v>
      </c>
    </row>
    <row r="820" spans="4:61" s="20" customFormat="1" ht="15" hidden="1" x14ac:dyDescent="0.25">
      <c r="D820" s="126" t="str">
        <f t="shared" si="84"/>
        <v/>
      </c>
      <c r="E820" s="126" t="str">
        <f t="shared" si="84"/>
        <v/>
      </c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J820" s="100"/>
      <c r="BD820" t="str">
        <f t="shared" si="85"/>
        <v>RE9ST CLAIR'S HOSPICE</v>
      </c>
      <c r="BE820" s="30" t="s">
        <v>1899</v>
      </c>
      <c r="BF820" s="30" t="s">
        <v>1900</v>
      </c>
      <c r="BG820" s="30" t="s">
        <v>1899</v>
      </c>
      <c r="BH820" s="30" t="s">
        <v>1900</v>
      </c>
      <c r="BI820" s="30" t="s">
        <v>1874</v>
      </c>
    </row>
    <row r="821" spans="4:61" s="20" customFormat="1" ht="15" hidden="1" x14ac:dyDescent="0.25">
      <c r="D821" s="126" t="str">
        <f t="shared" si="84"/>
        <v/>
      </c>
      <c r="E821" s="126" t="str">
        <f t="shared" si="84"/>
        <v/>
      </c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J821" s="100"/>
      <c r="BD821" t="str">
        <f t="shared" si="85"/>
        <v>RE9ST NICHOLAS HOSPITAL</v>
      </c>
      <c r="BE821" s="30" t="s">
        <v>1901</v>
      </c>
      <c r="BF821" s="30" t="s">
        <v>1902</v>
      </c>
      <c r="BG821" s="30" t="s">
        <v>1901</v>
      </c>
      <c r="BH821" s="30" t="s">
        <v>1902</v>
      </c>
      <c r="BI821" s="30" t="s">
        <v>1874</v>
      </c>
    </row>
    <row r="822" spans="4:61" s="20" customFormat="1" ht="15" hidden="1" x14ac:dyDescent="0.25">
      <c r="D822" s="126" t="str">
        <f t="shared" si="84"/>
        <v/>
      </c>
      <c r="E822" s="126" t="str">
        <f t="shared" si="84"/>
        <v/>
      </c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J822" s="100"/>
      <c r="BD822" t="str">
        <f t="shared" si="85"/>
        <v>RE9STANHOPE PARADE HEALTH CENTRE</v>
      </c>
      <c r="BE822" s="30" t="s">
        <v>1903</v>
      </c>
      <c r="BF822" s="30" t="s">
        <v>1904</v>
      </c>
      <c r="BG822" s="30" t="s">
        <v>1903</v>
      </c>
      <c r="BH822" s="30" t="s">
        <v>1904</v>
      </c>
      <c r="BI822" s="30" t="s">
        <v>1874</v>
      </c>
    </row>
    <row r="823" spans="4:61" s="20" customFormat="1" ht="15" hidden="1" x14ac:dyDescent="0.25">
      <c r="D823" s="126" t="str">
        <f t="shared" si="84"/>
        <v/>
      </c>
      <c r="E823" s="126" t="str">
        <f t="shared" si="84"/>
        <v/>
      </c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J823" s="100"/>
      <c r="BD823" t="str">
        <f t="shared" si="85"/>
        <v>RE9WESTOE ROAD</v>
      </c>
      <c r="BE823" s="30" t="s">
        <v>1905</v>
      </c>
      <c r="BF823" s="30" t="s">
        <v>1906</v>
      </c>
      <c r="BG823" s="30" t="s">
        <v>1905</v>
      </c>
      <c r="BH823" s="30" t="s">
        <v>1906</v>
      </c>
      <c r="BI823" s="30" t="s">
        <v>1874</v>
      </c>
    </row>
    <row r="824" spans="4:61" s="20" customFormat="1" ht="15" hidden="1" x14ac:dyDescent="0.25">
      <c r="D824" s="126" t="str">
        <f t="shared" ref="D824:E832" si="86">IF(G206="","",IF(ISERROR(VLOOKUP(G206,$AH$14:$AI$95,2,FALSE)),1,VLOOKUP(G206,$AH$14:$AI$95,2,FALSE)))</f>
        <v/>
      </c>
      <c r="E824" s="126" t="str">
        <f t="shared" si="86"/>
        <v/>
      </c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J824" s="100"/>
      <c r="BD824" t="str">
        <f t="shared" si="85"/>
        <v>REFROYAL CORNWALL HOSPITAL (TRELISKE)</v>
      </c>
      <c r="BE824" s="30" t="s">
        <v>1907</v>
      </c>
      <c r="BF824" s="30" t="s">
        <v>1908</v>
      </c>
      <c r="BG824" s="30" t="s">
        <v>1907</v>
      </c>
      <c r="BH824" s="30" t="s">
        <v>1908</v>
      </c>
      <c r="BI824" s="30" t="s">
        <v>1909</v>
      </c>
    </row>
    <row r="825" spans="4:61" s="20" customFormat="1" ht="15" hidden="1" x14ac:dyDescent="0.25">
      <c r="D825" s="126" t="str">
        <f t="shared" si="86"/>
        <v/>
      </c>
      <c r="E825" s="126" t="str">
        <f t="shared" si="86"/>
        <v/>
      </c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J825" s="100"/>
      <c r="BD825" t="str">
        <f t="shared" si="85"/>
        <v>REFST MICHAEL'S HOSPITAL</v>
      </c>
      <c r="BE825" s="30" t="s">
        <v>1910</v>
      </c>
      <c r="BF825" s="30" t="s">
        <v>96</v>
      </c>
      <c r="BG825" s="30" t="s">
        <v>1910</v>
      </c>
      <c r="BH825" s="30" t="s">
        <v>96</v>
      </c>
      <c r="BI825" s="30" t="s">
        <v>1909</v>
      </c>
    </row>
    <row r="826" spans="4:61" s="20" customFormat="1" ht="15" hidden="1" x14ac:dyDescent="0.25">
      <c r="D826" s="126" t="str">
        <f t="shared" si="86"/>
        <v/>
      </c>
      <c r="E826" s="126" t="str">
        <f t="shared" si="86"/>
        <v/>
      </c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J826" s="100"/>
      <c r="BD826" t="str">
        <f t="shared" si="85"/>
        <v>REFSTRATTON HOSPITAL</v>
      </c>
      <c r="BE826" s="30" t="s">
        <v>1911</v>
      </c>
      <c r="BF826" s="30" t="s">
        <v>1912</v>
      </c>
      <c r="BG826" s="30" t="s">
        <v>1911</v>
      </c>
      <c r="BH826" s="30" t="s">
        <v>1912</v>
      </c>
      <c r="BI826" s="30" t="s">
        <v>1909</v>
      </c>
    </row>
    <row r="827" spans="4:61" s="20" customFormat="1" ht="15" hidden="1" x14ac:dyDescent="0.25">
      <c r="D827" s="126" t="str">
        <f t="shared" si="86"/>
        <v/>
      </c>
      <c r="E827" s="126" t="str">
        <f t="shared" si="86"/>
        <v/>
      </c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J827" s="100"/>
      <c r="BD827" t="str">
        <f t="shared" si="85"/>
        <v>REFWEST CORNWALL HOSPITAL (PENZANCE)</v>
      </c>
      <c r="BE827" s="30" t="s">
        <v>1913</v>
      </c>
      <c r="BF827" s="30" t="s">
        <v>1914</v>
      </c>
      <c r="BG827" s="30" t="s">
        <v>1913</v>
      </c>
      <c r="BH827" s="30" t="s">
        <v>1914</v>
      </c>
      <c r="BI827" s="30" t="s">
        <v>1909</v>
      </c>
    </row>
    <row r="828" spans="4:61" s="20" customFormat="1" ht="15" hidden="1" x14ac:dyDescent="0.25">
      <c r="D828" s="126" t="str">
        <f t="shared" si="86"/>
        <v/>
      </c>
      <c r="E828" s="126" t="str">
        <f t="shared" si="86"/>
        <v/>
      </c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J828" s="100"/>
      <c r="BD828" t="str">
        <f t="shared" si="85"/>
        <v>REMST. CATHERINE'S HOSPITAL</v>
      </c>
      <c r="BE828" s="30" t="s">
        <v>1915</v>
      </c>
      <c r="BF828" s="30" t="s">
        <v>1916</v>
      </c>
      <c r="BG828" s="30" t="s">
        <v>1915</v>
      </c>
      <c r="BH828" s="30" t="s">
        <v>1916</v>
      </c>
      <c r="BI828" s="30" t="s">
        <v>1917</v>
      </c>
    </row>
    <row r="829" spans="4:61" s="20" customFormat="1" ht="15" hidden="1" x14ac:dyDescent="0.25">
      <c r="D829" s="126" t="str">
        <f t="shared" si="86"/>
        <v/>
      </c>
      <c r="E829" s="126" t="str">
        <f t="shared" si="86"/>
        <v/>
      </c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J829" s="100"/>
      <c r="BD829" t="str">
        <f t="shared" si="85"/>
        <v>REMUNIVERSITY HOSPITAL AINTREE</v>
      </c>
      <c r="BE829" s="30" t="s">
        <v>1918</v>
      </c>
      <c r="BF829" s="30" t="s">
        <v>1919</v>
      </c>
      <c r="BG829" s="30" t="s">
        <v>1918</v>
      </c>
      <c r="BH829" s="30" t="s">
        <v>1919</v>
      </c>
      <c r="BI829" s="30" t="s">
        <v>1917</v>
      </c>
    </row>
    <row r="830" spans="4:61" s="20" customFormat="1" ht="15" hidden="1" x14ac:dyDescent="0.25">
      <c r="D830" s="126" t="str">
        <f t="shared" si="86"/>
        <v/>
      </c>
      <c r="E830" s="126" t="str">
        <f t="shared" si="86"/>
        <v/>
      </c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J830" s="100"/>
      <c r="BD830" t="str">
        <f t="shared" si="85"/>
        <v>REMVICTORIA CENTRAL HOSPITAL</v>
      </c>
      <c r="BE830" s="30" t="s">
        <v>1920</v>
      </c>
      <c r="BF830" s="30" t="s">
        <v>1297</v>
      </c>
      <c r="BG830" s="30" t="s">
        <v>1920</v>
      </c>
      <c r="BH830" s="30" t="s">
        <v>1297</v>
      </c>
      <c r="BI830" s="30" t="s">
        <v>1917</v>
      </c>
    </row>
    <row r="831" spans="4:61" s="20" customFormat="1" ht="15" hidden="1" x14ac:dyDescent="0.25">
      <c r="D831" s="126" t="str">
        <f t="shared" si="86"/>
        <v/>
      </c>
      <c r="E831" s="126" t="str">
        <f t="shared" si="86"/>
        <v/>
      </c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J831" s="100"/>
      <c r="BD831" t="str">
        <f t="shared" si="85"/>
        <v>REMWALTON HOSPITAL</v>
      </c>
      <c r="BE831" s="30" t="s">
        <v>1921</v>
      </c>
      <c r="BF831" s="30" t="s">
        <v>1922</v>
      </c>
      <c r="BG831" s="30" t="s">
        <v>1921</v>
      </c>
      <c r="BH831" s="30" t="s">
        <v>1922</v>
      </c>
      <c r="BI831" s="30" t="s">
        <v>1917</v>
      </c>
    </row>
    <row r="832" spans="4:61" s="20" customFormat="1" ht="15" hidden="1" x14ac:dyDescent="0.25">
      <c r="D832" s="126" t="str">
        <f t="shared" si="86"/>
        <v/>
      </c>
      <c r="E832" s="126" t="str">
        <f t="shared" si="86"/>
        <v/>
      </c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J832" s="100"/>
      <c r="BD832" t="str">
        <f>CONCATENATE(LEFT(BE832, 3),BF832)</f>
        <v>RENCLATTERBRIDGE CANCER CENTRE LIVERPOOL</v>
      </c>
      <c r="BE832" s="30" t="s">
        <v>1923</v>
      </c>
      <c r="BF832" s="30" t="s">
        <v>1924</v>
      </c>
      <c r="BG832" s="30" t="s">
        <v>1923</v>
      </c>
      <c r="BH832" s="30" t="s">
        <v>1924</v>
      </c>
      <c r="BI832" s="30" t="s">
        <v>1925</v>
      </c>
    </row>
    <row r="833" spans="4:61" s="20" customFormat="1" ht="15" hidden="1" x14ac:dyDescent="0.25"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J833" s="100"/>
      <c r="BD833" t="str">
        <f>CONCATENATE(LEFT(BE833, 3),BF833)</f>
        <v>RENHAEMATO-ONCOLOGY</v>
      </c>
      <c r="BE833" s="30" t="s">
        <v>1926</v>
      </c>
      <c r="BF833" s="30" t="s">
        <v>1927</v>
      </c>
      <c r="BG833" s="30" t="s">
        <v>1926</v>
      </c>
      <c r="BH833" s="30" t="s">
        <v>1927</v>
      </c>
      <c r="BI833" s="30" t="s">
        <v>1925</v>
      </c>
    </row>
    <row r="834" spans="4:61" s="20" customFormat="1" ht="15" hidden="1" x14ac:dyDescent="0.25">
      <c r="D834" s="20">
        <f>SUM(D632:D832)</f>
        <v>0</v>
      </c>
      <c r="E834" s="20">
        <f>SUM(E632:E832)</f>
        <v>0</v>
      </c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J834" s="100"/>
      <c r="BD834" t="str">
        <f t="shared" si="85"/>
        <v>RENTHE CLATTERBRIDGE CANCER CENTRE</v>
      </c>
      <c r="BE834" s="30" t="s">
        <v>1928</v>
      </c>
      <c r="BF834" s="30" t="s">
        <v>1929</v>
      </c>
      <c r="BG834" s="30" t="s">
        <v>1928</v>
      </c>
      <c r="BH834" s="30" t="s">
        <v>1929</v>
      </c>
      <c r="BI834" s="30" t="s">
        <v>1925</v>
      </c>
    </row>
    <row r="835" spans="4:61" s="20" customFormat="1" ht="15" hidden="1" x14ac:dyDescent="0.25">
      <c r="E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J835" s="100"/>
      <c r="BD835" t="str">
        <f t="shared" si="85"/>
        <v>REPAINTREE CENTRE FOR WOMENS HEALTH</v>
      </c>
      <c r="BE835" s="30" t="s">
        <v>1930</v>
      </c>
      <c r="BF835" s="30" t="s">
        <v>1931</v>
      </c>
      <c r="BG835" s="30" t="s">
        <v>1930</v>
      </c>
      <c r="BH835" s="30" t="s">
        <v>1931</v>
      </c>
      <c r="BI835" s="30" t="s">
        <v>1932</v>
      </c>
    </row>
    <row r="836" spans="4:61" s="20" customFormat="1" ht="15" hidden="1" x14ac:dyDescent="0.25">
      <c r="E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J836" s="100"/>
      <c r="BD836" t="str">
        <f t="shared" si="85"/>
        <v>REPLIVERPOOL WOMENS HOSPITAL</v>
      </c>
      <c r="BE836" s="30" t="s">
        <v>1933</v>
      </c>
      <c r="BF836" s="30" t="s">
        <v>1934</v>
      </c>
      <c r="BG836" s="30" t="s">
        <v>1933</v>
      </c>
      <c r="BH836" s="30" t="s">
        <v>1934</v>
      </c>
      <c r="BI836" s="30" t="s">
        <v>1932</v>
      </c>
    </row>
    <row r="837" spans="4:61" s="20" customFormat="1" ht="15" hidden="1" x14ac:dyDescent="0.25">
      <c r="E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J837" s="100"/>
      <c r="BD837" t="str">
        <f t="shared" si="85"/>
        <v>RETTHE WALTON CENTRE FOR NEUROLOGY AND NEUROSURGERY NHS TRUST</v>
      </c>
      <c r="BE837" s="30" t="s">
        <v>1935</v>
      </c>
      <c r="BF837" s="30" t="s">
        <v>1936</v>
      </c>
      <c r="BG837" s="30" t="s">
        <v>1935</v>
      </c>
      <c r="BH837" s="30" t="s">
        <v>1936</v>
      </c>
      <c r="BI837" s="30" t="s">
        <v>1937</v>
      </c>
    </row>
    <row r="838" spans="4:61" s="20" customFormat="1" ht="15" hidden="1" x14ac:dyDescent="0.25">
      <c r="E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J838" s="100"/>
      <c r="BD838" t="str">
        <f t="shared" si="85"/>
        <v>RF4HAROLD WOOD HOSPITAL</v>
      </c>
      <c r="BE838" s="30" t="s">
        <v>1938</v>
      </c>
      <c r="BF838" s="30" t="s">
        <v>1939</v>
      </c>
      <c r="BG838" s="30" t="s">
        <v>1938</v>
      </c>
      <c r="BH838" s="30" t="s">
        <v>1939</v>
      </c>
      <c r="BI838" s="30" t="s">
        <v>1940</v>
      </c>
    </row>
    <row r="839" spans="4:61" s="20" customFormat="1" ht="15" hidden="1" x14ac:dyDescent="0.25">
      <c r="E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J839" s="100"/>
      <c r="BD839" t="str">
        <f t="shared" si="85"/>
        <v>RF4KING GEORGE HOSPITAL</v>
      </c>
      <c r="BE839" s="30" t="s">
        <v>1941</v>
      </c>
      <c r="BF839" s="30" t="s">
        <v>1942</v>
      </c>
      <c r="BG839" s="30" t="s">
        <v>1941</v>
      </c>
      <c r="BH839" s="30" t="s">
        <v>1942</v>
      </c>
      <c r="BI839" s="30" t="s">
        <v>1940</v>
      </c>
    </row>
    <row r="840" spans="4:61" s="20" customFormat="1" ht="15" hidden="1" x14ac:dyDescent="0.25">
      <c r="E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J840" s="100"/>
      <c r="BD840" t="str">
        <f t="shared" si="85"/>
        <v>RF4OLDCHURCH HOSPITAL</v>
      </c>
      <c r="BE840" s="30" t="s">
        <v>1943</v>
      </c>
      <c r="BF840" s="30" t="s">
        <v>1944</v>
      </c>
      <c r="BG840" s="30" t="s">
        <v>1943</v>
      </c>
      <c r="BH840" s="30" t="s">
        <v>1944</v>
      </c>
      <c r="BI840" s="30" t="s">
        <v>1940</v>
      </c>
    </row>
    <row r="841" spans="4:61" s="20" customFormat="1" ht="15" hidden="1" x14ac:dyDescent="0.25">
      <c r="E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J841" s="100"/>
      <c r="BD841" t="str">
        <f t="shared" si="85"/>
        <v>RF4QUEEN'S HOSPITAL</v>
      </c>
      <c r="BE841" s="30" t="s">
        <v>1945</v>
      </c>
      <c r="BF841" s="30" t="s">
        <v>1946</v>
      </c>
      <c r="BG841" s="30" t="s">
        <v>1945</v>
      </c>
      <c r="BH841" s="30" t="s">
        <v>1946</v>
      </c>
      <c r="BI841" s="30" t="s">
        <v>1940</v>
      </c>
    </row>
    <row r="842" spans="4:61" s="20" customFormat="1" ht="15" hidden="1" x14ac:dyDescent="0.25">
      <c r="E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J842" s="100"/>
      <c r="BD842" t="str">
        <f t="shared" si="85"/>
        <v>RFFBARNSLEY HOSPITAL NHS FOUNDATION TRUST HQ</v>
      </c>
      <c r="BE842" s="30" t="s">
        <v>1947</v>
      </c>
      <c r="BF842" s="30" t="s">
        <v>1948</v>
      </c>
      <c r="BG842" s="30" t="s">
        <v>1947</v>
      </c>
      <c r="BH842" s="30" t="s">
        <v>1948</v>
      </c>
      <c r="BI842" s="30" t="s">
        <v>1949</v>
      </c>
    </row>
    <row r="843" spans="4:61" s="20" customFormat="1" ht="15" hidden="1" x14ac:dyDescent="0.25">
      <c r="E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J843" s="100"/>
      <c r="BD843" t="str">
        <f t="shared" si="85"/>
        <v>RFRBARNSLEY HOSPITALS</v>
      </c>
      <c r="BE843" s="30" t="s">
        <v>1950</v>
      </c>
      <c r="BF843" s="30" t="s">
        <v>1951</v>
      </c>
      <c r="BG843" s="30" t="s">
        <v>1950</v>
      </c>
      <c r="BH843" s="30" t="s">
        <v>1951</v>
      </c>
      <c r="BI843" s="30" t="s">
        <v>1952</v>
      </c>
    </row>
    <row r="844" spans="4:61" s="20" customFormat="1" ht="15" hidden="1" x14ac:dyDescent="0.25">
      <c r="E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J844" s="100"/>
      <c r="BD844" t="str">
        <f t="shared" si="85"/>
        <v>RFRDONCASTER &amp; BASSETLAW HOSPITALS</v>
      </c>
      <c r="BE844" t="s">
        <v>1953</v>
      </c>
      <c r="BF844" s="30" t="s">
        <v>1954</v>
      </c>
      <c r="BG844" t="s">
        <v>1953</v>
      </c>
      <c r="BH844" t="s">
        <v>1954</v>
      </c>
      <c r="BI844" s="30" t="s">
        <v>1952</v>
      </c>
    </row>
    <row r="845" spans="4:61" s="20" customFormat="1" ht="15" hidden="1" x14ac:dyDescent="0.25">
      <c r="E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J845" s="100"/>
      <c r="BD845" t="str">
        <f t="shared" si="85"/>
        <v>RFRROTHERHAM DISTRICT GENERAL HOSPITAL</v>
      </c>
      <c r="BE845" t="s">
        <v>1955</v>
      </c>
      <c r="BF845" s="30" t="s">
        <v>1956</v>
      </c>
      <c r="BG845" t="s">
        <v>1955</v>
      </c>
      <c r="BH845" t="s">
        <v>1956</v>
      </c>
      <c r="BI845" s="30" t="s">
        <v>1952</v>
      </c>
    </row>
    <row r="846" spans="4:61" s="20" customFormat="1" ht="15" hidden="1" x14ac:dyDescent="0.25">
      <c r="E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J846" s="100"/>
      <c r="BD846" t="str">
        <f t="shared" si="85"/>
        <v>RFSBUXTON HOSPITAL</v>
      </c>
      <c r="BE846" s="30" t="s">
        <v>1957</v>
      </c>
      <c r="BF846" s="30" t="s">
        <v>1958</v>
      </c>
      <c r="BG846" s="30" t="s">
        <v>1957</v>
      </c>
      <c r="BH846" s="30" t="s">
        <v>1958</v>
      </c>
      <c r="BI846" s="30" t="s">
        <v>1959</v>
      </c>
    </row>
    <row r="847" spans="4:61" s="20" customFormat="1" ht="15" hidden="1" x14ac:dyDescent="0.25">
      <c r="E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J847" s="100"/>
      <c r="BD847" t="str">
        <f t="shared" si="85"/>
        <v>RFSCHESTERFIELD ROYAL HOSPITAL</v>
      </c>
      <c r="BE847" s="30" t="s">
        <v>1960</v>
      </c>
      <c r="BF847" s="30" t="s">
        <v>1961</v>
      </c>
      <c r="BG847" s="30" t="s">
        <v>1960</v>
      </c>
      <c r="BH847" s="30" t="s">
        <v>1961</v>
      </c>
      <c r="BI847" s="30" t="s">
        <v>1959</v>
      </c>
    </row>
    <row r="848" spans="4:61" s="20" customFormat="1" ht="15" hidden="1" x14ac:dyDescent="0.25">
      <c r="E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J848" s="100"/>
      <c r="BD848" t="str">
        <f t="shared" si="85"/>
        <v>RFSFOLJAMBE ROAD</v>
      </c>
      <c r="BE848" s="30" t="s">
        <v>1962</v>
      </c>
      <c r="BF848" s="30" t="s">
        <v>1963</v>
      </c>
      <c r="BG848" s="30" t="s">
        <v>1962</v>
      </c>
      <c r="BH848" s="30" t="s">
        <v>1963</v>
      </c>
      <c r="BI848" s="30" t="s">
        <v>1959</v>
      </c>
    </row>
    <row r="849" spans="56:61" s="20" customFormat="1" ht="15" hidden="1" x14ac:dyDescent="0.25">
      <c r="BD849" t="str">
        <f t="shared" si="85"/>
        <v>RFSSCARSDALE HOSPITAL</v>
      </c>
      <c r="BE849" s="30" t="s">
        <v>1964</v>
      </c>
      <c r="BF849" s="30" t="s">
        <v>1965</v>
      </c>
      <c r="BG849" s="30" t="s">
        <v>1964</v>
      </c>
      <c r="BH849" s="30" t="s">
        <v>1965</v>
      </c>
      <c r="BI849" s="30" t="s">
        <v>1959</v>
      </c>
    </row>
    <row r="850" spans="56:61" s="20" customFormat="1" ht="15" hidden="1" x14ac:dyDescent="0.25">
      <c r="BD850" t="str">
        <f t="shared" si="85"/>
        <v>RFSWHITWORTH HOSPITAL</v>
      </c>
      <c r="BE850" s="30" t="s">
        <v>1966</v>
      </c>
      <c r="BF850" s="30" t="s">
        <v>1967</v>
      </c>
      <c r="BG850" s="30" t="s">
        <v>1966</v>
      </c>
      <c r="BH850" s="30" t="s">
        <v>1967</v>
      </c>
      <c r="BI850" s="30" t="s">
        <v>1959</v>
      </c>
    </row>
    <row r="851" spans="56:61" s="20" customFormat="1" ht="15" hidden="1" x14ac:dyDescent="0.25">
      <c r="BD851" t="str">
        <f t="shared" si="85"/>
        <v>RGDACOMB GARTH</v>
      </c>
      <c r="BE851" s="30" t="s">
        <v>1968</v>
      </c>
      <c r="BF851" s="30" t="s">
        <v>1969</v>
      </c>
      <c r="BG851" s="30" t="s">
        <v>1968</v>
      </c>
      <c r="BH851" s="30" t="s">
        <v>1969</v>
      </c>
      <c r="BI851" s="30" t="s">
        <v>1970</v>
      </c>
    </row>
    <row r="852" spans="56:61" s="20" customFormat="1" ht="15" hidden="1" x14ac:dyDescent="0.25">
      <c r="BD852" t="str">
        <f t="shared" si="85"/>
        <v>RGDALPHA HOSPITAL BURY</v>
      </c>
      <c r="BE852" s="30" t="s">
        <v>1971</v>
      </c>
      <c r="BF852" s="30" t="s">
        <v>1972</v>
      </c>
      <c r="BG852" s="30" t="s">
        <v>1971</v>
      </c>
      <c r="BH852" s="30" t="s">
        <v>1972</v>
      </c>
      <c r="BI852" s="30" t="s">
        <v>1970</v>
      </c>
    </row>
    <row r="853" spans="56:61" s="20" customFormat="1" ht="15" hidden="1" x14ac:dyDescent="0.25">
      <c r="BD853" t="str">
        <f t="shared" si="85"/>
        <v>RGDARMLEY GRANGE</v>
      </c>
      <c r="BE853" s="30" t="s">
        <v>1973</v>
      </c>
      <c r="BF853" s="30" t="s">
        <v>1974</v>
      </c>
      <c r="BG853" s="30" t="s">
        <v>1973</v>
      </c>
      <c r="BH853" s="30" t="s">
        <v>1974</v>
      </c>
      <c r="BI853" s="30" t="s">
        <v>1970</v>
      </c>
    </row>
    <row r="854" spans="56:61" s="20" customFormat="1" ht="15" hidden="1" x14ac:dyDescent="0.25">
      <c r="BD854" t="str">
        <f t="shared" si="85"/>
        <v>RGDASKET CROFT</v>
      </c>
      <c r="BE854" s="30" t="s">
        <v>1975</v>
      </c>
      <c r="BF854" s="30" t="s">
        <v>1976</v>
      </c>
      <c r="BG854" s="30" t="s">
        <v>1975</v>
      </c>
      <c r="BH854" s="30" t="s">
        <v>1976</v>
      </c>
      <c r="BI854" s="30" t="s">
        <v>1970</v>
      </c>
    </row>
    <row r="855" spans="56:61" s="20" customFormat="1" ht="15" hidden="1" x14ac:dyDescent="0.25">
      <c r="BD855" t="str">
        <f t="shared" si="85"/>
        <v>RGDASKET HOUSE</v>
      </c>
      <c r="BE855" s="30" t="s">
        <v>1977</v>
      </c>
      <c r="BF855" s="30" t="s">
        <v>1978</v>
      </c>
      <c r="BG855" s="30" t="s">
        <v>1977</v>
      </c>
      <c r="BH855" s="30" t="s">
        <v>1978</v>
      </c>
      <c r="BI855" s="30" t="s">
        <v>1970</v>
      </c>
    </row>
    <row r="856" spans="56:61" s="20" customFormat="1" ht="15" hidden="1" x14ac:dyDescent="0.25">
      <c r="BD856" t="str">
        <f t="shared" si="85"/>
        <v>RGDBECKLIN CENTRE</v>
      </c>
      <c r="BE856" s="30" t="s">
        <v>1979</v>
      </c>
      <c r="BF856" s="30" t="s">
        <v>1980</v>
      </c>
      <c r="BG856" s="30" t="s">
        <v>1979</v>
      </c>
      <c r="BH856" s="30" t="s">
        <v>1980</v>
      </c>
      <c r="BI856" s="30" t="s">
        <v>1970</v>
      </c>
    </row>
    <row r="857" spans="56:61" s="20" customFormat="1" ht="15" hidden="1" x14ac:dyDescent="0.25">
      <c r="BD857" t="str">
        <f t="shared" si="85"/>
        <v>RGDBOOTHAM PARK HOSPITAL</v>
      </c>
      <c r="BE857" s="30" t="s">
        <v>1981</v>
      </c>
      <c r="BF857" s="30" t="s">
        <v>1381</v>
      </c>
      <c r="BG857" s="30" t="s">
        <v>1981</v>
      </c>
      <c r="BH857" s="30" t="s">
        <v>1381</v>
      </c>
      <c r="BI857" s="30" t="s">
        <v>1970</v>
      </c>
    </row>
    <row r="858" spans="56:61" s="20" customFormat="1" ht="15" hidden="1" x14ac:dyDescent="0.25">
      <c r="BD858" t="str">
        <f t="shared" si="85"/>
        <v>RGDCATTERICK GARRISON</v>
      </c>
      <c r="BE858" s="30" t="s">
        <v>1982</v>
      </c>
      <c r="BF858" s="30" t="s">
        <v>1983</v>
      </c>
      <c r="BG858" s="30" t="s">
        <v>1982</v>
      </c>
      <c r="BH858" s="30" t="s">
        <v>1983</v>
      </c>
      <c r="BI858" s="30" t="s">
        <v>1970</v>
      </c>
    </row>
    <row r="859" spans="56:61" s="20" customFormat="1" ht="15" hidden="1" x14ac:dyDescent="0.25">
      <c r="BD859" t="str">
        <f t="shared" si="85"/>
        <v>RGDCHAPEL ALLERTON HOSPITAL</v>
      </c>
      <c r="BE859" s="30" t="s">
        <v>1984</v>
      </c>
      <c r="BF859" s="30" t="s">
        <v>1985</v>
      </c>
      <c r="BG859" s="30" t="s">
        <v>1984</v>
      </c>
      <c r="BH859" s="30" t="s">
        <v>1985</v>
      </c>
      <c r="BI859" s="30" t="s">
        <v>1970</v>
      </c>
    </row>
    <row r="860" spans="56:61" s="20" customFormat="1" ht="15" hidden="1" x14ac:dyDescent="0.25">
      <c r="BD860" t="str">
        <f t="shared" si="85"/>
        <v>RGDCHILD AND FAMILY PSYCHIATRIC UNIT</v>
      </c>
      <c r="BE860" s="30" t="s">
        <v>1986</v>
      </c>
      <c r="BF860" s="30" t="s">
        <v>1987</v>
      </c>
      <c r="BG860" s="30" t="s">
        <v>1986</v>
      </c>
      <c r="BH860" s="30" t="s">
        <v>1987</v>
      </c>
      <c r="BI860" s="30" t="s">
        <v>1970</v>
      </c>
    </row>
    <row r="861" spans="56:61" s="20" customFormat="1" ht="15" hidden="1" x14ac:dyDescent="0.25">
      <c r="BD861" t="str">
        <f t="shared" si="85"/>
        <v>RGDCLIFTON HOUSE</v>
      </c>
      <c r="BE861" s="30" t="s">
        <v>1988</v>
      </c>
      <c r="BF861" s="30" t="s">
        <v>1989</v>
      </c>
      <c r="BG861" s="30" t="s">
        <v>1988</v>
      </c>
      <c r="BH861" s="30" t="s">
        <v>1989</v>
      </c>
      <c r="BI861" s="30" t="s">
        <v>1970</v>
      </c>
    </row>
    <row r="862" spans="56:61" s="20" customFormat="1" ht="15" hidden="1" x14ac:dyDescent="0.25">
      <c r="BD862" t="str">
        <f t="shared" si="85"/>
        <v>RGDCROOKED ACRES</v>
      </c>
      <c r="BE862" s="30" t="s">
        <v>1990</v>
      </c>
      <c r="BF862" s="30" t="s">
        <v>1991</v>
      </c>
      <c r="BG862" s="30" t="s">
        <v>1990</v>
      </c>
      <c r="BH862" s="30" t="s">
        <v>1991</v>
      </c>
      <c r="BI862" s="30" t="s">
        <v>1970</v>
      </c>
    </row>
    <row r="863" spans="56:61" s="20" customFormat="1" ht="15" hidden="1" x14ac:dyDescent="0.25">
      <c r="BD863" t="str">
        <f t="shared" si="85"/>
        <v>RGDCYGNET HOSPITAL BECKTON</v>
      </c>
      <c r="BE863" s="30" t="s">
        <v>1992</v>
      </c>
      <c r="BF863" s="30" t="s">
        <v>1993</v>
      </c>
      <c r="BG863" s="30" t="s">
        <v>1992</v>
      </c>
      <c r="BH863" s="30" t="s">
        <v>1993</v>
      </c>
      <c r="BI863" s="30" t="s">
        <v>1970</v>
      </c>
    </row>
    <row r="864" spans="56:61" s="20" customFormat="1" ht="15" hidden="1" x14ac:dyDescent="0.25">
      <c r="BD864" t="str">
        <f t="shared" si="85"/>
        <v>RGDCYGNET HOSPITAL BIERLEY</v>
      </c>
      <c r="BE864" s="30" t="s">
        <v>1994</v>
      </c>
      <c r="BF864" s="30" t="s">
        <v>1995</v>
      </c>
      <c r="BG864" s="30" t="s">
        <v>1994</v>
      </c>
      <c r="BH864" s="30" t="s">
        <v>1995</v>
      </c>
      <c r="BI864" s="30" t="s">
        <v>1970</v>
      </c>
    </row>
    <row r="865" spans="56:61" s="20" customFormat="1" ht="15" hidden="1" x14ac:dyDescent="0.25">
      <c r="BD865" t="str">
        <f t="shared" si="85"/>
        <v>RGDCYGNET HOSPITAL WYKE</v>
      </c>
      <c r="BE865" s="30" t="s">
        <v>1996</v>
      </c>
      <c r="BF865" s="30" t="s">
        <v>1997</v>
      </c>
      <c r="BG865" s="30" t="s">
        <v>1996</v>
      </c>
      <c r="BH865" s="30" t="s">
        <v>1997</v>
      </c>
      <c r="BI865" s="30" t="s">
        <v>1970</v>
      </c>
    </row>
    <row r="866" spans="56:61" s="20" customFormat="1" ht="15" hidden="1" x14ac:dyDescent="0.25">
      <c r="BD866" t="str">
        <f t="shared" si="85"/>
        <v>RGDFARSLEY</v>
      </c>
      <c r="BE866" s="30" t="s">
        <v>1998</v>
      </c>
      <c r="BF866" s="30" t="s">
        <v>1999</v>
      </c>
      <c r="BG866" s="30" t="s">
        <v>1998</v>
      </c>
      <c r="BH866" s="30" t="s">
        <v>1999</v>
      </c>
      <c r="BI866" s="30" t="s">
        <v>1970</v>
      </c>
    </row>
    <row r="867" spans="56:61" s="20" customFormat="1" ht="15" hidden="1" x14ac:dyDescent="0.25">
      <c r="BD867" t="str">
        <f t="shared" si="85"/>
        <v>RGDFIELD VIEW</v>
      </c>
      <c r="BE867" s="30" t="s">
        <v>2000</v>
      </c>
      <c r="BF867" s="30" t="s">
        <v>2001</v>
      </c>
      <c r="BG867" s="30" t="s">
        <v>2000</v>
      </c>
      <c r="BH867" s="30" t="s">
        <v>2001</v>
      </c>
      <c r="BI867" s="30" t="s">
        <v>1970</v>
      </c>
    </row>
    <row r="868" spans="56:61" s="20" customFormat="1" ht="15" hidden="1" x14ac:dyDescent="0.25">
      <c r="BD868" t="str">
        <f t="shared" si="85"/>
        <v>RGDJOSEPH'S WELL</v>
      </c>
      <c r="BE868" s="30" t="s">
        <v>2002</v>
      </c>
      <c r="BF868" s="30" t="s">
        <v>2003</v>
      </c>
      <c r="BG868" s="30" t="s">
        <v>2002</v>
      </c>
      <c r="BH868" s="30" t="s">
        <v>2003</v>
      </c>
      <c r="BI868" s="30" t="s">
        <v>1970</v>
      </c>
    </row>
    <row r="869" spans="56:61" s="20" customFormat="1" ht="15" hidden="1" x14ac:dyDescent="0.25">
      <c r="BD869" t="str">
        <f t="shared" si="85"/>
        <v>RGDLABURNUM COTTAGE</v>
      </c>
      <c r="BE869" s="30" t="s">
        <v>2004</v>
      </c>
      <c r="BF869" s="30" t="s">
        <v>2005</v>
      </c>
      <c r="BG869" s="30" t="s">
        <v>2004</v>
      </c>
      <c r="BH869" s="30" t="s">
        <v>2005</v>
      </c>
      <c r="BI869" s="30" t="s">
        <v>1970</v>
      </c>
    </row>
    <row r="870" spans="56:61" s="20" customFormat="1" ht="15" hidden="1" x14ac:dyDescent="0.25">
      <c r="BD870" t="str">
        <f t="shared" si="85"/>
        <v>RGDLEEDS GENERAL INFIRMARY</v>
      </c>
      <c r="BE870" s="30" t="s">
        <v>2006</v>
      </c>
      <c r="BF870" s="30" t="s">
        <v>2007</v>
      </c>
      <c r="BG870" s="30" t="s">
        <v>2006</v>
      </c>
      <c r="BH870" s="30" t="s">
        <v>2007</v>
      </c>
      <c r="BI870" s="30" t="s">
        <v>1970</v>
      </c>
    </row>
    <row r="871" spans="56:61" s="20" customFormat="1" ht="15" hidden="1" x14ac:dyDescent="0.25">
      <c r="BD871" t="str">
        <f t="shared" si="85"/>
        <v>RGDLIME TREES</v>
      </c>
      <c r="BE871" s="30" t="s">
        <v>2008</v>
      </c>
      <c r="BF871" s="30" t="s">
        <v>2009</v>
      </c>
      <c r="BG871" s="30" t="s">
        <v>2008</v>
      </c>
      <c r="BH871" s="30" t="s">
        <v>2009</v>
      </c>
      <c r="BI871" s="30" t="s">
        <v>1970</v>
      </c>
    </row>
    <row r="872" spans="56:61" s="20" customFormat="1" ht="15" hidden="1" x14ac:dyDescent="0.25">
      <c r="BD872" t="str">
        <f t="shared" si="85"/>
        <v>RGDLYNFIELD MOUNT HOSPITAL</v>
      </c>
      <c r="BE872" s="30" t="s">
        <v>2010</v>
      </c>
      <c r="BF872" s="130" t="s">
        <v>2011</v>
      </c>
      <c r="BG872" s="30" t="s">
        <v>2010</v>
      </c>
      <c r="BH872" s="130" t="s">
        <v>2011</v>
      </c>
      <c r="BI872" s="30" t="s">
        <v>1970</v>
      </c>
    </row>
    <row r="873" spans="56:61" s="20" customFormat="1" ht="15" hidden="1" x14ac:dyDescent="0.25">
      <c r="BD873" t="str">
        <f t="shared" ref="BD873:BD941" si="87">CONCATENATE(LEFT(BE873, 3),BF873)</f>
        <v>RGDMAWCROFT GRANGE</v>
      </c>
      <c r="BE873" s="30" t="s">
        <v>2012</v>
      </c>
      <c r="BF873" s="30" t="s">
        <v>2013</v>
      </c>
      <c r="BG873" s="30" t="s">
        <v>2012</v>
      </c>
      <c r="BH873" s="30" t="s">
        <v>2013</v>
      </c>
      <c r="BI873" s="30" t="s">
        <v>1970</v>
      </c>
    </row>
    <row r="874" spans="56:61" s="20" customFormat="1" ht="15" hidden="1" x14ac:dyDescent="0.25">
      <c r="BD874" t="str">
        <f t="shared" si="87"/>
        <v>RGDMEADOWFIELDS CUE</v>
      </c>
      <c r="BE874" s="30" t="s">
        <v>2014</v>
      </c>
      <c r="BF874" s="30" t="s">
        <v>2015</v>
      </c>
      <c r="BG874" s="30" t="s">
        <v>2014</v>
      </c>
      <c r="BH874" s="30" t="s">
        <v>2015</v>
      </c>
      <c r="BI874" s="30" t="s">
        <v>1970</v>
      </c>
    </row>
    <row r="875" spans="56:61" s="20" customFormat="1" ht="15" hidden="1" x14ac:dyDescent="0.25">
      <c r="BD875" t="str">
        <f t="shared" si="87"/>
        <v>RGDMH IN-REACH (ASKHAM)</v>
      </c>
      <c r="BE875" s="30" t="s">
        <v>2016</v>
      </c>
      <c r="BF875" s="30" t="s">
        <v>2017</v>
      </c>
      <c r="BG875" s="30" t="s">
        <v>2016</v>
      </c>
      <c r="BH875" s="30" t="s">
        <v>2017</v>
      </c>
      <c r="BI875" s="30" t="s">
        <v>1970</v>
      </c>
    </row>
    <row r="876" spans="56:61" s="20" customFormat="1" ht="15" hidden="1" x14ac:dyDescent="0.25">
      <c r="BD876" t="str">
        <f t="shared" si="87"/>
        <v>RGDMH IN-REACH (NORTHALLERTON)</v>
      </c>
      <c r="BE876" s="30" t="s">
        <v>2018</v>
      </c>
      <c r="BF876" s="30" t="s">
        <v>2019</v>
      </c>
      <c r="BG876" s="30" t="s">
        <v>2018</v>
      </c>
      <c r="BH876" s="30" t="s">
        <v>2019</v>
      </c>
      <c r="BI876" s="30" t="s">
        <v>1970</v>
      </c>
    </row>
    <row r="877" spans="56:61" s="20" customFormat="1" ht="15" hidden="1" x14ac:dyDescent="0.25">
      <c r="BD877" t="str">
        <f t="shared" si="87"/>
        <v>RGDMILL LODGE COMMUNITY UNIT</v>
      </c>
      <c r="BE877" s="30" t="s">
        <v>2020</v>
      </c>
      <c r="BF877" s="30" t="s">
        <v>2021</v>
      </c>
      <c r="BG877" s="30" t="s">
        <v>2020</v>
      </c>
      <c r="BH877" s="30" t="s">
        <v>2021</v>
      </c>
      <c r="BI877" s="30" t="s">
        <v>1970</v>
      </c>
    </row>
    <row r="878" spans="56:61" s="20" customFormat="1" ht="15" hidden="1" x14ac:dyDescent="0.25">
      <c r="BD878" t="str">
        <f t="shared" si="87"/>
        <v>RGDMILLSIDE CUE</v>
      </c>
      <c r="BE878" s="30" t="s">
        <v>2022</v>
      </c>
      <c r="BF878" s="30" t="s">
        <v>2023</v>
      </c>
      <c r="BG878" s="30" t="s">
        <v>2022</v>
      </c>
      <c r="BH878" s="30" t="s">
        <v>2023</v>
      </c>
      <c r="BI878" s="30" t="s">
        <v>1970</v>
      </c>
    </row>
    <row r="879" spans="56:61" s="20" customFormat="1" ht="15" hidden="1" x14ac:dyDescent="0.25">
      <c r="BD879" t="str">
        <f t="shared" si="87"/>
        <v>RGDNEWSAM CENTRE</v>
      </c>
      <c r="BE879" s="30" t="s">
        <v>2024</v>
      </c>
      <c r="BF879" s="30" t="s">
        <v>2025</v>
      </c>
      <c r="BG879" s="30" t="s">
        <v>2024</v>
      </c>
      <c r="BH879" s="30" t="s">
        <v>2025</v>
      </c>
      <c r="BI879" s="30" t="s">
        <v>1970</v>
      </c>
    </row>
    <row r="880" spans="56:61" s="20" customFormat="1" ht="15" hidden="1" x14ac:dyDescent="0.25">
      <c r="BD880" t="str">
        <f t="shared" si="87"/>
        <v>RGDNEWTON LODGE SECURE UNIT</v>
      </c>
      <c r="BE880" s="30" t="s">
        <v>2026</v>
      </c>
      <c r="BF880" s="30" t="s">
        <v>2027</v>
      </c>
      <c r="BG880" s="30" t="s">
        <v>2026</v>
      </c>
      <c r="BH880" s="30" t="s">
        <v>2027</v>
      </c>
      <c r="BI880" s="30" t="s">
        <v>1970</v>
      </c>
    </row>
    <row r="881" spans="56:61" s="20" customFormat="1" ht="15" hidden="1" x14ac:dyDescent="0.25">
      <c r="BD881" t="str">
        <f t="shared" si="87"/>
        <v>RGDNSCAP</v>
      </c>
      <c r="BE881" s="30" t="s">
        <v>2028</v>
      </c>
      <c r="BF881" s="30" t="s">
        <v>2029</v>
      </c>
      <c r="BG881" s="30" t="s">
        <v>2028</v>
      </c>
      <c r="BH881" s="30" t="s">
        <v>2029</v>
      </c>
      <c r="BI881" s="30" t="s">
        <v>1970</v>
      </c>
    </row>
    <row r="882" spans="56:61" s="20" customFormat="1" ht="15" hidden="1" x14ac:dyDescent="0.25">
      <c r="BD882" t="str">
        <f t="shared" si="87"/>
        <v>RGDOAK RISE</v>
      </c>
      <c r="BE882" s="30" t="s">
        <v>2030</v>
      </c>
      <c r="BF882" s="30" t="s">
        <v>2031</v>
      </c>
      <c r="BG882" s="30" t="s">
        <v>2030</v>
      </c>
      <c r="BH882" s="30" t="s">
        <v>2031</v>
      </c>
      <c r="BI882" s="30" t="s">
        <v>1970</v>
      </c>
    </row>
    <row r="883" spans="56:61" s="20" customFormat="1" ht="15" hidden="1" x14ac:dyDescent="0.25">
      <c r="BD883" t="str">
        <f t="shared" si="87"/>
        <v>RGDPARKSIDE GREEN</v>
      </c>
      <c r="BE883" s="30" t="s">
        <v>2032</v>
      </c>
      <c r="BF883" s="30" t="s">
        <v>2033</v>
      </c>
      <c r="BG883" s="30" t="s">
        <v>2032</v>
      </c>
      <c r="BH883" s="30" t="s">
        <v>2033</v>
      </c>
      <c r="BI883" s="30" t="s">
        <v>1970</v>
      </c>
    </row>
    <row r="884" spans="56:61" s="20" customFormat="1" ht="15" hidden="1" x14ac:dyDescent="0.25">
      <c r="BD884" t="str">
        <f t="shared" si="87"/>
        <v>RGDPARKSIDE LODGE</v>
      </c>
      <c r="BE884" s="30" t="s">
        <v>2034</v>
      </c>
      <c r="BF884" s="30" t="s">
        <v>2035</v>
      </c>
      <c r="BG884" s="30" t="s">
        <v>2034</v>
      </c>
      <c r="BH884" s="30" t="s">
        <v>2035</v>
      </c>
      <c r="BI884" s="30" t="s">
        <v>1970</v>
      </c>
    </row>
    <row r="885" spans="56:61" s="20" customFormat="1" ht="15" hidden="1" x14ac:dyDescent="0.25">
      <c r="BD885" t="str">
        <f t="shared" si="87"/>
        <v>RGDPEPPERMILL COURT</v>
      </c>
      <c r="BE885" s="30" t="s">
        <v>2036</v>
      </c>
      <c r="BF885" s="30" t="s">
        <v>2037</v>
      </c>
      <c r="BG885" s="30" t="s">
        <v>2036</v>
      </c>
      <c r="BH885" s="30" t="s">
        <v>2037</v>
      </c>
      <c r="BI885" s="30" t="s">
        <v>1970</v>
      </c>
    </row>
    <row r="886" spans="56:61" s="20" customFormat="1" ht="15" hidden="1" x14ac:dyDescent="0.25">
      <c r="BD886" t="str">
        <f t="shared" si="87"/>
        <v>RGDPERSONALITY DISORDERS UNIT</v>
      </c>
      <c r="BE886" s="30" t="s">
        <v>2038</v>
      </c>
      <c r="BF886" s="30" t="s">
        <v>2039</v>
      </c>
      <c r="BG886" s="30" t="s">
        <v>2038</v>
      </c>
      <c r="BH886" s="30" t="s">
        <v>2039</v>
      </c>
      <c r="BI886" s="30" t="s">
        <v>1970</v>
      </c>
    </row>
    <row r="887" spans="56:61" s="20" customFormat="1" ht="15" hidden="1" x14ac:dyDescent="0.25">
      <c r="BD887" t="str">
        <f t="shared" si="87"/>
        <v>RGDPONTEFRACT GENERAL INFIRMARY</v>
      </c>
      <c r="BE887" s="30" t="s">
        <v>2040</v>
      </c>
      <c r="BF887" s="30" t="s">
        <v>2041</v>
      </c>
      <c r="BG887" s="30" t="s">
        <v>2040</v>
      </c>
      <c r="BH887" s="30" t="s">
        <v>2041</v>
      </c>
      <c r="BI887" s="30" t="s">
        <v>1970</v>
      </c>
    </row>
    <row r="888" spans="56:61" s="20" customFormat="1" ht="15" hidden="1" x14ac:dyDescent="0.25">
      <c r="BD888" t="str">
        <f t="shared" si="87"/>
        <v>RGDRED ROOFS</v>
      </c>
      <c r="BE888" s="30" t="s">
        <v>2042</v>
      </c>
      <c r="BF888" s="30" t="s">
        <v>2043</v>
      </c>
      <c r="BG888" s="30" t="s">
        <v>2042</v>
      </c>
      <c r="BH888" s="30" t="s">
        <v>2043</v>
      </c>
      <c r="BI888" s="30" t="s">
        <v>1970</v>
      </c>
    </row>
    <row r="889" spans="56:61" s="20" customFormat="1" ht="15" hidden="1" x14ac:dyDescent="0.25">
      <c r="BD889" t="str">
        <f t="shared" si="87"/>
        <v>RGDRIPON COMMUNITY HOSPITAL</v>
      </c>
      <c r="BE889" s="30" t="s">
        <v>2044</v>
      </c>
      <c r="BF889" s="30" t="s">
        <v>2045</v>
      </c>
      <c r="BG889" s="30" t="s">
        <v>2044</v>
      </c>
      <c r="BH889" s="30" t="s">
        <v>2045</v>
      </c>
      <c r="BI889" s="30" t="s">
        <v>1970</v>
      </c>
    </row>
    <row r="890" spans="56:61" s="20" customFormat="1" ht="15" hidden="1" x14ac:dyDescent="0.25">
      <c r="BD890" t="str">
        <f t="shared" si="87"/>
        <v>RGDRUTSON HOSPITAL</v>
      </c>
      <c r="BE890" s="30" t="s">
        <v>2046</v>
      </c>
      <c r="BF890" s="30" t="s">
        <v>2047</v>
      </c>
      <c r="BG890" s="30" t="s">
        <v>2046</v>
      </c>
      <c r="BH890" s="30" t="s">
        <v>2047</v>
      </c>
      <c r="BI890" s="30" t="s">
        <v>1970</v>
      </c>
    </row>
    <row r="891" spans="56:61" s="20" customFormat="1" ht="15" hidden="1" x14ac:dyDescent="0.25">
      <c r="BD891" t="str">
        <f t="shared" si="87"/>
        <v>RGDRYEDALE COUNSELLING</v>
      </c>
      <c r="BE891" s="30" t="s">
        <v>2048</v>
      </c>
      <c r="BF891" s="30" t="s">
        <v>2049</v>
      </c>
      <c r="BG891" s="30" t="s">
        <v>2048</v>
      </c>
      <c r="BH891" s="30" t="s">
        <v>2049</v>
      </c>
      <c r="BI891" s="30" t="s">
        <v>1970</v>
      </c>
    </row>
    <row r="892" spans="56:61" s="20" customFormat="1" ht="15" hidden="1" x14ac:dyDescent="0.25">
      <c r="BD892" t="str">
        <f t="shared" si="87"/>
        <v>RGDSEACROFT HOSPTIAL WARD J</v>
      </c>
      <c r="BE892" s="30" t="s">
        <v>2050</v>
      </c>
      <c r="BF892" s="30" t="s">
        <v>2051</v>
      </c>
      <c r="BG892" s="30" t="s">
        <v>2050</v>
      </c>
      <c r="BH892" s="30" t="s">
        <v>2051</v>
      </c>
      <c r="BI892" s="30" t="s">
        <v>1970</v>
      </c>
    </row>
    <row r="893" spans="56:61" s="20" customFormat="1" ht="15" hidden="1" x14ac:dyDescent="0.25">
      <c r="BD893" t="str">
        <f t="shared" si="87"/>
        <v>RGDSEACROFT ONE STOP SHOP</v>
      </c>
      <c r="BE893" s="30" t="s">
        <v>2052</v>
      </c>
      <c r="BF893" s="30" t="s">
        <v>2053</v>
      </c>
      <c r="BG893" s="30" t="s">
        <v>2052</v>
      </c>
      <c r="BH893" s="30" t="s">
        <v>2053</v>
      </c>
      <c r="BI893" s="30" t="s">
        <v>1970</v>
      </c>
    </row>
    <row r="894" spans="56:61" s="20" customFormat="1" ht="15" hidden="1" x14ac:dyDescent="0.25">
      <c r="BD894" t="str">
        <f t="shared" si="87"/>
        <v>RGDSELBY WAR MEMORIAL HOSPITAL</v>
      </c>
      <c r="BE894" s="30" t="s">
        <v>2054</v>
      </c>
      <c r="BF894" s="30" t="s">
        <v>2055</v>
      </c>
      <c r="BG894" s="30" t="s">
        <v>2054</v>
      </c>
      <c r="BH894" s="30" t="s">
        <v>2055</v>
      </c>
      <c r="BI894" s="30" t="s">
        <v>1970</v>
      </c>
    </row>
    <row r="895" spans="56:61" s="20" customFormat="1" ht="15" hidden="1" x14ac:dyDescent="0.25">
      <c r="BD895" t="str">
        <f t="shared" si="87"/>
        <v>RGDST GEORGE'S CRYPT</v>
      </c>
      <c r="BE895" s="30" t="s">
        <v>2056</v>
      </c>
      <c r="BF895" s="30" t="s">
        <v>2057</v>
      </c>
      <c r="BG895" s="30" t="s">
        <v>2056</v>
      </c>
      <c r="BH895" s="30" t="s">
        <v>2057</v>
      </c>
      <c r="BI895" s="30" t="s">
        <v>1970</v>
      </c>
    </row>
    <row r="896" spans="56:61" s="20" customFormat="1" ht="15" hidden="1" x14ac:dyDescent="0.25">
      <c r="BD896" t="str">
        <f t="shared" si="87"/>
        <v>RGDST JAMES'S UNIVERSITY HOSPITAL</v>
      </c>
      <c r="BE896" s="30" t="s">
        <v>2058</v>
      </c>
      <c r="BF896" s="30" t="s">
        <v>2059</v>
      </c>
      <c r="BG896" s="30" t="s">
        <v>2058</v>
      </c>
      <c r="BH896" s="30" t="s">
        <v>2059</v>
      </c>
      <c r="BI896" s="30" t="s">
        <v>1970</v>
      </c>
    </row>
    <row r="897" spans="56:61" s="20" customFormat="1" ht="15" hidden="1" x14ac:dyDescent="0.25">
      <c r="BD897" t="str">
        <f t="shared" si="87"/>
        <v>RGDST MARY'S HOSPITAL</v>
      </c>
      <c r="BE897" s="30" t="s">
        <v>2060</v>
      </c>
      <c r="BF897" s="30" t="s">
        <v>337</v>
      </c>
      <c r="BG897" s="30" t="s">
        <v>2060</v>
      </c>
      <c r="BH897" s="30" t="s">
        <v>337</v>
      </c>
      <c r="BI897" s="30" t="s">
        <v>1970</v>
      </c>
    </row>
    <row r="898" spans="56:61" s="20" customFormat="1" ht="15" hidden="1" x14ac:dyDescent="0.25">
      <c r="BD898" t="str">
        <f t="shared" si="87"/>
        <v>RGDST. ANDREW'S COUNSELLING &amp; PSYCHOTHERAPY UNIT</v>
      </c>
      <c r="BE898" s="30" t="s">
        <v>2061</v>
      </c>
      <c r="BF898" s="30" t="s">
        <v>2062</v>
      </c>
      <c r="BG898" s="30" t="s">
        <v>2061</v>
      </c>
      <c r="BH898" s="30" t="s">
        <v>2062</v>
      </c>
      <c r="BI898" s="30" t="s">
        <v>1970</v>
      </c>
    </row>
    <row r="899" spans="56:61" s="20" customFormat="1" ht="15" hidden="1" x14ac:dyDescent="0.25">
      <c r="BD899" t="str">
        <f t="shared" si="87"/>
        <v>RGDTEMPLARS CROFT</v>
      </c>
      <c r="BE899" s="30" t="s">
        <v>2063</v>
      </c>
      <c r="BF899" s="30" t="s">
        <v>2064</v>
      </c>
      <c r="BG899" s="30" t="s">
        <v>2063</v>
      </c>
      <c r="BH899" s="30" t="s">
        <v>2064</v>
      </c>
      <c r="BI899" s="30" t="s">
        <v>1970</v>
      </c>
    </row>
    <row r="900" spans="56:61" s="20" customFormat="1" ht="15" hidden="1" x14ac:dyDescent="0.25">
      <c r="BD900" t="str">
        <f t="shared" si="87"/>
        <v>RGDTHE BEECHES</v>
      </c>
      <c r="BE900" s="30" t="s">
        <v>2065</v>
      </c>
      <c r="BF900" s="30" t="s">
        <v>2066</v>
      </c>
      <c r="BG900" s="30" t="s">
        <v>2065</v>
      </c>
      <c r="BH900" s="30" t="s">
        <v>2066</v>
      </c>
      <c r="BI900" s="30" t="s">
        <v>1970</v>
      </c>
    </row>
    <row r="901" spans="56:61" s="20" customFormat="1" ht="15" hidden="1" x14ac:dyDescent="0.25">
      <c r="BD901" t="str">
        <f t="shared" si="87"/>
        <v>RGDTHE MOUNT</v>
      </c>
      <c r="BE901" s="30" t="s">
        <v>2067</v>
      </c>
      <c r="BF901" s="30" t="s">
        <v>800</v>
      </c>
      <c r="BG901" s="30" t="s">
        <v>2067</v>
      </c>
      <c r="BH901" s="30" t="s">
        <v>800</v>
      </c>
      <c r="BI901" s="30" t="s">
        <v>1970</v>
      </c>
    </row>
    <row r="902" spans="56:61" s="20" customFormat="1" ht="15" hidden="1" x14ac:dyDescent="0.25">
      <c r="BD902" t="str">
        <f t="shared" si="87"/>
        <v>RGDTHE OVAL</v>
      </c>
      <c r="BE902" s="30" t="s">
        <v>2068</v>
      </c>
      <c r="BF902" s="30" t="s">
        <v>2069</v>
      </c>
      <c r="BG902" s="30" t="s">
        <v>2068</v>
      </c>
      <c r="BH902" s="30" t="s">
        <v>2069</v>
      </c>
      <c r="BI902" s="30" t="s">
        <v>1970</v>
      </c>
    </row>
    <row r="903" spans="56:61" s="20" customFormat="1" ht="15" hidden="1" x14ac:dyDescent="0.25">
      <c r="BD903" t="str">
        <f t="shared" si="87"/>
        <v>RGDTOWNGATE HOUSE</v>
      </c>
      <c r="BE903" s="30" t="s">
        <v>2070</v>
      </c>
      <c r="BF903" s="30" t="s">
        <v>2071</v>
      </c>
      <c r="BG903" s="30" t="s">
        <v>2070</v>
      </c>
      <c r="BH903" s="30" t="s">
        <v>2071</v>
      </c>
      <c r="BI903" s="30" t="s">
        <v>1970</v>
      </c>
    </row>
    <row r="904" spans="56:61" s="20" customFormat="1" ht="15" hidden="1" x14ac:dyDescent="0.25">
      <c r="BD904" t="str">
        <f t="shared" si="87"/>
        <v>RGDWHARFEDALE GENERAL HOSPITAL</v>
      </c>
      <c r="BE904" s="30" t="s">
        <v>2072</v>
      </c>
      <c r="BF904" s="30" t="s">
        <v>2073</v>
      </c>
      <c r="BG904" s="30" t="s">
        <v>2072</v>
      </c>
      <c r="BH904" s="30" t="s">
        <v>2073</v>
      </c>
      <c r="BI904" s="30" t="s">
        <v>1970</v>
      </c>
    </row>
    <row r="905" spans="56:61" s="20" customFormat="1" ht="15" hidden="1" x14ac:dyDescent="0.25">
      <c r="BD905" t="str">
        <f t="shared" si="87"/>
        <v>RGDWHITBY HOSPITAL</v>
      </c>
      <c r="BE905" s="30" t="s">
        <v>2074</v>
      </c>
      <c r="BF905" s="30" t="s">
        <v>2075</v>
      </c>
      <c r="BG905" s="30" t="s">
        <v>2074</v>
      </c>
      <c r="BH905" s="30" t="s">
        <v>2075</v>
      </c>
      <c r="BI905" s="30" t="s">
        <v>1970</v>
      </c>
    </row>
    <row r="906" spans="56:61" s="20" customFormat="1" ht="15" hidden="1" x14ac:dyDescent="0.25">
      <c r="BD906" t="str">
        <f t="shared" si="87"/>
        <v>RGDWHITE HORSE VIEW</v>
      </c>
      <c r="BE906" s="30" t="s">
        <v>2076</v>
      </c>
      <c r="BF906" s="30" t="s">
        <v>2077</v>
      </c>
      <c r="BG906" s="30" t="s">
        <v>2076</v>
      </c>
      <c r="BH906" s="30" t="s">
        <v>2077</v>
      </c>
      <c r="BI906" s="30" t="s">
        <v>1970</v>
      </c>
    </row>
    <row r="907" spans="56:61" s="20" customFormat="1" ht="15" hidden="1" x14ac:dyDescent="0.25">
      <c r="BD907" t="str">
        <f t="shared" si="87"/>
        <v>RGDWORSLEY COURT</v>
      </c>
      <c r="BE907" s="30" t="s">
        <v>2078</v>
      </c>
      <c r="BF907" s="30" t="s">
        <v>2079</v>
      </c>
      <c r="BG907" s="30" t="s">
        <v>2078</v>
      </c>
      <c r="BH907" s="30" t="s">
        <v>2079</v>
      </c>
      <c r="BI907" s="30" t="s">
        <v>1970</v>
      </c>
    </row>
    <row r="908" spans="56:61" s="20" customFormat="1" ht="15" hidden="1" x14ac:dyDescent="0.25">
      <c r="BD908" t="str">
        <f t="shared" si="87"/>
        <v>RGDYORK DISTRICT HOSPITAL</v>
      </c>
      <c r="BE908" s="30" t="s">
        <v>2080</v>
      </c>
      <c r="BF908" s="30" t="s">
        <v>2081</v>
      </c>
      <c r="BG908" s="30" t="s">
        <v>2080</v>
      </c>
      <c r="BH908" s="30" t="s">
        <v>2081</v>
      </c>
      <c r="BI908" s="30" t="s">
        <v>1970</v>
      </c>
    </row>
    <row r="909" spans="56:61" s="20" customFormat="1" ht="15" hidden="1" x14ac:dyDescent="0.25">
      <c r="BD909" t="str">
        <f t="shared" si="87"/>
        <v>RGDYORK TOWERS</v>
      </c>
      <c r="BE909" s="30" t="s">
        <v>2082</v>
      </c>
      <c r="BF909" s="30" t="s">
        <v>2083</v>
      </c>
      <c r="BG909" s="30" t="s">
        <v>2082</v>
      </c>
      <c r="BH909" s="30" t="s">
        <v>2083</v>
      </c>
      <c r="BI909" s="30" t="s">
        <v>1970</v>
      </c>
    </row>
    <row r="910" spans="56:61" s="20" customFormat="1" ht="15" hidden="1" x14ac:dyDescent="0.25">
      <c r="BD910" t="str">
        <f t="shared" si="87"/>
        <v>RGMPAPWORTH HOSPITAL</v>
      </c>
      <c r="BE910" s="30" t="s">
        <v>2084</v>
      </c>
      <c r="BF910" s="30" t="s">
        <v>2085</v>
      </c>
      <c r="BG910" s="30" t="s">
        <v>2084</v>
      </c>
      <c r="BH910" s="30" t="s">
        <v>2085</v>
      </c>
      <c r="BI910" s="30" t="s">
        <v>2086</v>
      </c>
    </row>
    <row r="911" spans="56:61" s="20" customFormat="1" ht="15" hidden="1" x14ac:dyDescent="0.25">
      <c r="BD911" t="str">
        <f t="shared" si="87"/>
        <v>RGNHINCHINGBROOKE HOSPITAL</v>
      </c>
      <c r="BE911" s="30" t="s">
        <v>2087</v>
      </c>
      <c r="BF911" s="30" t="s">
        <v>2088</v>
      </c>
      <c r="BG911" s="30" t="s">
        <v>2087</v>
      </c>
      <c r="BH911" s="30" t="s">
        <v>2088</v>
      </c>
      <c r="BI911" s="30" t="s">
        <v>2089</v>
      </c>
    </row>
    <row r="912" spans="56:61" s="20" customFormat="1" ht="15" hidden="1" x14ac:dyDescent="0.25">
      <c r="BD912" t="str">
        <f t="shared" si="87"/>
        <v>RGNPETERBOROUGH CITY HOSPITAL</v>
      </c>
      <c r="BE912" s="30" t="s">
        <v>2090</v>
      </c>
      <c r="BF912" s="30" t="s">
        <v>2091</v>
      </c>
      <c r="BG912" s="30" t="s">
        <v>2090</v>
      </c>
      <c r="BH912" s="30" t="s">
        <v>2091</v>
      </c>
      <c r="BI912" s="30" t="s">
        <v>2089</v>
      </c>
    </row>
    <row r="913" spans="56:61" s="20" customFormat="1" ht="15" hidden="1" x14ac:dyDescent="0.25">
      <c r="BD913" t="str">
        <f t="shared" si="87"/>
        <v>RGNSTAMFORD AND RUTLAND HOSPITAL</v>
      </c>
      <c r="BE913" s="30" t="s">
        <v>2092</v>
      </c>
      <c r="BF913" s="30" t="s">
        <v>2093</v>
      </c>
      <c r="BG913" s="30" t="s">
        <v>2092</v>
      </c>
      <c r="BH913" s="30" t="s">
        <v>2093</v>
      </c>
      <c r="BI913" s="30" t="s">
        <v>2089</v>
      </c>
    </row>
    <row r="914" spans="56:61" s="20" customFormat="1" ht="15" hidden="1" x14ac:dyDescent="0.25">
      <c r="BD914" t="str">
        <f t="shared" si="87"/>
        <v>RGNTHE HUNTINGDON NHS TREATMENT CENTRE</v>
      </c>
      <c r="BE914" s="30" t="s">
        <v>2094</v>
      </c>
      <c r="BF914" s="30" t="s">
        <v>2095</v>
      </c>
      <c r="BG914" s="30" t="s">
        <v>2094</v>
      </c>
      <c r="BH914" s="30" t="s">
        <v>2095</v>
      </c>
      <c r="BI914" s="30" t="s">
        <v>2089</v>
      </c>
    </row>
    <row r="915" spans="56:61" s="20" customFormat="1" ht="15" hidden="1" x14ac:dyDescent="0.25">
      <c r="BD915" t="str">
        <f t="shared" si="87"/>
        <v>RGPBECCLES AND DISTRICT HOSPITAL</v>
      </c>
      <c r="BE915" s="30" t="s">
        <v>2096</v>
      </c>
      <c r="BF915" s="30" t="s">
        <v>2097</v>
      </c>
      <c r="BG915" s="30" t="s">
        <v>2096</v>
      </c>
      <c r="BH915" s="30" t="s">
        <v>2097</v>
      </c>
      <c r="BI915" s="30" t="s">
        <v>2098</v>
      </c>
    </row>
    <row r="916" spans="56:61" s="20" customFormat="1" ht="15" hidden="1" x14ac:dyDescent="0.25">
      <c r="BD916" t="str">
        <f t="shared" si="87"/>
        <v>RGPJAMES PAGET UNIVERSITY HOSPITAL</v>
      </c>
      <c r="BE916" s="30" t="s">
        <v>2099</v>
      </c>
      <c r="BF916" s="30" t="s">
        <v>2100</v>
      </c>
      <c r="BG916" s="30" t="s">
        <v>2099</v>
      </c>
      <c r="BH916" s="30" t="s">
        <v>2100</v>
      </c>
      <c r="BI916" s="30" t="s">
        <v>2098</v>
      </c>
    </row>
    <row r="917" spans="56:61" s="20" customFormat="1" ht="15" hidden="1" x14ac:dyDescent="0.25">
      <c r="BD917" t="str">
        <f t="shared" si="87"/>
        <v>RGPLOWESTOFT HOSPITAL</v>
      </c>
      <c r="BE917" s="30" t="s">
        <v>2101</v>
      </c>
      <c r="BF917" s="30" t="s">
        <v>2102</v>
      </c>
      <c r="BG917" s="30" t="s">
        <v>2101</v>
      </c>
      <c r="BH917" s="30" t="s">
        <v>2102</v>
      </c>
      <c r="BI917" s="30" t="s">
        <v>2098</v>
      </c>
    </row>
    <row r="918" spans="56:61" s="20" customFormat="1" ht="15" hidden="1" x14ac:dyDescent="0.25">
      <c r="BD918" t="str">
        <f t="shared" si="87"/>
        <v>RGPNORTHGATE HOSPITAL</v>
      </c>
      <c r="BE918" s="30" t="s">
        <v>2103</v>
      </c>
      <c r="BF918" s="30" t="s">
        <v>2104</v>
      </c>
      <c r="BG918" s="30" t="s">
        <v>2103</v>
      </c>
      <c r="BH918" s="30" t="s">
        <v>2104</v>
      </c>
      <c r="BI918" s="30" t="s">
        <v>2098</v>
      </c>
    </row>
    <row r="919" spans="56:61" s="20" customFormat="1" ht="15" hidden="1" x14ac:dyDescent="0.25">
      <c r="BD919" t="str">
        <f t="shared" si="87"/>
        <v>RGPPATRICK STEAD HOSPITAL</v>
      </c>
      <c r="BE919" s="30" t="s">
        <v>2105</v>
      </c>
      <c r="BF919" s="30" t="s">
        <v>2106</v>
      </c>
      <c r="BG919" s="30" t="s">
        <v>2105</v>
      </c>
      <c r="BH919" s="30" t="s">
        <v>2106</v>
      </c>
      <c r="BI919" s="30" t="s">
        <v>2098</v>
      </c>
    </row>
    <row r="920" spans="56:61" s="20" customFormat="1" ht="15" hidden="1" x14ac:dyDescent="0.25">
      <c r="BD920" t="str">
        <f t="shared" si="87"/>
        <v>RGPSOUTHWOLD HOSPITAL</v>
      </c>
      <c r="BE920" s="30" t="s">
        <v>2107</v>
      </c>
      <c r="BF920" s="30" t="s">
        <v>2108</v>
      </c>
      <c r="BG920" s="30" t="s">
        <v>2107</v>
      </c>
      <c r="BH920" s="30" t="s">
        <v>2108</v>
      </c>
      <c r="BI920" s="30" t="s">
        <v>2098</v>
      </c>
    </row>
    <row r="921" spans="56:61" s="20" customFormat="1" ht="15" hidden="1" x14ac:dyDescent="0.25">
      <c r="BD921" t="str">
        <f t="shared" si="87"/>
        <v>RGQALDEBURGH HOSPITAL</v>
      </c>
      <c r="BE921" s="30" t="s">
        <v>2109</v>
      </c>
      <c r="BF921" s="30" t="s">
        <v>1510</v>
      </c>
      <c r="BG921" s="30" t="s">
        <v>2109</v>
      </c>
      <c r="BH921" s="30" t="s">
        <v>1510</v>
      </c>
      <c r="BI921" s="30" t="s">
        <v>2110</v>
      </c>
    </row>
    <row r="922" spans="56:61" s="20" customFormat="1" ht="15" hidden="1" x14ac:dyDescent="0.25">
      <c r="BD922" t="str">
        <f t="shared" si="87"/>
        <v>RGQBLUEBIRD LODGE</v>
      </c>
      <c r="BE922" s="30" t="s">
        <v>2111</v>
      </c>
      <c r="BF922" s="30" t="s">
        <v>1513</v>
      </c>
      <c r="BG922" s="30" t="s">
        <v>2111</v>
      </c>
      <c r="BH922" s="30" t="s">
        <v>1513</v>
      </c>
      <c r="BI922" s="30" t="s">
        <v>2110</v>
      </c>
    </row>
    <row r="923" spans="56:61" s="20" customFormat="1" ht="15" hidden="1" x14ac:dyDescent="0.25">
      <c r="BD923" t="str">
        <f t="shared" si="87"/>
        <v>RGQFELIXSTOWE HOSPITAL</v>
      </c>
      <c r="BE923" s="30" t="s">
        <v>2112</v>
      </c>
      <c r="BF923" s="30" t="s">
        <v>1526</v>
      </c>
      <c r="BG923" s="30" t="s">
        <v>2112</v>
      </c>
      <c r="BH923" s="30" t="s">
        <v>1526</v>
      </c>
      <c r="BI923" s="30" t="s">
        <v>2110</v>
      </c>
    </row>
    <row r="924" spans="56:61" s="20" customFormat="1" ht="15" hidden="1" x14ac:dyDescent="0.25">
      <c r="BD924" t="str">
        <f t="shared" si="87"/>
        <v>RGQTHE IPSWICH HOSPITAL NHS TRUST</v>
      </c>
      <c r="BE924" s="30" t="s">
        <v>2113</v>
      </c>
      <c r="BF924" s="30" t="s">
        <v>2114</v>
      </c>
      <c r="BG924" s="30" t="s">
        <v>2113</v>
      </c>
      <c r="BH924" s="30" t="s">
        <v>2114</v>
      </c>
      <c r="BI924" s="30" t="s">
        <v>2110</v>
      </c>
    </row>
    <row r="925" spans="56:61" s="20" customFormat="1" ht="15" hidden="1" x14ac:dyDescent="0.25">
      <c r="BD925" t="str">
        <f t="shared" si="87"/>
        <v>RGRGROVE LANE SURGERY</v>
      </c>
      <c r="BE925" s="30" t="s">
        <v>2115</v>
      </c>
      <c r="BF925" s="30" t="s">
        <v>2116</v>
      </c>
      <c r="BG925" s="30" t="s">
        <v>2115</v>
      </c>
      <c r="BH925" s="30" t="s">
        <v>2116</v>
      </c>
      <c r="BI925" s="30" t="s">
        <v>2117</v>
      </c>
    </row>
    <row r="926" spans="56:61" s="20" customFormat="1" ht="15" hidden="1" x14ac:dyDescent="0.25">
      <c r="BD926" t="str">
        <f t="shared" si="87"/>
        <v>RGRTHINGOE HOUSE</v>
      </c>
      <c r="BE926" s="30" t="s">
        <v>2118</v>
      </c>
      <c r="BF926" s="30" t="s">
        <v>2119</v>
      </c>
      <c r="BG926" s="30" t="s">
        <v>2118</v>
      </c>
      <c r="BH926" s="30" t="s">
        <v>2119</v>
      </c>
      <c r="BI926" s="30" t="s">
        <v>2117</v>
      </c>
    </row>
    <row r="927" spans="56:61" s="20" customFormat="1" ht="15" hidden="1" x14ac:dyDescent="0.25">
      <c r="BD927" t="str">
        <f t="shared" si="87"/>
        <v>RGRWEST SUFFOLK HOSPITAL</v>
      </c>
      <c r="BE927" s="30" t="s">
        <v>2120</v>
      </c>
      <c r="BF927" s="30" t="s">
        <v>2121</v>
      </c>
      <c r="BG927" s="30" t="s">
        <v>2120</v>
      </c>
      <c r="BH927" s="30" t="s">
        <v>2121</v>
      </c>
      <c r="BI927" s="30" t="s">
        <v>2117</v>
      </c>
    </row>
    <row r="928" spans="56:61" s="20" customFormat="1" ht="15" hidden="1" x14ac:dyDescent="0.25">
      <c r="BD928" t="str">
        <f t="shared" si="87"/>
        <v>RGTADDENBROOKE'S HOSPITAL</v>
      </c>
      <c r="BE928" s="30" t="s">
        <v>2122</v>
      </c>
      <c r="BF928" s="30" t="s">
        <v>2123</v>
      </c>
      <c r="BG928" s="30" t="s">
        <v>2122</v>
      </c>
      <c r="BH928" s="30" t="s">
        <v>2123</v>
      </c>
      <c r="BI928" s="30" t="s">
        <v>2124</v>
      </c>
    </row>
    <row r="929" spans="56:61" s="20" customFormat="1" ht="15" hidden="1" x14ac:dyDescent="0.25">
      <c r="BD929" t="str">
        <f t="shared" si="87"/>
        <v>RGTNEWMARKET HOSPITAL</v>
      </c>
      <c r="BE929" s="30" t="s">
        <v>2125</v>
      </c>
      <c r="BF929" s="30" t="s">
        <v>2126</v>
      </c>
      <c r="BG929" s="30" t="s">
        <v>2125</v>
      </c>
      <c r="BH929" s="30" t="s">
        <v>2126</v>
      </c>
      <c r="BI929" s="30" t="s">
        <v>2124</v>
      </c>
    </row>
    <row r="930" spans="56:61" s="20" customFormat="1" ht="15" hidden="1" x14ac:dyDescent="0.25">
      <c r="BD930" t="str">
        <f t="shared" si="87"/>
        <v>RGTROSIE HOSPITAL</v>
      </c>
      <c r="BE930" s="30" t="s">
        <v>2127</v>
      </c>
      <c r="BF930" s="30" t="s">
        <v>2128</v>
      </c>
      <c r="BG930" s="30" t="s">
        <v>2127</v>
      </c>
      <c r="BH930" s="30" t="s">
        <v>2128</v>
      </c>
      <c r="BI930" s="30" t="s">
        <v>2124</v>
      </c>
    </row>
    <row r="931" spans="56:61" s="20" customFormat="1" ht="15" hidden="1" x14ac:dyDescent="0.25">
      <c r="BD931" t="str">
        <f t="shared" si="87"/>
        <v>RGTROYSTON HOSPITAL</v>
      </c>
      <c r="BE931" s="30" t="s">
        <v>2129</v>
      </c>
      <c r="BF931" s="30" t="s">
        <v>2130</v>
      </c>
      <c r="BG931" s="30" t="s">
        <v>2129</v>
      </c>
      <c r="BH931" s="30" t="s">
        <v>2130</v>
      </c>
      <c r="BI931" s="30" t="s">
        <v>2124</v>
      </c>
    </row>
    <row r="932" spans="56:61" s="20" customFormat="1" ht="15" hidden="1" x14ac:dyDescent="0.25">
      <c r="BD932" t="str">
        <f t="shared" si="87"/>
        <v>RGTSAFFRON WALDEN COMMUNITY HOSPITAL</v>
      </c>
      <c r="BE932" s="30" t="s">
        <v>2131</v>
      </c>
      <c r="BF932" s="30" t="s">
        <v>1043</v>
      </c>
      <c r="BG932" s="30" t="s">
        <v>2131</v>
      </c>
      <c r="BH932" s="30" t="s">
        <v>1043</v>
      </c>
      <c r="BI932" s="30" t="s">
        <v>2124</v>
      </c>
    </row>
    <row r="933" spans="56:61" s="20" customFormat="1" ht="15" hidden="1" x14ac:dyDescent="0.25">
      <c r="BD933" t="str">
        <f t="shared" si="87"/>
        <v>RH5BARNFIELD UNIT (MINEHEAD DAY HOSPITAL)</v>
      </c>
      <c r="BE933" s="30" t="s">
        <v>2132</v>
      </c>
      <c r="BF933" s="30" t="s">
        <v>2133</v>
      </c>
      <c r="BG933" s="30" t="s">
        <v>2132</v>
      </c>
      <c r="BH933" s="30" t="s">
        <v>2133</v>
      </c>
      <c r="BI933" s="30" t="s">
        <v>2134</v>
      </c>
    </row>
    <row r="934" spans="56:61" s="20" customFormat="1" ht="15" hidden="1" x14ac:dyDescent="0.25">
      <c r="BD934" t="str">
        <f t="shared" si="87"/>
        <v>RH5BLACK SWAN</v>
      </c>
      <c r="BE934" s="30" t="s">
        <v>2135</v>
      </c>
      <c r="BF934" s="30" t="s">
        <v>2136</v>
      </c>
      <c r="BG934" s="30" t="s">
        <v>2135</v>
      </c>
      <c r="BH934" s="30" t="s">
        <v>2136</v>
      </c>
      <c r="BI934" s="30" t="s">
        <v>2134</v>
      </c>
    </row>
    <row r="935" spans="56:61" s="20" customFormat="1" ht="15" hidden="1" x14ac:dyDescent="0.25">
      <c r="BD935" t="str">
        <f t="shared" si="87"/>
        <v>RH5BRIDGWATER COMMUNITY HOSPITAL</v>
      </c>
      <c r="BE935" s="30" t="s">
        <v>2137</v>
      </c>
      <c r="BF935" s="30" t="s">
        <v>2138</v>
      </c>
      <c r="BG935" s="30" t="s">
        <v>2137</v>
      </c>
      <c r="BH935" s="30" t="s">
        <v>2138</v>
      </c>
      <c r="BI935" s="30" t="s">
        <v>2134</v>
      </c>
    </row>
    <row r="936" spans="56:61" s="20" customFormat="1" ht="15" hidden="1" x14ac:dyDescent="0.25">
      <c r="BD936" t="str">
        <f t="shared" si="87"/>
        <v>RH5BRIDGWATER HOSPITAL</v>
      </c>
      <c r="BE936" s="30" t="s">
        <v>2139</v>
      </c>
      <c r="BF936" s="30" t="s">
        <v>2140</v>
      </c>
      <c r="BG936" s="30" t="s">
        <v>2139</v>
      </c>
      <c r="BH936" s="30" t="s">
        <v>2140</v>
      </c>
      <c r="BI936" s="30" t="s">
        <v>2134</v>
      </c>
    </row>
    <row r="937" spans="56:61" s="20" customFormat="1" ht="15" hidden="1" x14ac:dyDescent="0.25">
      <c r="BD937" t="str">
        <f t="shared" si="87"/>
        <v>RH5BROADWAY REHABILITATION SERVICE (ASH WARD)</v>
      </c>
      <c r="BE937" s="30" t="s">
        <v>2141</v>
      </c>
      <c r="BF937" s="30" t="s">
        <v>2142</v>
      </c>
      <c r="BG937" s="30" t="s">
        <v>2141</v>
      </c>
      <c r="BH937" s="30" t="s">
        <v>2142</v>
      </c>
      <c r="BI937" s="30" t="s">
        <v>2134</v>
      </c>
    </row>
    <row r="938" spans="56:61" s="20" customFormat="1" ht="15" hidden="1" x14ac:dyDescent="0.25">
      <c r="BD938" t="str">
        <f t="shared" si="87"/>
        <v>RH5BROADWAY REHABILITATION SERVICE (WILLOW WARD)</v>
      </c>
      <c r="BE938" s="30" t="s">
        <v>2143</v>
      </c>
      <c r="BF938" s="30" t="s">
        <v>2144</v>
      </c>
      <c r="BG938" s="30" t="s">
        <v>2143</v>
      </c>
      <c r="BH938" s="30" t="s">
        <v>2144</v>
      </c>
      <c r="BI938" s="30" t="s">
        <v>2134</v>
      </c>
    </row>
    <row r="939" spans="56:61" s="20" customFormat="1" ht="15" hidden="1" x14ac:dyDescent="0.25">
      <c r="BD939" t="str">
        <f t="shared" si="87"/>
        <v>RH5BURNHAM ON SEA WAR MEMORIAL HOSPITAL</v>
      </c>
      <c r="BE939" s="30" t="s">
        <v>2145</v>
      </c>
      <c r="BF939" s="30" t="s">
        <v>2146</v>
      </c>
      <c r="BG939" s="30" t="s">
        <v>2145</v>
      </c>
      <c r="BH939" s="30" t="s">
        <v>2146</v>
      </c>
      <c r="BI939" s="30" t="s">
        <v>2134</v>
      </c>
    </row>
    <row r="940" spans="56:61" s="20" customFormat="1" ht="15" hidden="1" x14ac:dyDescent="0.25">
      <c r="BD940" t="str">
        <f t="shared" si="87"/>
        <v>RH5BURTONS ORCHARD</v>
      </c>
      <c r="BE940" s="30" t="s">
        <v>2147</v>
      </c>
      <c r="BF940" s="30" t="s">
        <v>2148</v>
      </c>
      <c r="BG940" s="30" t="s">
        <v>2147</v>
      </c>
      <c r="BH940" s="30" t="s">
        <v>2148</v>
      </c>
      <c r="BI940" s="30" t="s">
        <v>2134</v>
      </c>
    </row>
    <row r="941" spans="56:61" s="20" customFormat="1" ht="15" hidden="1" x14ac:dyDescent="0.25">
      <c r="BD941" t="str">
        <f t="shared" si="87"/>
        <v>RH5CEDAR LODGE</v>
      </c>
      <c r="BE941" s="30" t="s">
        <v>2149</v>
      </c>
      <c r="BF941" s="30" t="s">
        <v>2150</v>
      </c>
      <c r="BG941" s="30" t="s">
        <v>2149</v>
      </c>
      <c r="BH941" s="30" t="s">
        <v>2150</v>
      </c>
      <c r="BI941" s="30" t="s">
        <v>2134</v>
      </c>
    </row>
    <row r="942" spans="56:61" s="20" customFormat="1" ht="15" hidden="1" x14ac:dyDescent="0.25">
      <c r="BD942" t="str">
        <f t="shared" ref="BD942:BD1005" si="88">CONCATENATE(LEFT(BE942, 3),BF942)</f>
        <v>RH5CHARD HOSPITAL</v>
      </c>
      <c r="BE942" s="30" t="s">
        <v>2151</v>
      </c>
      <c r="BF942" s="30" t="s">
        <v>2152</v>
      </c>
      <c r="BG942" s="30" t="s">
        <v>2151</v>
      </c>
      <c r="BH942" s="30" t="s">
        <v>2152</v>
      </c>
      <c r="BI942" s="30" t="s">
        <v>2134</v>
      </c>
    </row>
    <row r="943" spans="56:61" s="20" customFormat="1" ht="15" hidden="1" x14ac:dyDescent="0.25">
      <c r="BD943" t="str">
        <f t="shared" si="88"/>
        <v>RH5CHEDDON LODGE</v>
      </c>
      <c r="BE943" s="30" t="s">
        <v>2153</v>
      </c>
      <c r="BF943" s="30" t="s">
        <v>2154</v>
      </c>
      <c r="BG943" s="30" t="s">
        <v>2153</v>
      </c>
      <c r="BH943" s="30" t="s">
        <v>2154</v>
      </c>
      <c r="BI943" s="30" t="s">
        <v>2134</v>
      </c>
    </row>
    <row r="944" spans="56:61" s="20" customFormat="1" ht="15" hidden="1" x14ac:dyDescent="0.25">
      <c r="BD944" t="str">
        <f t="shared" si="88"/>
        <v>RH5CREWKERNE HOSPITAL</v>
      </c>
      <c r="BE944" s="30" t="s">
        <v>2155</v>
      </c>
      <c r="BF944" s="30" t="s">
        <v>2156</v>
      </c>
      <c r="BG944" s="30" t="s">
        <v>2155</v>
      </c>
      <c r="BH944" s="30" t="s">
        <v>2156</v>
      </c>
      <c r="BI944" s="30" t="s">
        <v>2134</v>
      </c>
    </row>
    <row r="945" spans="56:61" s="20" customFormat="1" ht="15" hidden="1" x14ac:dyDescent="0.25">
      <c r="BD945" t="str">
        <f t="shared" si="88"/>
        <v>RH5DENE BARTON COMMUNITY UNIT</v>
      </c>
      <c r="BE945" s="30" t="s">
        <v>2157</v>
      </c>
      <c r="BF945" s="30" t="s">
        <v>2158</v>
      </c>
      <c r="BG945" s="30" t="s">
        <v>2157</v>
      </c>
      <c r="BH945" s="30" t="s">
        <v>2158</v>
      </c>
      <c r="BI945" s="30" t="s">
        <v>2134</v>
      </c>
    </row>
    <row r="946" spans="56:61" s="20" customFormat="1" ht="15" hidden="1" x14ac:dyDescent="0.25">
      <c r="BD946" t="str">
        <f t="shared" si="88"/>
        <v>RH5FROME COMMUNITY HOSPITAL</v>
      </c>
      <c r="BE946" s="30" t="s">
        <v>2159</v>
      </c>
      <c r="BF946" s="30" t="s">
        <v>1265</v>
      </c>
      <c r="BG946" s="30" t="s">
        <v>2159</v>
      </c>
      <c r="BH946" s="30" t="s">
        <v>1265</v>
      </c>
      <c r="BI946" s="30" t="s">
        <v>2134</v>
      </c>
    </row>
    <row r="947" spans="56:61" s="20" customFormat="1" ht="15" hidden="1" x14ac:dyDescent="0.25">
      <c r="BD947" t="str">
        <f t="shared" si="88"/>
        <v>RH5GLASTONBURY PCDS</v>
      </c>
      <c r="BE947" s="30" t="s">
        <v>2160</v>
      </c>
      <c r="BF947" s="30" t="s">
        <v>2161</v>
      </c>
      <c r="BG947" s="30" t="s">
        <v>2160</v>
      </c>
      <c r="BH947" s="30" t="s">
        <v>2161</v>
      </c>
      <c r="BI947" s="30" t="s">
        <v>2134</v>
      </c>
    </row>
    <row r="948" spans="56:61" s="20" customFormat="1" ht="15" hidden="1" x14ac:dyDescent="0.25">
      <c r="BD948" t="str">
        <f t="shared" si="88"/>
        <v>RH5HOLFORD</v>
      </c>
      <c r="BE948" s="30" t="s">
        <v>2162</v>
      </c>
      <c r="BF948" s="30" t="s">
        <v>2163</v>
      </c>
      <c r="BG948" s="30" t="s">
        <v>2162</v>
      </c>
      <c r="BH948" s="30" t="s">
        <v>2163</v>
      </c>
      <c r="BI948" s="30" t="s">
        <v>2134</v>
      </c>
    </row>
    <row r="949" spans="56:61" s="20" customFormat="1" ht="15" hidden="1" x14ac:dyDescent="0.25">
      <c r="BD949" t="str">
        <f t="shared" si="88"/>
        <v>RH5INTERSTEP CYBERCAFE</v>
      </c>
      <c r="BE949" s="30" t="s">
        <v>2164</v>
      </c>
      <c r="BF949" s="30" t="s">
        <v>2165</v>
      </c>
      <c r="BG949" s="30" t="s">
        <v>2164</v>
      </c>
      <c r="BH949" s="30" t="s">
        <v>2165</v>
      </c>
      <c r="BI949" s="30" t="s">
        <v>2134</v>
      </c>
    </row>
    <row r="950" spans="56:61" s="20" customFormat="1" ht="15" hidden="1" x14ac:dyDescent="0.25">
      <c r="BD950" t="str">
        <f t="shared" si="88"/>
        <v>RH5MAGNOLIA</v>
      </c>
      <c r="BE950" s="30" t="s">
        <v>2166</v>
      </c>
      <c r="BF950" s="30" t="s">
        <v>2167</v>
      </c>
      <c r="BG950" s="30" t="s">
        <v>2166</v>
      </c>
      <c r="BH950" s="30" t="s">
        <v>2167</v>
      </c>
      <c r="BI950" s="30" t="s">
        <v>2134</v>
      </c>
    </row>
    <row r="951" spans="56:61" s="20" customFormat="1" ht="15" hidden="1" x14ac:dyDescent="0.25">
      <c r="BD951" t="str">
        <f t="shared" si="88"/>
        <v>RH5MINEHEAD COMMUNITY HOSPITAL</v>
      </c>
      <c r="BE951" s="30" t="s">
        <v>2168</v>
      </c>
      <c r="BF951" s="30" t="s">
        <v>2169</v>
      </c>
      <c r="BG951" s="30" t="s">
        <v>2168</v>
      </c>
      <c r="BH951" s="30" t="s">
        <v>2169</v>
      </c>
      <c r="BI951" s="30" t="s">
        <v>2134</v>
      </c>
    </row>
    <row r="952" spans="56:61" s="20" customFormat="1" ht="15" hidden="1" x14ac:dyDescent="0.25">
      <c r="BD952" t="str">
        <f t="shared" si="88"/>
        <v>RH5OLDER PERSONS (CRANLEIGH)</v>
      </c>
      <c r="BE952" s="30" t="s">
        <v>2170</v>
      </c>
      <c r="BF952" s="30" t="s">
        <v>2171</v>
      </c>
      <c r="BG952" s="30" t="s">
        <v>2170</v>
      </c>
      <c r="BH952" s="30" t="s">
        <v>2171</v>
      </c>
      <c r="BI952" s="30" t="s">
        <v>2134</v>
      </c>
    </row>
    <row r="953" spans="56:61" s="20" customFormat="1" ht="15" hidden="1" x14ac:dyDescent="0.25">
      <c r="BD953" t="str">
        <f t="shared" si="88"/>
        <v>RH5PYRLAND</v>
      </c>
      <c r="BE953" s="30" t="s">
        <v>2172</v>
      </c>
      <c r="BF953" s="30" t="s">
        <v>2173</v>
      </c>
      <c r="BG953" s="30" t="s">
        <v>2172</v>
      </c>
      <c r="BH953" s="30" t="s">
        <v>2173</v>
      </c>
      <c r="BI953" s="30" t="s">
        <v>2134</v>
      </c>
    </row>
    <row r="954" spans="56:61" s="20" customFormat="1" ht="15" hidden="1" x14ac:dyDescent="0.25">
      <c r="BD954" t="str">
        <f t="shared" si="88"/>
        <v>RH5RIDLEY DAY HOSPITAL</v>
      </c>
      <c r="BE954" s="30" t="s">
        <v>2174</v>
      </c>
      <c r="BF954" s="30" t="s">
        <v>2175</v>
      </c>
      <c r="BG954" s="30" t="s">
        <v>2174</v>
      </c>
      <c r="BH954" s="30" t="s">
        <v>2175</v>
      </c>
      <c r="BI954" s="30" t="s">
        <v>2134</v>
      </c>
    </row>
    <row r="955" spans="56:61" s="20" customFormat="1" ht="15" hidden="1" x14ac:dyDescent="0.25">
      <c r="BD955" t="str">
        <f t="shared" si="88"/>
        <v>RH5ROWAN</v>
      </c>
      <c r="BE955" s="30" t="s">
        <v>2176</v>
      </c>
      <c r="BF955" s="30" t="s">
        <v>2177</v>
      </c>
      <c r="BG955" s="30" t="s">
        <v>2176</v>
      </c>
      <c r="BH955" s="30" t="s">
        <v>2177</v>
      </c>
      <c r="BI955" s="30" t="s">
        <v>2134</v>
      </c>
    </row>
    <row r="956" spans="56:61" s="20" customFormat="1" ht="15" hidden="1" x14ac:dyDescent="0.25">
      <c r="BD956" t="str">
        <f t="shared" si="88"/>
        <v>RH5RYDON</v>
      </c>
      <c r="BE956" s="30" t="s">
        <v>2178</v>
      </c>
      <c r="BF956" s="30" t="s">
        <v>2179</v>
      </c>
      <c r="BG956" s="30" t="s">
        <v>2178</v>
      </c>
      <c r="BH956" s="30" t="s">
        <v>2179</v>
      </c>
      <c r="BI956" s="30" t="s">
        <v>2134</v>
      </c>
    </row>
    <row r="957" spans="56:61" s="20" customFormat="1" ht="15" hidden="1" x14ac:dyDescent="0.25">
      <c r="BD957" t="str">
        <f t="shared" si="88"/>
        <v>RH5SHEPTON MALLET COMMUNITY HOSPITAL</v>
      </c>
      <c r="BE957" s="30" t="s">
        <v>2180</v>
      </c>
      <c r="BF957" s="30" t="s">
        <v>1258</v>
      </c>
      <c r="BG957" s="30" t="s">
        <v>2180</v>
      </c>
      <c r="BH957" s="30" t="s">
        <v>1258</v>
      </c>
      <c r="BI957" s="30" t="s">
        <v>2134</v>
      </c>
    </row>
    <row r="958" spans="56:61" s="20" customFormat="1" ht="15" hidden="1" x14ac:dyDescent="0.25">
      <c r="BD958" t="str">
        <f t="shared" si="88"/>
        <v>RH5SOUTH PETHERTON HOSPITAL</v>
      </c>
      <c r="BE958" s="30" t="s">
        <v>2181</v>
      </c>
      <c r="BF958" s="30" t="s">
        <v>2182</v>
      </c>
      <c r="BG958" s="30" t="s">
        <v>2181</v>
      </c>
      <c r="BH958" s="30" t="s">
        <v>2182</v>
      </c>
      <c r="BI958" s="30" t="s">
        <v>2134</v>
      </c>
    </row>
    <row r="959" spans="56:61" s="20" customFormat="1" ht="15" hidden="1" x14ac:dyDescent="0.25">
      <c r="BD959" t="str">
        <f t="shared" si="88"/>
        <v>RH5ST ANDREWS</v>
      </c>
      <c r="BE959" s="30" t="s">
        <v>2183</v>
      </c>
      <c r="BF959" s="30" t="s">
        <v>2184</v>
      </c>
      <c r="BG959" s="30" t="s">
        <v>2183</v>
      </c>
      <c r="BH959" s="30" t="s">
        <v>2184</v>
      </c>
      <c r="BI959" s="30" t="s">
        <v>2134</v>
      </c>
    </row>
    <row r="960" spans="56:61" s="20" customFormat="1" ht="15" hidden="1" x14ac:dyDescent="0.25">
      <c r="BD960" t="str">
        <f t="shared" si="88"/>
        <v>RH5TAUNTON ADULT</v>
      </c>
      <c r="BE960" s="30" t="s">
        <v>2185</v>
      </c>
      <c r="BF960" s="30" t="s">
        <v>2186</v>
      </c>
      <c r="BG960" s="30" t="s">
        <v>2185</v>
      </c>
      <c r="BH960" s="30" t="s">
        <v>2186</v>
      </c>
      <c r="BI960" s="30" t="s">
        <v>2134</v>
      </c>
    </row>
    <row r="961" spans="56:61" s="20" customFormat="1" ht="15" hidden="1" x14ac:dyDescent="0.25">
      <c r="BD961" t="str">
        <f t="shared" si="88"/>
        <v>RH5THE BRIDGE</v>
      </c>
      <c r="BE961" s="30" t="s">
        <v>2187</v>
      </c>
      <c r="BF961" s="30" t="s">
        <v>2188</v>
      </c>
      <c r="BG961" s="30" t="s">
        <v>2187</v>
      </c>
      <c r="BH961" s="30" t="s">
        <v>2188</v>
      </c>
      <c r="BI961" s="30" t="s">
        <v>2134</v>
      </c>
    </row>
    <row r="962" spans="56:61" s="20" customFormat="1" ht="15" hidden="1" x14ac:dyDescent="0.25">
      <c r="BD962" t="str">
        <f t="shared" si="88"/>
        <v>RH5THE LODGE (EVERGREEN)</v>
      </c>
      <c r="BE962" s="30" t="s">
        <v>2189</v>
      </c>
      <c r="BF962" s="30" t="s">
        <v>2190</v>
      </c>
      <c r="BG962" s="30" t="s">
        <v>2189</v>
      </c>
      <c r="BH962" s="30" t="s">
        <v>2190</v>
      </c>
      <c r="BI962" s="30" t="s">
        <v>2134</v>
      </c>
    </row>
    <row r="963" spans="56:61" s="20" customFormat="1" ht="15" hidden="1" x14ac:dyDescent="0.25">
      <c r="BD963" t="str">
        <f t="shared" si="88"/>
        <v>RH5THE TOWER BISHOPS LYDEARD</v>
      </c>
      <c r="BE963" s="30" t="s">
        <v>2191</v>
      </c>
      <c r="BF963" s="30" t="s">
        <v>2192</v>
      </c>
      <c r="BG963" s="30" t="s">
        <v>2191</v>
      </c>
      <c r="BH963" s="30" t="s">
        <v>2192</v>
      </c>
      <c r="BI963" s="30" t="s">
        <v>2134</v>
      </c>
    </row>
    <row r="964" spans="56:61" s="20" customFormat="1" ht="15" hidden="1" x14ac:dyDescent="0.25">
      <c r="BD964" t="str">
        <f t="shared" si="88"/>
        <v>RH5THE TOWER WIVELISCOMBE</v>
      </c>
      <c r="BE964" s="30" t="s">
        <v>2193</v>
      </c>
      <c r="BF964" s="30" t="s">
        <v>2194</v>
      </c>
      <c r="BG964" s="30" t="s">
        <v>2193</v>
      </c>
      <c r="BH964" s="30" t="s">
        <v>2194</v>
      </c>
      <c r="BI964" s="30" t="s">
        <v>2134</v>
      </c>
    </row>
    <row r="965" spans="56:61" s="20" customFormat="1" ht="15" hidden="1" x14ac:dyDescent="0.25">
      <c r="BD965" t="str">
        <f t="shared" si="88"/>
        <v>RH5WELLINGTON &amp; DISTRICT COTTAGE HOSPITAL</v>
      </c>
      <c r="BE965" s="30" t="s">
        <v>2195</v>
      </c>
      <c r="BF965" s="30" t="s">
        <v>2196</v>
      </c>
      <c r="BG965" s="30" t="s">
        <v>2195</v>
      </c>
      <c r="BH965" s="30" t="s">
        <v>2196</v>
      </c>
      <c r="BI965" s="30" t="s">
        <v>2134</v>
      </c>
    </row>
    <row r="966" spans="56:61" s="20" customFormat="1" ht="15" hidden="1" x14ac:dyDescent="0.25">
      <c r="BD966" t="str">
        <f t="shared" si="88"/>
        <v>RH5WESSEX HOUSE</v>
      </c>
      <c r="BE966" t="s">
        <v>2197</v>
      </c>
      <c r="BF966" t="s">
        <v>2198</v>
      </c>
      <c r="BG966" t="s">
        <v>2197</v>
      </c>
      <c r="BH966" t="s">
        <v>2198</v>
      </c>
      <c r="BI966" s="30" t="s">
        <v>2134</v>
      </c>
    </row>
    <row r="967" spans="56:61" s="20" customFormat="1" ht="15" hidden="1" x14ac:dyDescent="0.25">
      <c r="BD967" t="str">
        <f t="shared" si="88"/>
        <v>RH5WEST MENDIP COMMUNITY HOSPITAL</v>
      </c>
      <c r="BE967" s="30" t="s">
        <v>2199</v>
      </c>
      <c r="BF967" s="30" t="s">
        <v>2200</v>
      </c>
      <c r="BG967" s="30" t="s">
        <v>2199</v>
      </c>
      <c r="BH967" s="30" t="s">
        <v>2200</v>
      </c>
      <c r="BI967" s="30" t="s">
        <v>2134</v>
      </c>
    </row>
    <row r="968" spans="56:61" s="20" customFormat="1" ht="15" hidden="1" x14ac:dyDescent="0.25">
      <c r="BD968" t="str">
        <f t="shared" si="88"/>
        <v>RH5WILLITON HOSPITAL</v>
      </c>
      <c r="BE968" s="30" t="s">
        <v>2201</v>
      </c>
      <c r="BF968" s="30" t="s">
        <v>2202</v>
      </c>
      <c r="BG968" s="30" t="s">
        <v>2201</v>
      </c>
      <c r="BH968" s="30" t="s">
        <v>2202</v>
      </c>
      <c r="BI968" s="30" t="s">
        <v>2134</v>
      </c>
    </row>
    <row r="969" spans="56:61" s="20" customFormat="1" ht="15" hidden="1" x14ac:dyDescent="0.25">
      <c r="BD969" t="str">
        <f t="shared" si="88"/>
        <v>RH5WILLOWBANK DAY HOSPITAL</v>
      </c>
      <c r="BE969" s="30" t="s">
        <v>2203</v>
      </c>
      <c r="BF969" s="30" t="s">
        <v>2204</v>
      </c>
      <c r="BG969" s="30" t="s">
        <v>2203</v>
      </c>
      <c r="BH969" s="30" t="s">
        <v>2204</v>
      </c>
      <c r="BI969" s="30" t="s">
        <v>2134</v>
      </c>
    </row>
    <row r="970" spans="56:61" s="20" customFormat="1" ht="15" hidden="1" x14ac:dyDescent="0.25">
      <c r="BD970" t="str">
        <f t="shared" si="88"/>
        <v>RH5WINCANTON COMMUNITY HOSPITAL</v>
      </c>
      <c r="BE970" s="30" t="s">
        <v>2205</v>
      </c>
      <c r="BF970" s="30" t="s">
        <v>2206</v>
      </c>
      <c r="BG970" s="30" t="s">
        <v>2205</v>
      </c>
      <c r="BH970" s="30" t="s">
        <v>2206</v>
      </c>
      <c r="BI970" s="30" t="s">
        <v>2134</v>
      </c>
    </row>
    <row r="971" spans="56:61" s="20" customFormat="1" ht="15" hidden="1" x14ac:dyDescent="0.25">
      <c r="BD971" t="str">
        <f t="shared" si="88"/>
        <v>RH5WOODLANDS</v>
      </c>
      <c r="BE971" s="30" t="s">
        <v>2207</v>
      </c>
      <c r="BF971" s="30" t="s">
        <v>2208</v>
      </c>
      <c r="BG971" s="30" t="s">
        <v>2207</v>
      </c>
      <c r="BH971" s="30" t="s">
        <v>2208</v>
      </c>
      <c r="BI971" s="30" t="s">
        <v>2134</v>
      </c>
    </row>
    <row r="972" spans="56:61" s="20" customFormat="1" ht="15" hidden="1" x14ac:dyDescent="0.25">
      <c r="BD972" t="str">
        <f t="shared" si="88"/>
        <v>RH5WYVERN LINK</v>
      </c>
      <c r="BE972" s="30" t="s">
        <v>2209</v>
      </c>
      <c r="BF972" s="30" t="s">
        <v>2210</v>
      </c>
      <c r="BG972" s="30" t="s">
        <v>2209</v>
      </c>
      <c r="BH972" s="30" t="s">
        <v>2210</v>
      </c>
      <c r="BI972" s="30" t="s">
        <v>2134</v>
      </c>
    </row>
    <row r="973" spans="56:61" s="20" customFormat="1" ht="15" hidden="1" x14ac:dyDescent="0.25">
      <c r="BD973" t="str">
        <f t="shared" si="88"/>
        <v>RH8AXMINSTER HOSPITAL</v>
      </c>
      <c r="BE973" s="30" t="s">
        <v>2211</v>
      </c>
      <c r="BF973" s="30" t="s">
        <v>1326</v>
      </c>
      <c r="BG973" s="30" t="s">
        <v>2211</v>
      </c>
      <c r="BH973" s="30" t="s">
        <v>1326</v>
      </c>
      <c r="BI973" s="30" t="s">
        <v>2212</v>
      </c>
    </row>
    <row r="974" spans="56:61" s="20" customFormat="1" ht="15" hidden="1" x14ac:dyDescent="0.25">
      <c r="BD974" t="str">
        <f t="shared" si="88"/>
        <v>RH8EXETER NUFFIELD HOSPITAL</v>
      </c>
      <c r="BE974" s="30" t="s">
        <v>2213</v>
      </c>
      <c r="BF974" s="30" t="s">
        <v>2214</v>
      </c>
      <c r="BG974" s="30" t="s">
        <v>2213</v>
      </c>
      <c r="BH974" s="30" t="s">
        <v>2214</v>
      </c>
      <c r="BI974" s="30" t="s">
        <v>2212</v>
      </c>
    </row>
    <row r="975" spans="56:61" s="20" customFormat="1" ht="15" hidden="1" x14ac:dyDescent="0.25">
      <c r="BD975" t="str">
        <f t="shared" si="88"/>
        <v>RH8EXMOUTH HOSPITAL</v>
      </c>
      <c r="BE975" s="30" t="s">
        <v>2215</v>
      </c>
      <c r="BF975" s="30" t="s">
        <v>1333</v>
      </c>
      <c r="BG975" s="30" t="s">
        <v>2215</v>
      </c>
      <c r="BH975" s="30" t="s">
        <v>1333</v>
      </c>
      <c r="BI975" s="30" t="s">
        <v>2212</v>
      </c>
    </row>
    <row r="976" spans="56:61" s="20" customFormat="1" ht="15" hidden="1" x14ac:dyDescent="0.25">
      <c r="BD976" t="str">
        <f t="shared" si="88"/>
        <v>RH8HEAVITREE HOSPITAL</v>
      </c>
      <c r="BE976" s="30" t="s">
        <v>2216</v>
      </c>
      <c r="BF976" s="30" t="s">
        <v>2217</v>
      </c>
      <c r="BG976" s="30" t="s">
        <v>2216</v>
      </c>
      <c r="BH976" s="30" t="s">
        <v>2217</v>
      </c>
      <c r="BI976" s="30" t="s">
        <v>2212</v>
      </c>
    </row>
    <row r="977" spans="56:61" s="20" customFormat="1" ht="15" hidden="1" x14ac:dyDescent="0.25">
      <c r="BD977" t="str">
        <f t="shared" si="88"/>
        <v>RH8NORTH DEVON DISTRICT HOSPITAL</v>
      </c>
      <c r="BE977" s="30" t="s">
        <v>2218</v>
      </c>
      <c r="BF977" s="30" t="s">
        <v>1342</v>
      </c>
      <c r="BG977" s="30" t="s">
        <v>2218</v>
      </c>
      <c r="BH977" s="30" t="s">
        <v>1342</v>
      </c>
      <c r="BI977" s="30" t="s">
        <v>2212</v>
      </c>
    </row>
    <row r="978" spans="56:61" s="20" customFormat="1" ht="15" hidden="1" x14ac:dyDescent="0.25">
      <c r="BD978" t="str">
        <f t="shared" si="88"/>
        <v>RH8ROYAL DEVON AND EXETER HOSPITAL (WONFORD)</v>
      </c>
      <c r="BE978" s="30" t="s">
        <v>2219</v>
      </c>
      <c r="BF978" s="30" t="s">
        <v>2220</v>
      </c>
      <c r="BG978" s="30" t="s">
        <v>2219</v>
      </c>
      <c r="BH978" s="30" t="s">
        <v>2220</v>
      </c>
      <c r="BI978" s="30" t="s">
        <v>2212</v>
      </c>
    </row>
    <row r="979" spans="56:61" s="20" customFormat="1" ht="15" hidden="1" x14ac:dyDescent="0.25">
      <c r="BD979" t="str">
        <f t="shared" si="88"/>
        <v>RH8SCOTT HOSPITAL</v>
      </c>
      <c r="BE979" s="30" t="s">
        <v>2221</v>
      </c>
      <c r="BF979" s="30" t="s">
        <v>2222</v>
      </c>
      <c r="BG979" s="30" t="s">
        <v>2221</v>
      </c>
      <c r="BH979" s="30" t="s">
        <v>2222</v>
      </c>
      <c r="BI979" s="30" t="s">
        <v>2212</v>
      </c>
    </row>
    <row r="980" spans="56:61" s="20" customFormat="1" ht="15" hidden="1" x14ac:dyDescent="0.25">
      <c r="BD980" t="str">
        <f t="shared" si="88"/>
        <v>RH8TIVERTON AND DISTRICT HOSPITAL</v>
      </c>
      <c r="BE980" s="30" t="s">
        <v>2223</v>
      </c>
      <c r="BF980" s="30" t="s">
        <v>1354</v>
      </c>
      <c r="BG980" s="30" t="s">
        <v>2223</v>
      </c>
      <c r="BH980" s="30" t="s">
        <v>1354</v>
      </c>
      <c r="BI980" s="30" t="s">
        <v>2212</v>
      </c>
    </row>
    <row r="981" spans="56:61" s="20" customFormat="1" ht="15" hidden="1" x14ac:dyDescent="0.25">
      <c r="BD981" t="str">
        <f t="shared" si="88"/>
        <v>RH8TORBAY DISTRICT GENERAL HOSPITAL</v>
      </c>
      <c r="BE981" s="30" t="s">
        <v>2224</v>
      </c>
      <c r="BF981" s="30" t="s">
        <v>2225</v>
      </c>
      <c r="BG981" s="30" t="s">
        <v>2224</v>
      </c>
      <c r="BH981" s="30" t="s">
        <v>2225</v>
      </c>
      <c r="BI981" s="30" t="s">
        <v>2212</v>
      </c>
    </row>
    <row r="982" spans="56:61" s="20" customFormat="1" ht="15" hidden="1" x14ac:dyDescent="0.25">
      <c r="BD982" t="str">
        <f t="shared" si="88"/>
        <v>RH8VICTORIA HOSPITAL (SIDMOUTH)</v>
      </c>
      <c r="BE982" s="30" t="s">
        <v>2226</v>
      </c>
      <c r="BF982" s="30" t="s">
        <v>2227</v>
      </c>
      <c r="BG982" s="30" t="s">
        <v>2226</v>
      </c>
      <c r="BH982" s="30" t="s">
        <v>2227</v>
      </c>
      <c r="BI982" s="30" t="s">
        <v>2212</v>
      </c>
    </row>
    <row r="983" spans="56:61" s="20" customFormat="1" ht="15" hidden="1" x14ac:dyDescent="0.25">
      <c r="BD983" t="str">
        <f t="shared" si="88"/>
        <v>RHAAPAS</v>
      </c>
      <c r="BE983" s="30" t="s">
        <v>2228</v>
      </c>
      <c r="BF983" s="30" t="s">
        <v>2229</v>
      </c>
      <c r="BG983" s="30" t="s">
        <v>2228</v>
      </c>
      <c r="BH983" s="30" t="s">
        <v>2229</v>
      </c>
      <c r="BI983" s="30" t="s">
        <v>2230</v>
      </c>
    </row>
    <row r="984" spans="56:61" s="20" customFormat="1" ht="15" hidden="1" x14ac:dyDescent="0.25">
      <c r="BD984" t="str">
        <f t="shared" si="88"/>
        <v>RHAARNOLD LODGE REGIONAL SECURE UNIT</v>
      </c>
      <c r="BE984" s="30" t="s">
        <v>2231</v>
      </c>
      <c r="BF984" s="30" t="s">
        <v>2232</v>
      </c>
      <c r="BG984" s="30" t="s">
        <v>2231</v>
      </c>
      <c r="BH984" s="30" t="s">
        <v>2232</v>
      </c>
      <c r="BI984" s="30" t="s">
        <v>2230</v>
      </c>
    </row>
    <row r="985" spans="56:61" s="20" customFormat="1" ht="15" hidden="1" x14ac:dyDescent="0.25">
      <c r="BD985" t="str">
        <f t="shared" si="88"/>
        <v>RHAASHFIELD COMMUNITY HOSPITAL</v>
      </c>
      <c r="BE985" s="30" t="s">
        <v>2233</v>
      </c>
      <c r="BF985" s="30" t="s">
        <v>2234</v>
      </c>
      <c r="BG985" s="30" t="s">
        <v>2233</v>
      </c>
      <c r="BH985" s="30" t="s">
        <v>2234</v>
      </c>
      <c r="BI985" s="30" t="s">
        <v>2230</v>
      </c>
    </row>
    <row r="986" spans="56:61" s="20" customFormat="1" ht="15" hidden="1" x14ac:dyDescent="0.25">
      <c r="BD986" t="str">
        <f t="shared" si="88"/>
        <v>RHAASHFIELD HEALTH VILLAGE</v>
      </c>
      <c r="BE986" s="30" t="s">
        <v>2235</v>
      </c>
      <c r="BF986" s="30" t="s">
        <v>2236</v>
      </c>
      <c r="BG986" s="30" t="s">
        <v>2235</v>
      </c>
      <c r="BH986" s="30" t="s">
        <v>2236</v>
      </c>
      <c r="BI986" s="30" t="s">
        <v>2230</v>
      </c>
    </row>
    <row r="987" spans="56:61" s="20" customFormat="1" ht="15" hidden="1" x14ac:dyDescent="0.25">
      <c r="BD987" t="str">
        <f t="shared" si="88"/>
        <v>RHAASHFIELD/MANSFIELD CLDT</v>
      </c>
      <c r="BE987" s="30" t="s">
        <v>2237</v>
      </c>
      <c r="BF987" s="30" t="s">
        <v>2238</v>
      </c>
      <c r="BG987" s="30" t="s">
        <v>2237</v>
      </c>
      <c r="BH987" s="30" t="s">
        <v>2238</v>
      </c>
      <c r="BI987" s="30" t="s">
        <v>2230</v>
      </c>
    </row>
    <row r="988" spans="56:61" s="20" customFormat="1" ht="15" hidden="1" x14ac:dyDescent="0.25">
      <c r="BD988" t="str">
        <f t="shared" si="88"/>
        <v>RHABARNBY GATE</v>
      </c>
      <c r="BE988" s="30" t="s">
        <v>2239</v>
      </c>
      <c r="BF988" s="30" t="s">
        <v>2240</v>
      </c>
      <c r="BG988" s="30" t="s">
        <v>2239</v>
      </c>
      <c r="BH988" s="30" t="s">
        <v>2240</v>
      </c>
      <c r="BI988" s="30" t="s">
        <v>2230</v>
      </c>
    </row>
    <row r="989" spans="56:61" s="20" customFormat="1" ht="15" hidden="1" x14ac:dyDescent="0.25">
      <c r="BD989" t="str">
        <f t="shared" si="88"/>
        <v>RHABASSETLAW HOSPICE</v>
      </c>
      <c r="BE989" s="131" t="s">
        <v>2241</v>
      </c>
      <c r="BF989" s="129" t="s">
        <v>2242</v>
      </c>
      <c r="BG989" s="131" t="s">
        <v>2241</v>
      </c>
      <c r="BH989" s="129" t="s">
        <v>2242</v>
      </c>
      <c r="BI989" s="30" t="s">
        <v>2230</v>
      </c>
    </row>
    <row r="990" spans="56:61" s="20" customFormat="1" ht="15" hidden="1" x14ac:dyDescent="0.25">
      <c r="BD990" t="str">
        <f t="shared" si="88"/>
        <v>RHABASSETLAW HOSPITAL</v>
      </c>
      <c r="BE990" s="30" t="s">
        <v>2243</v>
      </c>
      <c r="BF990" s="30" t="s">
        <v>2244</v>
      </c>
      <c r="BG990" s="30" t="s">
        <v>2243</v>
      </c>
      <c r="BH990" s="30" t="s">
        <v>2244</v>
      </c>
      <c r="BI990" s="30" t="s">
        <v>2230</v>
      </c>
    </row>
    <row r="991" spans="56:61" s="20" customFormat="1" ht="15" hidden="1" x14ac:dyDescent="0.25">
      <c r="BD991" t="str">
        <f t="shared" si="88"/>
        <v>RHABASSETLAW MHSOP (RHAW6) - RX</v>
      </c>
      <c r="BE991" s="30" t="s">
        <v>2245</v>
      </c>
      <c r="BF991" s="30" t="s">
        <v>2246</v>
      </c>
      <c r="BG991" s="30" t="s">
        <v>2245</v>
      </c>
      <c r="BH991" s="30" t="s">
        <v>2246</v>
      </c>
      <c r="BI991" s="30" t="s">
        <v>2230</v>
      </c>
    </row>
    <row r="992" spans="56:61" s="20" customFormat="1" ht="15" hidden="1" x14ac:dyDescent="0.25">
      <c r="BD992" t="str">
        <f t="shared" si="88"/>
        <v>RHABASSETLAW MHSOP-RX</v>
      </c>
      <c r="BE992" s="30" t="s">
        <v>2247</v>
      </c>
      <c r="BF992" s="30" t="s">
        <v>2248</v>
      </c>
      <c r="BG992" s="30" t="s">
        <v>2247</v>
      </c>
      <c r="BH992" s="30" t="s">
        <v>2248</v>
      </c>
      <c r="BI992" s="30" t="s">
        <v>2230</v>
      </c>
    </row>
    <row r="993" spans="56:61" s="20" customFormat="1" ht="15" hidden="1" x14ac:dyDescent="0.25">
      <c r="BD993" t="str">
        <f t="shared" si="88"/>
        <v>RHABRIDEWELL CUSTODY SUITE</v>
      </c>
      <c r="BE993" s="30" t="s">
        <v>2249</v>
      </c>
      <c r="BF993" s="30" t="s">
        <v>2250</v>
      </c>
      <c r="BG993" s="30" t="s">
        <v>2249</v>
      </c>
      <c r="BH993" s="30" t="s">
        <v>2250</v>
      </c>
      <c r="BI993" s="30" t="s">
        <v>2230</v>
      </c>
    </row>
    <row r="994" spans="56:61" s="20" customFormat="1" ht="15" hidden="1" x14ac:dyDescent="0.25">
      <c r="BD994" t="str">
        <f t="shared" si="88"/>
        <v>RHABROOMHILL HOUSE</v>
      </c>
      <c r="BE994" s="30" t="s">
        <v>2251</v>
      </c>
      <c r="BF994" s="30" t="s">
        <v>2252</v>
      </c>
      <c r="BG994" s="30" t="s">
        <v>2251</v>
      </c>
      <c r="BH994" s="30" t="s">
        <v>2252</v>
      </c>
      <c r="BI994" s="30" t="s">
        <v>2230</v>
      </c>
    </row>
    <row r="995" spans="56:61" s="20" customFormat="1" ht="15" hidden="1" x14ac:dyDescent="0.25">
      <c r="BD995" t="str">
        <f t="shared" si="88"/>
        <v>RHABULWELL RIVERSIDE</v>
      </c>
      <c r="BE995" s="30" t="s">
        <v>2253</v>
      </c>
      <c r="BF995" s="30" t="s">
        <v>2254</v>
      </c>
      <c r="BG995" s="30" t="s">
        <v>2253</v>
      </c>
      <c r="BH995" s="30" t="s">
        <v>2254</v>
      </c>
      <c r="BI995" s="30" t="s">
        <v>2230</v>
      </c>
    </row>
    <row r="996" spans="56:61" s="20" customFormat="1" ht="15" hidden="1" x14ac:dyDescent="0.25">
      <c r="BD996" t="str">
        <f t="shared" si="88"/>
        <v>RHABURDEN CRESCENT</v>
      </c>
      <c r="BE996" s="30" t="s">
        <v>2255</v>
      </c>
      <c r="BF996" s="30" t="s">
        <v>2256</v>
      </c>
      <c r="BG996" s="30" t="s">
        <v>2255</v>
      </c>
      <c r="BH996" s="30" t="s">
        <v>2256</v>
      </c>
      <c r="BI996" s="30" t="s">
        <v>2230</v>
      </c>
    </row>
    <row r="997" spans="56:61" s="20" customFormat="1" ht="15" hidden="1" x14ac:dyDescent="0.25">
      <c r="BD997" t="str">
        <f t="shared" si="88"/>
        <v>RHACEDARS REHABILITATION UNIT</v>
      </c>
      <c r="BE997" s="30" t="s">
        <v>2257</v>
      </c>
      <c r="BF997" s="30" t="s">
        <v>2258</v>
      </c>
      <c r="BG997" s="30" t="s">
        <v>2257</v>
      </c>
      <c r="BH997" s="30" t="s">
        <v>2258</v>
      </c>
      <c r="BI997" s="30" t="s">
        <v>2230</v>
      </c>
    </row>
    <row r="998" spans="56:61" s="20" customFormat="1" ht="15" hidden="1" x14ac:dyDescent="0.25">
      <c r="BD998" t="str">
        <f t="shared" si="88"/>
        <v>RHACENTRAL NOTTINGHAMSHIRE MIND</v>
      </c>
      <c r="BE998" s="30" t="s">
        <v>2259</v>
      </c>
      <c r="BF998" s="30" t="s">
        <v>2260</v>
      </c>
      <c r="BG998" s="30" t="s">
        <v>2259</v>
      </c>
      <c r="BH998" s="30" t="s">
        <v>2260</v>
      </c>
      <c r="BI998" s="30" t="s">
        <v>2230</v>
      </c>
    </row>
    <row r="999" spans="56:61" s="20" customFormat="1" ht="15" hidden="1" x14ac:dyDescent="0.25">
      <c r="BD999" t="str">
        <f t="shared" si="88"/>
        <v>RHACHILD &amp; FAMILY THERAPY UNIT (NEWARK &amp; SHERWOOD)</v>
      </c>
      <c r="BE999" s="30" t="s">
        <v>2261</v>
      </c>
      <c r="BF999" s="30" t="s">
        <v>2262</v>
      </c>
      <c r="BG999" s="30" t="s">
        <v>2261</v>
      </c>
      <c r="BH999" s="30" t="s">
        <v>2262</v>
      </c>
      <c r="BI999" s="30" t="s">
        <v>2230</v>
      </c>
    </row>
    <row r="1000" spans="56:61" s="20" customFormat="1" ht="15" hidden="1" x14ac:dyDescent="0.25">
      <c r="BD1000" t="str">
        <f t="shared" si="88"/>
        <v>RHACITY PROBATION SMT - RX</v>
      </c>
      <c r="BE1000" s="30" t="s">
        <v>2263</v>
      </c>
      <c r="BF1000" s="30" t="s">
        <v>2264</v>
      </c>
      <c r="BG1000" s="30" t="s">
        <v>2263</v>
      </c>
      <c r="BH1000" s="30" t="s">
        <v>2264</v>
      </c>
      <c r="BI1000" s="30" t="s">
        <v>2230</v>
      </c>
    </row>
    <row r="1001" spans="56:61" s="20" customFormat="1" ht="15" hidden="1" x14ac:dyDescent="0.25">
      <c r="BD1001" t="str">
        <f t="shared" si="88"/>
        <v>RHACOAL AUTHORITY BUILDING</v>
      </c>
      <c r="BE1001" s="30" t="s">
        <v>2265</v>
      </c>
      <c r="BF1001" s="30" t="s">
        <v>2266</v>
      </c>
      <c r="BG1001" s="30" t="s">
        <v>2265</v>
      </c>
      <c r="BH1001" s="30" t="s">
        <v>2266</v>
      </c>
      <c r="BI1001" s="30" t="s">
        <v>2230</v>
      </c>
    </row>
    <row r="1002" spans="56:61" s="20" customFormat="1" ht="15" hidden="1" x14ac:dyDescent="0.25">
      <c r="BD1002" t="str">
        <f t="shared" si="88"/>
        <v>RHACOMMUNITY IN-REACH</v>
      </c>
      <c r="BE1002" s="30" t="s">
        <v>2267</v>
      </c>
      <c r="BF1002" s="30" t="s">
        <v>2268</v>
      </c>
      <c r="BG1002" s="30" t="s">
        <v>2267</v>
      </c>
      <c r="BH1002" s="30" t="s">
        <v>2268</v>
      </c>
      <c r="BI1002" s="30" t="s">
        <v>2230</v>
      </c>
    </row>
    <row r="1003" spans="56:61" s="20" customFormat="1" ht="15" hidden="1" x14ac:dyDescent="0.25">
      <c r="BD1003" t="str">
        <f t="shared" si="88"/>
        <v>RHACOUNTY HEALTH PARTNERSHIPS</v>
      </c>
      <c r="BE1003" s="30" t="s">
        <v>2269</v>
      </c>
      <c r="BF1003" s="30" t="s">
        <v>2270</v>
      </c>
      <c r="BG1003" s="30" t="s">
        <v>2269</v>
      </c>
      <c r="BH1003" s="30" t="s">
        <v>2270</v>
      </c>
      <c r="BI1003" s="30" t="s">
        <v>2230</v>
      </c>
    </row>
    <row r="1004" spans="56:61" s="20" customFormat="1" ht="15" hidden="1" x14ac:dyDescent="0.25">
      <c r="BD1004" t="str">
        <f t="shared" si="88"/>
        <v>RHACOUNTY SOUTH PROBABION SMT - RX</v>
      </c>
      <c r="BE1004" s="30" t="s">
        <v>2271</v>
      </c>
      <c r="BF1004" s="30" t="s">
        <v>2272</v>
      </c>
      <c r="BG1004" s="30" t="s">
        <v>2271</v>
      </c>
      <c r="BH1004" s="30" t="s">
        <v>2272</v>
      </c>
      <c r="BI1004" s="30" t="s">
        <v>2230</v>
      </c>
    </row>
    <row r="1005" spans="56:61" s="20" customFormat="1" ht="15" hidden="1" x14ac:dyDescent="0.25">
      <c r="BD1005" t="str">
        <f t="shared" si="88"/>
        <v>RHADERWENT UNIT</v>
      </c>
      <c r="BE1005" s="30" t="s">
        <v>2273</v>
      </c>
      <c r="BF1005" s="30" t="s">
        <v>2274</v>
      </c>
      <c r="BG1005" s="30" t="s">
        <v>2273</v>
      </c>
      <c r="BH1005" s="30" t="s">
        <v>2274</v>
      </c>
      <c r="BI1005" s="30" t="s">
        <v>2230</v>
      </c>
    </row>
    <row r="1006" spans="56:61" s="20" customFormat="1" ht="15" hidden="1" x14ac:dyDescent="0.25">
      <c r="BD1006" t="str">
        <f t="shared" ref="BD1006:BD1070" si="89">CONCATENATE(LEFT(BE1006, 3),BF1006)</f>
        <v>RHAFOUR SEASONS - ARNOLD</v>
      </c>
      <c r="BE1006" s="30" t="s">
        <v>2275</v>
      </c>
      <c r="BF1006" s="30" t="s">
        <v>2276</v>
      </c>
      <c r="BG1006" s="30" t="s">
        <v>2275</v>
      </c>
      <c r="BH1006" s="30" t="s">
        <v>2276</v>
      </c>
      <c r="BI1006" s="30" t="s">
        <v>2230</v>
      </c>
    </row>
    <row r="1007" spans="56:61" s="20" customFormat="1" ht="15" hidden="1" x14ac:dyDescent="0.25">
      <c r="BD1007" t="str">
        <f t="shared" si="89"/>
        <v>RHAGEDLING COMM LRNG DISAB SERV</v>
      </c>
      <c r="BE1007" s="30" t="s">
        <v>2277</v>
      </c>
      <c r="BF1007" s="30" t="s">
        <v>2278</v>
      </c>
      <c r="BG1007" s="30" t="s">
        <v>2277</v>
      </c>
      <c r="BH1007" s="30" t="s">
        <v>2278</v>
      </c>
      <c r="BI1007" s="30" t="s">
        <v>2230</v>
      </c>
    </row>
    <row r="1008" spans="56:61" s="20" customFormat="1" ht="15" hidden="1" x14ac:dyDescent="0.25">
      <c r="BD1008" t="str">
        <f t="shared" si="89"/>
        <v>RHAGREENWOOD AND SNEINTON FMC</v>
      </c>
      <c r="BE1008" s="30" t="s">
        <v>2279</v>
      </c>
      <c r="BF1008" s="30" t="s">
        <v>2280</v>
      </c>
      <c r="BG1008" s="30" t="s">
        <v>2279</v>
      </c>
      <c r="BH1008" s="30" t="s">
        <v>2280</v>
      </c>
      <c r="BI1008" s="30" t="s">
        <v>2230</v>
      </c>
    </row>
    <row r="1009" spans="56:61" s="20" customFormat="1" ht="15" hidden="1" x14ac:dyDescent="0.25">
      <c r="BD1009" t="str">
        <f t="shared" si="89"/>
        <v>RHAHARWORTH &amp; BIRCOTES</v>
      </c>
      <c r="BE1009" s="30" t="s">
        <v>2281</v>
      </c>
      <c r="BF1009" s="30" t="s">
        <v>2282</v>
      </c>
      <c r="BG1009" s="30" t="s">
        <v>2281</v>
      </c>
      <c r="BH1009" s="30" t="s">
        <v>2282</v>
      </c>
      <c r="BI1009" s="30" t="s">
        <v>2230</v>
      </c>
    </row>
    <row r="1010" spans="56:61" s="20" customFormat="1" ht="15" hidden="1" x14ac:dyDescent="0.25">
      <c r="BD1010" t="str">
        <f t="shared" si="89"/>
        <v>RHAHEALTH POINT</v>
      </c>
      <c r="BE1010" s="30" t="s">
        <v>2283</v>
      </c>
      <c r="BF1010" s="30" t="s">
        <v>2284</v>
      </c>
      <c r="BG1010" s="30" t="s">
        <v>2283</v>
      </c>
      <c r="BH1010" s="30" t="s">
        <v>2284</v>
      </c>
      <c r="BI1010" s="30" t="s">
        <v>2230</v>
      </c>
    </row>
    <row r="1011" spans="56:61" s="20" customFormat="1" ht="15" hidden="1" x14ac:dyDescent="0.25">
      <c r="BD1011" t="str">
        <f t="shared" si="89"/>
        <v>RHAHEATHCOAT BUILDINGS</v>
      </c>
      <c r="BE1011" s="30" t="s">
        <v>2285</v>
      </c>
      <c r="BF1011" s="30" t="s">
        <v>2286</v>
      </c>
      <c r="BG1011" s="30" t="s">
        <v>2285</v>
      </c>
      <c r="BH1011" s="30" t="s">
        <v>2286</v>
      </c>
      <c r="BI1011" s="30" t="s">
        <v>2230</v>
      </c>
    </row>
    <row r="1012" spans="56:61" s="20" customFormat="1" ht="15" hidden="1" x14ac:dyDescent="0.25">
      <c r="BD1012" t="str">
        <f t="shared" si="89"/>
        <v>RHAHEATHERDENE</v>
      </c>
      <c r="BE1012" s="30" t="s">
        <v>2287</v>
      </c>
      <c r="BF1012" s="30" t="s">
        <v>2288</v>
      </c>
      <c r="BG1012" s="30" t="s">
        <v>2287</v>
      </c>
      <c r="BH1012" s="30" t="s">
        <v>2288</v>
      </c>
      <c r="BI1012" s="30" t="s">
        <v>2230</v>
      </c>
    </row>
    <row r="1013" spans="56:61" s="20" customFormat="1" ht="15" hidden="1" x14ac:dyDescent="0.25">
      <c r="BD1013" t="str">
        <f t="shared" si="89"/>
        <v>RHAHIGHBURY HOSPITAL</v>
      </c>
      <c r="BE1013" s="30" t="s">
        <v>2289</v>
      </c>
      <c r="BF1013" s="30" t="s">
        <v>2290</v>
      </c>
      <c r="BG1013" s="30" t="s">
        <v>2289</v>
      </c>
      <c r="BH1013" s="30" t="s">
        <v>2290</v>
      </c>
      <c r="BI1013" s="30" t="s">
        <v>2230</v>
      </c>
    </row>
    <row r="1014" spans="56:61" s="20" customFormat="1" ht="15" hidden="1" x14ac:dyDescent="0.25">
      <c r="BD1014" t="str">
        <f t="shared" si="89"/>
        <v>RHAHOPEWOOD</v>
      </c>
      <c r="BE1014" s="30" t="s">
        <v>2257</v>
      </c>
      <c r="BF1014" s="30" t="s">
        <v>2291</v>
      </c>
      <c r="BG1014" s="30" t="s">
        <v>2257</v>
      </c>
      <c r="BH1014" s="30" t="s">
        <v>2291</v>
      </c>
      <c r="BI1014" s="30" t="s">
        <v>2230</v>
      </c>
    </row>
    <row r="1015" spans="56:61" s="20" customFormat="1" ht="15" hidden="1" x14ac:dyDescent="0.25">
      <c r="BD1015" t="str">
        <f t="shared" si="89"/>
        <v>RHAJOHN EASTWOOD HOSPICE</v>
      </c>
      <c r="BE1015" s="30" t="s">
        <v>2292</v>
      </c>
      <c r="BF1015" s="30" t="s">
        <v>2293</v>
      </c>
      <c r="BG1015" s="30" t="s">
        <v>2292</v>
      </c>
      <c r="BH1015" s="30" t="s">
        <v>2293</v>
      </c>
      <c r="BI1015" s="30" t="s">
        <v>2230</v>
      </c>
    </row>
    <row r="1016" spans="56:61" s="20" customFormat="1" ht="15" hidden="1" x14ac:dyDescent="0.25">
      <c r="BD1016" t="str">
        <f t="shared" si="89"/>
        <v>RHAKINGS MILL HOSPITAL</v>
      </c>
      <c r="BE1016" s="30" t="s">
        <v>2294</v>
      </c>
      <c r="BF1016" s="30" t="s">
        <v>2295</v>
      </c>
      <c r="BG1016" s="30" t="s">
        <v>2294</v>
      </c>
      <c r="BH1016" s="30" t="s">
        <v>2295</v>
      </c>
      <c r="BI1016" s="30" t="s">
        <v>2230</v>
      </c>
    </row>
    <row r="1017" spans="56:61" s="20" customFormat="1" ht="15" hidden="1" x14ac:dyDescent="0.25">
      <c r="BD1017" t="str">
        <f t="shared" si="89"/>
        <v>RHALINGS BAR HOSPITAL</v>
      </c>
      <c r="BE1017" s="30" t="s">
        <v>2296</v>
      </c>
      <c r="BF1017" s="30" t="s">
        <v>2297</v>
      </c>
      <c r="BG1017" s="30" t="s">
        <v>2296</v>
      </c>
      <c r="BH1017" s="30" t="s">
        <v>2297</v>
      </c>
      <c r="BI1017" s="30" t="s">
        <v>2230</v>
      </c>
    </row>
    <row r="1018" spans="56:61" s="20" customFormat="1" ht="15" hidden="1" x14ac:dyDescent="0.25">
      <c r="BD1018" t="str">
        <f t="shared" si="89"/>
        <v>RHAMANSFIELD COMMUNITY HOSPITAL</v>
      </c>
      <c r="BE1018" s="30" t="s">
        <v>2298</v>
      </c>
      <c r="BF1018" s="30" t="s">
        <v>2299</v>
      </c>
      <c r="BG1018" s="30" t="s">
        <v>2298</v>
      </c>
      <c r="BH1018" s="30" t="s">
        <v>2299</v>
      </c>
      <c r="BI1018" s="30" t="s">
        <v>2230</v>
      </c>
    </row>
    <row r="1019" spans="56:61" s="20" customFormat="1" ht="15" hidden="1" x14ac:dyDescent="0.25">
      <c r="BD1019" t="str">
        <f t="shared" si="89"/>
        <v>RHAMEADOWBANK DAY HOSPITAL</v>
      </c>
      <c r="BE1019" s="30" t="s">
        <v>2300</v>
      </c>
      <c r="BF1019" s="30" t="s">
        <v>2301</v>
      </c>
      <c r="BG1019" s="30" t="s">
        <v>2300</v>
      </c>
      <c r="BH1019" s="30" t="s">
        <v>2301</v>
      </c>
      <c r="BI1019" s="30" t="s">
        <v>2230</v>
      </c>
    </row>
    <row r="1020" spans="56:61" s="20" customFormat="1" ht="15" hidden="1" x14ac:dyDescent="0.25">
      <c r="BD1020" t="str">
        <f t="shared" si="89"/>
        <v>RHAMEDENBANKS</v>
      </c>
      <c r="BE1020" s="30" t="s">
        <v>2302</v>
      </c>
      <c r="BF1020" s="30" t="s">
        <v>2303</v>
      </c>
      <c r="BG1020" s="30" t="s">
        <v>2302</v>
      </c>
      <c r="BH1020" s="30" t="s">
        <v>2303</v>
      </c>
      <c r="BI1020" s="30" t="s">
        <v>2230</v>
      </c>
    </row>
    <row r="1021" spans="56:61" s="20" customFormat="1" ht="15" hidden="1" x14ac:dyDescent="0.25">
      <c r="BD1021" t="str">
        <f t="shared" si="89"/>
        <v>RHAMILLBROOK MENTAL HEALTH UNIT</v>
      </c>
      <c r="BE1021" s="30" t="s">
        <v>2304</v>
      </c>
      <c r="BF1021" s="30" t="s">
        <v>2305</v>
      </c>
      <c r="BG1021" s="30" t="s">
        <v>2304</v>
      </c>
      <c r="BH1021" s="30" t="s">
        <v>2305</v>
      </c>
      <c r="BI1021" s="30" t="s">
        <v>2230</v>
      </c>
    </row>
    <row r="1022" spans="56:61" s="20" customFormat="1" ht="15" hidden="1" x14ac:dyDescent="0.25">
      <c r="BD1022" t="str">
        <f t="shared" si="89"/>
        <v>RHAMIND</v>
      </c>
      <c r="BE1022" s="30" t="s">
        <v>2306</v>
      </c>
      <c r="BF1022" s="30" t="s">
        <v>2307</v>
      </c>
      <c r="BG1022" s="30" t="s">
        <v>2306</v>
      </c>
      <c r="BH1022" s="30" t="s">
        <v>2307</v>
      </c>
      <c r="BI1022" s="30" t="s">
        <v>2230</v>
      </c>
    </row>
    <row r="1023" spans="56:61" s="20" customFormat="1" ht="15" hidden="1" x14ac:dyDescent="0.25">
      <c r="BD1023" t="str">
        <f t="shared" si="89"/>
        <v>RHAMINERS WELFARE ANNEXE</v>
      </c>
      <c r="BE1023" s="30" t="s">
        <v>2308</v>
      </c>
      <c r="BF1023" s="30" t="s">
        <v>2309</v>
      </c>
      <c r="BG1023" s="30" t="s">
        <v>2308</v>
      </c>
      <c r="BH1023" s="30" t="s">
        <v>2309</v>
      </c>
      <c r="BI1023" s="30" t="s">
        <v>2230</v>
      </c>
    </row>
    <row r="1024" spans="56:61" s="20" customFormat="1" ht="15" hidden="1" x14ac:dyDescent="0.25">
      <c r="BD1024" t="str">
        <f t="shared" si="89"/>
        <v>RHANEWARK HOSPITAL</v>
      </c>
      <c r="BE1024" s="30" t="s">
        <v>2310</v>
      </c>
      <c r="BF1024" s="30" t="s">
        <v>2311</v>
      </c>
      <c r="BG1024" s="30" t="s">
        <v>2310</v>
      </c>
      <c r="BH1024" s="30" t="s">
        <v>2311</v>
      </c>
      <c r="BI1024" s="30" t="s">
        <v>2230</v>
      </c>
    </row>
    <row r="1025" spans="56:61" s="20" customFormat="1" ht="15" hidden="1" x14ac:dyDescent="0.25">
      <c r="BD1025" t="str">
        <f t="shared" si="89"/>
        <v>RHANOOK &amp; CRANNY</v>
      </c>
      <c r="BE1025" s="30" t="s">
        <v>2312</v>
      </c>
      <c r="BF1025" s="30" t="s">
        <v>2313</v>
      </c>
      <c r="BG1025" s="30" t="s">
        <v>2312</v>
      </c>
      <c r="BH1025" s="30" t="s">
        <v>2313</v>
      </c>
      <c r="BI1025" s="30" t="s">
        <v>2230</v>
      </c>
    </row>
    <row r="1026" spans="56:61" s="20" customFormat="1" ht="15" hidden="1" x14ac:dyDescent="0.25">
      <c r="BD1026" t="str">
        <f t="shared" si="89"/>
        <v>RHANORTH GATE</v>
      </c>
      <c r="BE1026" s="30" t="s">
        <v>2314</v>
      </c>
      <c r="BF1026" s="30" t="s">
        <v>2315</v>
      </c>
      <c r="BG1026" s="30" t="s">
        <v>2314</v>
      </c>
      <c r="BH1026" s="30" t="s">
        <v>2315</v>
      </c>
      <c r="BI1026" s="30" t="s">
        <v>2230</v>
      </c>
    </row>
    <row r="1027" spans="56:61" s="20" customFormat="1" ht="15" hidden="1" x14ac:dyDescent="0.25">
      <c r="BD1027" t="str">
        <f t="shared" si="89"/>
        <v>RHANORTH NOTTS D.A.-ASH - RX</v>
      </c>
      <c r="BE1027" s="30" t="s">
        <v>2316</v>
      </c>
      <c r="BF1027" s="30" t="s">
        <v>2317</v>
      </c>
      <c r="BG1027" s="30" t="s">
        <v>2316</v>
      </c>
      <c r="BH1027" s="30" t="s">
        <v>2317</v>
      </c>
      <c r="BI1027" s="30" t="s">
        <v>2230</v>
      </c>
    </row>
    <row r="1028" spans="56:61" s="20" customFormat="1" ht="15" hidden="1" x14ac:dyDescent="0.25">
      <c r="BD1028" t="str">
        <f t="shared" si="89"/>
        <v>RHANORTH NOTTS D.A.-MANS - RX</v>
      </c>
      <c r="BE1028" s="30" t="s">
        <v>2318</v>
      </c>
      <c r="BF1028" s="30" t="s">
        <v>2319</v>
      </c>
      <c r="BG1028" s="30" t="s">
        <v>2318</v>
      </c>
      <c r="BH1028" s="30" t="s">
        <v>2319</v>
      </c>
      <c r="BI1028" s="30" t="s">
        <v>2230</v>
      </c>
    </row>
    <row r="1029" spans="56:61" s="20" customFormat="1" ht="15" hidden="1" x14ac:dyDescent="0.25">
      <c r="BD1029" t="str">
        <f t="shared" si="89"/>
        <v>RHANORTH NOTTS D.A.-N/S - RX</v>
      </c>
      <c r="BE1029" s="30" t="s">
        <v>2320</v>
      </c>
      <c r="BF1029" s="30" t="s">
        <v>2321</v>
      </c>
      <c r="BG1029" s="30" t="s">
        <v>2320</v>
      </c>
      <c r="BH1029" s="30" t="s">
        <v>2321</v>
      </c>
      <c r="BI1029" s="30" t="s">
        <v>2230</v>
      </c>
    </row>
    <row r="1030" spans="56:61" s="20" customFormat="1" ht="15" hidden="1" x14ac:dyDescent="0.25">
      <c r="BD1030" t="str">
        <f t="shared" si="89"/>
        <v>RHANORTH NOTTS FACE-IT-RX</v>
      </c>
      <c r="BE1030" s="30" t="s">
        <v>2322</v>
      </c>
      <c r="BF1030" s="30" t="s">
        <v>2323</v>
      </c>
      <c r="BG1030" s="30" t="s">
        <v>2322</v>
      </c>
      <c r="BH1030" s="30" t="s">
        <v>2323</v>
      </c>
      <c r="BI1030" s="30" t="s">
        <v>2230</v>
      </c>
    </row>
    <row r="1031" spans="56:61" s="20" customFormat="1" ht="15" hidden="1" x14ac:dyDescent="0.25">
      <c r="BD1031" t="str">
        <f t="shared" si="89"/>
        <v>RHANORTH NOTTS FORENSIC - RX</v>
      </c>
      <c r="BE1031" s="30" t="s">
        <v>2324</v>
      </c>
      <c r="BF1031" s="30" t="s">
        <v>2325</v>
      </c>
      <c r="BG1031" s="30" t="s">
        <v>2324</v>
      </c>
      <c r="BH1031" s="30" t="s">
        <v>2325</v>
      </c>
      <c r="BI1031" s="30" t="s">
        <v>2230</v>
      </c>
    </row>
    <row r="1032" spans="56:61" s="20" customFormat="1" ht="15" hidden="1" x14ac:dyDescent="0.25">
      <c r="BD1032" t="str">
        <f t="shared" si="89"/>
        <v>RHANORTH NOTTS LD W9 - RX</v>
      </c>
      <c r="BE1032" s="30" t="s">
        <v>2326</v>
      </c>
      <c r="BF1032" s="30" t="s">
        <v>2327</v>
      </c>
      <c r="BG1032" s="30" t="s">
        <v>2326</v>
      </c>
      <c r="BH1032" s="30" t="s">
        <v>2327</v>
      </c>
      <c r="BI1032" s="30" t="s">
        <v>2230</v>
      </c>
    </row>
    <row r="1033" spans="56:61" s="20" customFormat="1" ht="15" hidden="1" x14ac:dyDescent="0.25">
      <c r="BD1033" t="str">
        <f t="shared" si="89"/>
        <v>RHANORTH NOTTS LD YP - RX</v>
      </c>
      <c r="BE1033" s="30" t="s">
        <v>2328</v>
      </c>
      <c r="BF1033" s="30" t="s">
        <v>2329</v>
      </c>
      <c r="BG1033" s="30" t="s">
        <v>2328</v>
      </c>
      <c r="BH1033" s="30" t="s">
        <v>2329</v>
      </c>
      <c r="BI1033" s="30" t="s">
        <v>2230</v>
      </c>
    </row>
    <row r="1034" spans="56:61" s="20" customFormat="1" ht="15" hidden="1" x14ac:dyDescent="0.25">
      <c r="BD1034" t="str">
        <f t="shared" si="89"/>
        <v>RHANORTH NOTTS LD YW - RX</v>
      </c>
      <c r="BE1034" s="30" t="s">
        <v>2330</v>
      </c>
      <c r="BF1034" s="30" t="s">
        <v>2331</v>
      </c>
      <c r="BG1034" s="30" t="s">
        <v>2330</v>
      </c>
      <c r="BH1034" s="30" t="s">
        <v>2331</v>
      </c>
      <c r="BI1034" s="30" t="s">
        <v>2230</v>
      </c>
    </row>
    <row r="1035" spans="56:61" s="20" customFormat="1" ht="15" hidden="1" x14ac:dyDescent="0.25">
      <c r="BD1035" t="str">
        <f t="shared" si="89"/>
        <v>RHANORTH NOTTS LD YX - RX</v>
      </c>
      <c r="BE1035" s="30" t="s">
        <v>2332</v>
      </c>
      <c r="BF1035" s="30" t="s">
        <v>2333</v>
      </c>
      <c r="BG1035" s="30" t="s">
        <v>2332</v>
      </c>
      <c r="BH1035" s="30" t="s">
        <v>2333</v>
      </c>
      <c r="BI1035" s="30" t="s">
        <v>2230</v>
      </c>
    </row>
    <row r="1036" spans="56:61" s="20" customFormat="1" ht="15" hidden="1" x14ac:dyDescent="0.25">
      <c r="BD1036" t="str">
        <f t="shared" si="89"/>
        <v>RHANORTH NOTTS MHSOP W0-RX</v>
      </c>
      <c r="BE1036" s="30" t="s">
        <v>2334</v>
      </c>
      <c r="BF1036" s="30" t="s">
        <v>2335</v>
      </c>
      <c r="BG1036" s="30" t="s">
        <v>2334</v>
      </c>
      <c r="BH1036" s="30" t="s">
        <v>2335</v>
      </c>
      <c r="BI1036" s="30" t="s">
        <v>2230</v>
      </c>
    </row>
    <row r="1037" spans="56:61" s="20" customFormat="1" ht="15" hidden="1" x14ac:dyDescent="0.25">
      <c r="BD1037" t="str">
        <f t="shared" si="89"/>
        <v>RHANORTH NOTTS MHSOP W1-RX</v>
      </c>
      <c r="BE1037" s="30" t="s">
        <v>2336</v>
      </c>
      <c r="BF1037" s="30" t="s">
        <v>2337</v>
      </c>
      <c r="BG1037" s="30" t="s">
        <v>2336</v>
      </c>
      <c r="BH1037" s="30" t="s">
        <v>2337</v>
      </c>
      <c r="BI1037" s="30" t="s">
        <v>2230</v>
      </c>
    </row>
    <row r="1038" spans="56:61" s="20" customFormat="1" ht="15" hidden="1" x14ac:dyDescent="0.25">
      <c r="BD1038" t="str">
        <f t="shared" si="89"/>
        <v>RHANORTH NOTTS MHSOP W2-RX</v>
      </c>
      <c r="BE1038" s="30" t="s">
        <v>2338</v>
      </c>
      <c r="BF1038" s="30" t="s">
        <v>2339</v>
      </c>
      <c r="BG1038" s="30" t="s">
        <v>2338</v>
      </c>
      <c r="BH1038" s="30" t="s">
        <v>2339</v>
      </c>
      <c r="BI1038" s="30" t="s">
        <v>2230</v>
      </c>
    </row>
    <row r="1039" spans="56:61" s="20" customFormat="1" ht="15" hidden="1" x14ac:dyDescent="0.25">
      <c r="BD1039" t="str">
        <f t="shared" si="89"/>
        <v>RHANORTH NOTTS MHSOP XN-RX</v>
      </c>
      <c r="BE1039" s="30" t="s">
        <v>2340</v>
      </c>
      <c r="BF1039" s="30" t="s">
        <v>2341</v>
      </c>
      <c r="BG1039" s="30" t="s">
        <v>2340</v>
      </c>
      <c r="BH1039" s="30" t="s">
        <v>2341</v>
      </c>
      <c r="BI1039" s="30" t="s">
        <v>2230</v>
      </c>
    </row>
    <row r="1040" spans="56:61" s="20" customFormat="1" ht="15" hidden="1" x14ac:dyDescent="0.25">
      <c r="BD1040" t="str">
        <f t="shared" si="89"/>
        <v>RHANORTH NOTTS MHSOP XP-RX</v>
      </c>
      <c r="BE1040" s="30" t="s">
        <v>2342</v>
      </c>
      <c r="BF1040" s="30" t="s">
        <v>2343</v>
      </c>
      <c r="BG1040" s="30" t="s">
        <v>2342</v>
      </c>
      <c r="BH1040" s="30" t="s">
        <v>2343</v>
      </c>
      <c r="BI1040" s="30" t="s">
        <v>2230</v>
      </c>
    </row>
    <row r="1041" spans="56:61" s="20" customFormat="1" ht="15" hidden="1" x14ac:dyDescent="0.25">
      <c r="BD1041" t="str">
        <f t="shared" si="89"/>
        <v>RHANORTH NOTTS MHSOP XQ-RX</v>
      </c>
      <c r="BE1041" s="30" t="s">
        <v>2344</v>
      </c>
      <c r="BF1041" s="30" t="s">
        <v>2345</v>
      </c>
      <c r="BG1041" s="30" t="s">
        <v>2344</v>
      </c>
      <c r="BH1041" s="30" t="s">
        <v>2345</v>
      </c>
      <c r="BI1041" s="30" t="s">
        <v>2230</v>
      </c>
    </row>
    <row r="1042" spans="56:61" s="20" customFormat="1" ht="15" hidden="1" x14ac:dyDescent="0.25">
      <c r="BD1042" t="str">
        <f t="shared" si="89"/>
        <v>RHANORTH NOTTS MILLBROOK W8-RX</v>
      </c>
      <c r="BE1042" s="30" t="s">
        <v>2346</v>
      </c>
      <c r="BF1042" s="30" t="s">
        <v>2347</v>
      </c>
      <c r="BG1042" s="30" t="s">
        <v>2346</v>
      </c>
      <c r="BH1042" s="30" t="s">
        <v>2347</v>
      </c>
      <c r="BI1042" s="30" t="s">
        <v>2230</v>
      </c>
    </row>
    <row r="1043" spans="56:61" s="20" customFormat="1" ht="15" hidden="1" x14ac:dyDescent="0.25">
      <c r="BD1043" t="str">
        <f t="shared" si="89"/>
        <v>RHANORTH NOTTS MILLBROOK XL-RX</v>
      </c>
      <c r="BE1043" s="30" t="s">
        <v>2348</v>
      </c>
      <c r="BF1043" s="30" t="s">
        <v>2349</v>
      </c>
      <c r="BG1043" s="30" t="s">
        <v>2348</v>
      </c>
      <c r="BH1043" s="30" t="s">
        <v>2349</v>
      </c>
      <c r="BI1043" s="30" t="s">
        <v>2230</v>
      </c>
    </row>
    <row r="1044" spans="56:61" s="20" customFormat="1" ht="15" hidden="1" x14ac:dyDescent="0.25">
      <c r="BD1044" t="str">
        <f t="shared" si="89"/>
        <v>RHANORTH NOTTS MILLBROOK XR-RX</v>
      </c>
      <c r="BE1044" s="30" t="s">
        <v>2350</v>
      </c>
      <c r="BF1044" s="30" t="s">
        <v>2351</v>
      </c>
      <c r="BG1044" s="30" t="s">
        <v>2350</v>
      </c>
      <c r="BH1044" s="30" t="s">
        <v>2351</v>
      </c>
      <c r="BI1044" s="30" t="s">
        <v>2230</v>
      </c>
    </row>
    <row r="1045" spans="56:61" s="20" customFormat="1" ht="15" hidden="1" x14ac:dyDescent="0.25">
      <c r="BD1045" t="str">
        <f t="shared" si="89"/>
        <v>RHANORTH NOTTS MILLBROOK XT-RX</v>
      </c>
      <c r="BE1045" s="30" t="s">
        <v>2352</v>
      </c>
      <c r="BF1045" s="30" t="s">
        <v>2353</v>
      </c>
      <c r="BG1045" s="30" t="s">
        <v>2352</v>
      </c>
      <c r="BH1045" s="30" t="s">
        <v>2353</v>
      </c>
      <c r="BI1045" s="30" t="s">
        <v>2230</v>
      </c>
    </row>
    <row r="1046" spans="56:61" s="20" customFormat="1" ht="15" hidden="1" x14ac:dyDescent="0.25">
      <c r="BD1046" t="str">
        <f t="shared" si="89"/>
        <v>RHANORTH NOTTS MILLBROOK XW-RX</v>
      </c>
      <c r="BE1046" s="30" t="s">
        <v>2354</v>
      </c>
      <c r="BF1046" s="30" t="s">
        <v>2355</v>
      </c>
      <c r="BG1046" s="30" t="s">
        <v>2354</v>
      </c>
      <c r="BH1046" s="30" t="s">
        <v>2355</v>
      </c>
      <c r="BI1046" s="30" t="s">
        <v>2230</v>
      </c>
    </row>
    <row r="1047" spans="56:61" s="20" customFormat="1" ht="15" hidden="1" x14ac:dyDescent="0.25">
      <c r="BD1047" t="str">
        <f t="shared" si="89"/>
        <v>RHANORTH NOTTS MILLBROOK XW-RX</v>
      </c>
      <c r="BE1047" s="30" t="s">
        <v>2356</v>
      </c>
      <c r="BF1047" s="30" t="s">
        <v>2355</v>
      </c>
      <c r="BG1047" s="30" t="s">
        <v>2356</v>
      </c>
      <c r="BH1047" s="30" t="s">
        <v>2355</v>
      </c>
      <c r="BI1047" s="30" t="s">
        <v>2230</v>
      </c>
    </row>
    <row r="1048" spans="56:61" s="20" customFormat="1" ht="15" hidden="1" x14ac:dyDescent="0.25">
      <c r="BD1048" t="str">
        <f t="shared" si="89"/>
        <v>RHANORTH NOTTS MILLBROOK XX-RX</v>
      </c>
      <c r="BE1048" s="30" t="s">
        <v>2357</v>
      </c>
      <c r="BF1048" s="30" t="s">
        <v>2358</v>
      </c>
      <c r="BG1048" s="30" t="s">
        <v>2357</v>
      </c>
      <c r="BH1048" s="30" t="s">
        <v>2358</v>
      </c>
      <c r="BI1048" s="30" t="s">
        <v>2230</v>
      </c>
    </row>
    <row r="1049" spans="56:61" s="20" customFormat="1" ht="15" hidden="1" x14ac:dyDescent="0.25">
      <c r="BD1049" t="str">
        <f t="shared" si="89"/>
        <v>RHANORTH NOTTS MILLBROOK XY-RX</v>
      </c>
      <c r="BE1049" s="30" t="s">
        <v>2359</v>
      </c>
      <c r="BF1049" s="30" t="s">
        <v>2360</v>
      </c>
      <c r="BG1049" s="30" t="s">
        <v>2359</v>
      </c>
      <c r="BH1049" s="30" t="s">
        <v>2360</v>
      </c>
      <c r="BI1049" s="30" t="s">
        <v>2230</v>
      </c>
    </row>
    <row r="1050" spans="56:61" s="20" customFormat="1" ht="15" hidden="1" x14ac:dyDescent="0.25">
      <c r="BD1050" t="str">
        <f t="shared" si="89"/>
        <v>RHANORTH NOTTS MILLBROOK YT - RX</v>
      </c>
      <c r="BE1050" s="30" t="s">
        <v>2361</v>
      </c>
      <c r="BF1050" s="30" t="s">
        <v>2362</v>
      </c>
      <c r="BG1050" s="30" t="s">
        <v>2361</v>
      </c>
      <c r="BH1050" s="30" t="s">
        <v>2362</v>
      </c>
      <c r="BI1050" s="30" t="s">
        <v>2230</v>
      </c>
    </row>
    <row r="1051" spans="56:61" s="20" customFormat="1" ht="15" hidden="1" x14ac:dyDescent="0.25">
      <c r="BD1051" t="str">
        <f t="shared" si="89"/>
        <v>RHANORTH NOTTS NEWARK W3-RX</v>
      </c>
      <c r="BE1051" s="30" t="s">
        <v>2363</v>
      </c>
      <c r="BF1051" s="30" t="s">
        <v>2364</v>
      </c>
      <c r="BG1051" s="30" t="s">
        <v>2363</v>
      </c>
      <c r="BH1051" s="30" t="s">
        <v>2364</v>
      </c>
      <c r="BI1051" s="30" t="s">
        <v>2230</v>
      </c>
    </row>
    <row r="1052" spans="56:61" s="20" customFormat="1" ht="15" hidden="1" x14ac:dyDescent="0.25">
      <c r="BD1052" t="str">
        <f t="shared" si="89"/>
        <v>RHANORTH NOTTS NEWARK W4-RX</v>
      </c>
      <c r="BE1052" s="30" t="s">
        <v>2365</v>
      </c>
      <c r="BF1052" s="30" t="s">
        <v>2366</v>
      </c>
      <c r="BG1052" s="30" t="s">
        <v>2365</v>
      </c>
      <c r="BH1052" s="30" t="s">
        <v>2366</v>
      </c>
      <c r="BI1052" s="30" t="s">
        <v>2230</v>
      </c>
    </row>
    <row r="1053" spans="56:61" s="20" customFormat="1" ht="15" hidden="1" x14ac:dyDescent="0.25">
      <c r="BD1053" t="str">
        <f t="shared" si="89"/>
        <v>RHANORTH NOTTS NEWARK-RX</v>
      </c>
      <c r="BE1053" s="30" t="s">
        <v>2367</v>
      </c>
      <c r="BF1053" s="30" t="s">
        <v>2368</v>
      </c>
      <c r="BG1053" s="30" t="s">
        <v>2367</v>
      </c>
      <c r="BH1053" s="30" t="s">
        <v>2368</v>
      </c>
      <c r="BI1053" s="30" t="s">
        <v>2230</v>
      </c>
    </row>
    <row r="1054" spans="56:61" s="20" customFormat="1" ht="15" hidden="1" x14ac:dyDescent="0.25">
      <c r="BD1054" t="str">
        <f t="shared" si="89"/>
        <v>RHANOTTINGHAM CITY HOSPITAL</v>
      </c>
      <c r="BE1054" s="30" t="s">
        <v>2369</v>
      </c>
      <c r="BF1054" s="30" t="s">
        <v>2370</v>
      </c>
      <c r="BG1054" s="30" t="s">
        <v>2369</v>
      </c>
      <c r="BH1054" s="30" t="s">
        <v>2370</v>
      </c>
      <c r="BI1054" s="30" t="s">
        <v>2230</v>
      </c>
    </row>
    <row r="1055" spans="56:61" s="20" customFormat="1" ht="15" hidden="1" x14ac:dyDescent="0.25">
      <c r="BD1055" t="str">
        <f t="shared" si="89"/>
        <v>RHAOPEN DOOR</v>
      </c>
      <c r="BE1055" s="30" t="s">
        <v>2371</v>
      </c>
      <c r="BF1055" s="30" t="s">
        <v>2372</v>
      </c>
      <c r="BG1055" s="30" t="s">
        <v>2371</v>
      </c>
      <c r="BH1055" s="30" t="s">
        <v>2372</v>
      </c>
      <c r="BI1055" s="30" t="s">
        <v>2230</v>
      </c>
    </row>
    <row r="1056" spans="56:61" s="20" customFormat="1" ht="15" hidden="1" x14ac:dyDescent="0.25">
      <c r="BD1056" t="str">
        <f t="shared" si="89"/>
        <v>RHAOXFORD CORNER</v>
      </c>
      <c r="BE1056" s="30" t="s">
        <v>2373</v>
      </c>
      <c r="BF1056" s="30" t="s">
        <v>2374</v>
      </c>
      <c r="BG1056" s="30" t="s">
        <v>2373</v>
      </c>
      <c r="BH1056" s="30" t="s">
        <v>2374</v>
      </c>
      <c r="BI1056" s="30" t="s">
        <v>2230</v>
      </c>
    </row>
    <row r="1057" spans="56:61" s="20" customFormat="1" ht="15" hidden="1" x14ac:dyDescent="0.25">
      <c r="BD1057" t="str">
        <f t="shared" si="89"/>
        <v>RHAOXFORD CORNER - RX</v>
      </c>
      <c r="BE1057" s="30" t="s">
        <v>2375</v>
      </c>
      <c r="BF1057" s="30" t="s">
        <v>2376</v>
      </c>
      <c r="BG1057" s="30" t="s">
        <v>2375</v>
      </c>
      <c r="BH1057" s="30" t="s">
        <v>2376</v>
      </c>
      <c r="BI1057" s="30" t="s">
        <v>2230</v>
      </c>
    </row>
    <row r="1058" spans="56:61" s="20" customFormat="1" ht="15" hidden="1" x14ac:dyDescent="0.25">
      <c r="BD1058" t="str">
        <f t="shared" si="89"/>
        <v>RHAPLATFORM ONE</v>
      </c>
      <c r="BE1058" s="30" t="s">
        <v>2377</v>
      </c>
      <c r="BF1058" s="30" t="s">
        <v>2378</v>
      </c>
      <c r="BG1058" s="30" t="s">
        <v>2377</v>
      </c>
      <c r="BH1058" s="30" t="s">
        <v>2378</v>
      </c>
      <c r="BI1058" s="30" t="s">
        <v>2230</v>
      </c>
    </row>
    <row r="1059" spans="56:61" s="20" customFormat="1" ht="15" hidden="1" x14ac:dyDescent="0.25">
      <c r="BD1059" t="str">
        <f t="shared" si="89"/>
        <v>RHAPOW!</v>
      </c>
      <c r="BE1059" s="30" t="s">
        <v>2379</v>
      </c>
      <c r="BF1059" s="30" t="s">
        <v>2380</v>
      </c>
      <c r="BG1059" s="30" t="s">
        <v>2379</v>
      </c>
      <c r="BH1059" s="30" t="s">
        <v>2380</v>
      </c>
      <c r="BI1059" s="30" t="s">
        <v>2230</v>
      </c>
    </row>
    <row r="1060" spans="56:61" s="20" customFormat="1" ht="15" hidden="1" x14ac:dyDescent="0.25">
      <c r="BD1060" t="str">
        <f t="shared" si="89"/>
        <v>RHARAMPTON HOSPITAL</v>
      </c>
      <c r="BE1060" s="30" t="s">
        <v>2381</v>
      </c>
      <c r="BF1060" s="30" t="s">
        <v>2382</v>
      </c>
      <c r="BG1060" s="30" t="s">
        <v>2381</v>
      </c>
      <c r="BH1060" s="30" t="s">
        <v>2382</v>
      </c>
      <c r="BI1060" s="30" t="s">
        <v>2230</v>
      </c>
    </row>
    <row r="1061" spans="56:61" s="20" customFormat="1" ht="15" hidden="1" x14ac:dyDescent="0.25">
      <c r="BD1061" t="str">
        <f t="shared" si="89"/>
        <v>RHARECOVERY IN NOTTINGHAM-RX</v>
      </c>
      <c r="BE1061" s="30" t="s">
        <v>2383</v>
      </c>
      <c r="BF1061" s="30" t="s">
        <v>2384</v>
      </c>
      <c r="BG1061" s="30" t="s">
        <v>2383</v>
      </c>
      <c r="BH1061" s="30" t="s">
        <v>2384</v>
      </c>
      <c r="BI1061" s="30" t="s">
        <v>2230</v>
      </c>
    </row>
    <row r="1062" spans="56:61" s="20" customFormat="1" ht="15" hidden="1" x14ac:dyDescent="0.25">
      <c r="BD1062" t="str">
        <f t="shared" si="89"/>
        <v>RHARED ART CAFE</v>
      </c>
      <c r="BE1062" s="30" t="s">
        <v>2385</v>
      </c>
      <c r="BF1062" s="30" t="s">
        <v>2386</v>
      </c>
      <c r="BG1062" s="30" t="s">
        <v>2385</v>
      </c>
      <c r="BH1062" s="30" t="s">
        <v>2386</v>
      </c>
      <c r="BI1062" s="30" t="s">
        <v>2230</v>
      </c>
    </row>
    <row r="1063" spans="56:61" s="20" customFormat="1" ht="15" hidden="1" x14ac:dyDescent="0.25">
      <c r="BD1063" t="str">
        <f t="shared" si="89"/>
        <v>RHAREES ROW</v>
      </c>
      <c r="BE1063" s="30" t="s">
        <v>2387</v>
      </c>
      <c r="BF1063" s="30" t="s">
        <v>2388</v>
      </c>
      <c r="BG1063" s="30" t="s">
        <v>2387</v>
      </c>
      <c r="BH1063" s="30" t="s">
        <v>2388</v>
      </c>
      <c r="BI1063" s="30" t="s">
        <v>2230</v>
      </c>
    </row>
    <row r="1064" spans="56:61" s="20" customFormat="1" ht="15" hidden="1" x14ac:dyDescent="0.25">
      <c r="BD1064" t="str">
        <f t="shared" si="89"/>
        <v>RHARETFORD CENTRAL</v>
      </c>
      <c r="BE1064" s="30" t="s">
        <v>2389</v>
      </c>
      <c r="BF1064" s="30" t="s">
        <v>2390</v>
      </c>
      <c r="BG1064" s="30" t="s">
        <v>2389</v>
      </c>
      <c r="BH1064" s="30" t="s">
        <v>2390</v>
      </c>
      <c r="BI1064" s="30" t="s">
        <v>2230</v>
      </c>
    </row>
    <row r="1065" spans="56:61" s="20" customFormat="1" ht="15" hidden="1" x14ac:dyDescent="0.25">
      <c r="BD1065" t="str">
        <f t="shared" si="89"/>
        <v>RHARETFORD HOSPITAL</v>
      </c>
      <c r="BE1065" s="30" t="s">
        <v>2391</v>
      </c>
      <c r="BF1065" s="30" t="s">
        <v>2392</v>
      </c>
      <c r="BG1065" s="30" t="s">
        <v>2391</v>
      </c>
      <c r="BH1065" s="30" t="s">
        <v>2392</v>
      </c>
      <c r="BI1065" s="30" t="s">
        <v>2230</v>
      </c>
    </row>
    <row r="1066" spans="56:61" s="20" customFormat="1" ht="15" hidden="1" x14ac:dyDescent="0.25">
      <c r="BD1066" t="str">
        <f t="shared" si="89"/>
        <v>RHASHERWOOD WEST (RAINWORTH)</v>
      </c>
      <c r="BE1066" s="30" t="s">
        <v>2393</v>
      </c>
      <c r="BF1066" s="30" t="s">
        <v>2394</v>
      </c>
      <c r="BG1066" s="30" t="s">
        <v>2393</v>
      </c>
      <c r="BH1066" s="30" t="s">
        <v>2394</v>
      </c>
      <c r="BI1066" s="30" t="s">
        <v>2230</v>
      </c>
    </row>
    <row r="1067" spans="56:61" s="20" customFormat="1" ht="15" hidden="1" x14ac:dyDescent="0.25">
      <c r="BD1067" t="str">
        <f t="shared" si="89"/>
        <v>RHAST. FRANCIS UNIT</v>
      </c>
      <c r="BE1067" s="30" t="s">
        <v>2395</v>
      </c>
      <c r="BF1067" s="30" t="s">
        <v>2396</v>
      </c>
      <c r="BG1067" s="30" t="s">
        <v>2395</v>
      </c>
      <c r="BH1067" s="30" t="s">
        <v>2396</v>
      </c>
      <c r="BI1067" s="30" t="s">
        <v>2230</v>
      </c>
    </row>
    <row r="1068" spans="56:61" s="20" customFormat="1" ht="15" hidden="1" x14ac:dyDescent="0.25">
      <c r="BD1068" t="str">
        <f t="shared" si="89"/>
        <v>RHAST. MICHAELS VIEW RH</v>
      </c>
      <c r="BE1068" s="30" t="s">
        <v>2397</v>
      </c>
      <c r="BF1068" s="30" t="s">
        <v>2398</v>
      </c>
      <c r="BG1068" s="30" t="s">
        <v>2397</v>
      </c>
      <c r="BH1068" s="30" t="s">
        <v>2398</v>
      </c>
      <c r="BI1068" s="30" t="s">
        <v>2230</v>
      </c>
    </row>
    <row r="1069" spans="56:61" s="20" customFormat="1" ht="15" hidden="1" x14ac:dyDescent="0.25">
      <c r="BD1069" t="str">
        <f t="shared" si="89"/>
        <v>RHASTAUNTON LODGE</v>
      </c>
      <c r="BE1069" s="30" t="s">
        <v>2399</v>
      </c>
      <c r="BF1069" s="30" t="s">
        <v>2400</v>
      </c>
      <c r="BG1069" s="30" t="s">
        <v>2399</v>
      </c>
      <c r="BH1069" s="30" t="s">
        <v>2400</v>
      </c>
      <c r="BI1069" s="30" t="s">
        <v>2230</v>
      </c>
    </row>
    <row r="1070" spans="56:61" s="20" customFormat="1" ht="15" hidden="1" x14ac:dyDescent="0.25">
      <c r="BD1070" t="str">
        <f t="shared" si="89"/>
        <v>RHATHE FOREST</v>
      </c>
      <c r="BE1070" s="30" t="s">
        <v>2401</v>
      </c>
      <c r="BF1070" s="30" t="s">
        <v>2402</v>
      </c>
      <c r="BG1070" s="30" t="s">
        <v>2401</v>
      </c>
      <c r="BH1070" s="30" t="s">
        <v>2402</v>
      </c>
      <c r="BI1070" s="30" t="s">
        <v>2230</v>
      </c>
    </row>
    <row r="1071" spans="56:61" s="20" customFormat="1" ht="15" hidden="1" x14ac:dyDescent="0.25">
      <c r="BD1071" t="str">
        <f t="shared" ref="BD1071:BD1134" si="90">CONCATENATE(LEFT(BE1071, 3),BF1071)</f>
        <v>RHATHE JOINT</v>
      </c>
      <c r="BE1071" s="30" t="s">
        <v>2403</v>
      </c>
      <c r="BF1071" s="30" t="s">
        <v>2404</v>
      </c>
      <c r="BG1071" s="30" t="s">
        <v>2403</v>
      </c>
      <c r="BH1071" s="30" t="s">
        <v>2404</v>
      </c>
      <c r="BI1071" s="30" t="s">
        <v>2230</v>
      </c>
    </row>
    <row r="1072" spans="56:61" s="20" customFormat="1" ht="15" hidden="1" x14ac:dyDescent="0.25">
      <c r="BD1072" t="str">
        <f t="shared" si="90"/>
        <v>RHATHE LEYLANDS</v>
      </c>
      <c r="BE1072" s="30" t="s">
        <v>2405</v>
      </c>
      <c r="BF1072" s="30" t="s">
        <v>2406</v>
      </c>
      <c r="BG1072" s="30" t="s">
        <v>2405</v>
      </c>
      <c r="BH1072" s="30" t="s">
        <v>2406</v>
      </c>
      <c r="BI1072" s="30" t="s">
        <v>2230</v>
      </c>
    </row>
    <row r="1073" spans="56:61" s="20" customFormat="1" ht="15" hidden="1" x14ac:dyDescent="0.25">
      <c r="BD1073" t="str">
        <f t="shared" si="90"/>
        <v>RHATHE LODGES (WATHWOOD HOSPITAL)</v>
      </c>
      <c r="BE1073" s="30" t="s">
        <v>2407</v>
      </c>
      <c r="BF1073" s="30" t="s">
        <v>2408</v>
      </c>
      <c r="BG1073" s="30" t="s">
        <v>2407</v>
      </c>
      <c r="BH1073" s="30" t="s">
        <v>2408</v>
      </c>
      <c r="BI1073" s="30" t="s">
        <v>2230</v>
      </c>
    </row>
    <row r="1074" spans="56:61" s="20" customFormat="1" ht="15" hidden="1" x14ac:dyDescent="0.25">
      <c r="BD1074" t="str">
        <f t="shared" si="90"/>
        <v>RHATHE MALTINGS</v>
      </c>
      <c r="BE1074" s="30" t="s">
        <v>2409</v>
      </c>
      <c r="BF1074" s="30" t="s">
        <v>2410</v>
      </c>
      <c r="BG1074" s="30" t="s">
        <v>2409</v>
      </c>
      <c r="BH1074" s="30" t="s">
        <v>2410</v>
      </c>
      <c r="BI1074" s="30" t="s">
        <v>2230</v>
      </c>
    </row>
    <row r="1075" spans="56:61" s="20" customFormat="1" ht="15" hidden="1" x14ac:dyDescent="0.25">
      <c r="BD1075" t="str">
        <f t="shared" si="90"/>
        <v>RHATHE NEWLANDS</v>
      </c>
      <c r="BE1075" s="30" t="s">
        <v>2411</v>
      </c>
      <c r="BF1075" s="30" t="s">
        <v>2412</v>
      </c>
      <c r="BG1075" s="30" t="s">
        <v>2411</v>
      </c>
      <c r="BH1075" s="30" t="s">
        <v>2412</v>
      </c>
      <c r="BI1075" s="30" t="s">
        <v>2230</v>
      </c>
    </row>
    <row r="1076" spans="56:61" s="20" customFormat="1" ht="15" hidden="1" x14ac:dyDescent="0.25">
      <c r="BD1076" t="str">
        <f t="shared" si="90"/>
        <v>RHATHE OLD HALL</v>
      </c>
      <c r="BE1076" s="30" t="s">
        <v>2413</v>
      </c>
      <c r="BF1076" s="30" t="s">
        <v>2414</v>
      </c>
      <c r="BG1076" s="30" t="s">
        <v>2413</v>
      </c>
      <c r="BH1076" s="30" t="s">
        <v>2414</v>
      </c>
      <c r="BI1076" s="30" t="s">
        <v>2230</v>
      </c>
    </row>
    <row r="1077" spans="56:61" s="20" customFormat="1" ht="15" hidden="1" x14ac:dyDescent="0.25">
      <c r="BD1077" t="str">
        <f t="shared" si="90"/>
        <v>RHATHE PASTURES</v>
      </c>
      <c r="BE1077" s="30" t="s">
        <v>2415</v>
      </c>
      <c r="BF1077" s="30" t="s">
        <v>2416</v>
      </c>
      <c r="BG1077" s="30" t="s">
        <v>2415</v>
      </c>
      <c r="BH1077" s="30" t="s">
        <v>2416</v>
      </c>
      <c r="BI1077" s="30" t="s">
        <v>2230</v>
      </c>
    </row>
    <row r="1078" spans="56:61" s="20" customFormat="1" ht="15" hidden="1" x14ac:dyDescent="0.25">
      <c r="BD1078" t="str">
        <f t="shared" si="90"/>
        <v>RHATHE STABLES</v>
      </c>
      <c r="BE1078" s="30" t="s">
        <v>2417</v>
      </c>
      <c r="BF1078" s="30" t="s">
        <v>2418</v>
      </c>
      <c r="BG1078" s="30" t="s">
        <v>2417</v>
      </c>
      <c r="BH1078" s="30" t="s">
        <v>2418</v>
      </c>
      <c r="BI1078" s="30" t="s">
        <v>2230</v>
      </c>
    </row>
    <row r="1079" spans="56:61" s="20" customFormat="1" ht="15" hidden="1" x14ac:dyDescent="0.25">
      <c r="BD1079" t="str">
        <f t="shared" si="90"/>
        <v>RHATHE WELLS ROAD CENTRE</v>
      </c>
      <c r="BE1079" s="30" t="s">
        <v>2419</v>
      </c>
      <c r="BF1079" s="30" t="s">
        <v>2420</v>
      </c>
      <c r="BG1079" s="30" t="s">
        <v>2419</v>
      </c>
      <c r="BH1079" s="30" t="s">
        <v>2420</v>
      </c>
      <c r="BI1079" s="30" t="s">
        <v>2230</v>
      </c>
    </row>
    <row r="1080" spans="56:61" s="20" customFormat="1" ht="15" hidden="1" x14ac:dyDescent="0.25">
      <c r="BD1080" t="str">
        <f t="shared" si="90"/>
        <v>RHATHORNEYWOOD MOUNT</v>
      </c>
      <c r="BE1080" s="30" t="s">
        <v>2421</v>
      </c>
      <c r="BF1080" s="30" t="s">
        <v>2422</v>
      </c>
      <c r="BG1080" s="30" t="s">
        <v>2421</v>
      </c>
      <c r="BH1080" s="30" t="s">
        <v>2422</v>
      </c>
      <c r="BI1080" s="30" t="s">
        <v>2230</v>
      </c>
    </row>
    <row r="1081" spans="56:61" s="20" customFormat="1" ht="15" hidden="1" x14ac:dyDescent="0.25">
      <c r="BD1081" t="str">
        <f t="shared" si="90"/>
        <v>RHATHORNEYWOOD MOUNT SITE 2</v>
      </c>
      <c r="BE1081" s="30" t="s">
        <v>2423</v>
      </c>
      <c r="BF1081" s="30" t="s">
        <v>2424</v>
      </c>
      <c r="BG1081" s="30" t="s">
        <v>2423</v>
      </c>
      <c r="BH1081" s="30" t="s">
        <v>2424</v>
      </c>
      <c r="BI1081" s="30" t="s">
        <v>2230</v>
      </c>
    </row>
    <row r="1082" spans="56:61" s="20" customFormat="1" ht="15" hidden="1" x14ac:dyDescent="0.25">
      <c r="BD1082" t="str">
        <f t="shared" si="90"/>
        <v>RHATHORNEYWOOD UNIT</v>
      </c>
      <c r="BE1082" s="30" t="s">
        <v>2425</v>
      </c>
      <c r="BF1082" s="30" t="s">
        <v>2426</v>
      </c>
      <c r="BG1082" s="30" t="s">
        <v>2425</v>
      </c>
      <c r="BH1082" s="30" t="s">
        <v>2426</v>
      </c>
      <c r="BI1082" s="30" t="s">
        <v>2230</v>
      </c>
    </row>
    <row r="1083" spans="56:61" s="20" customFormat="1" ht="15" hidden="1" x14ac:dyDescent="0.25">
      <c r="BD1083" t="str">
        <f t="shared" si="90"/>
        <v>RHAUNIT 2</v>
      </c>
      <c r="BE1083" s="30" t="s">
        <v>2427</v>
      </c>
      <c r="BF1083" s="30" t="s">
        <v>2428</v>
      </c>
      <c r="BG1083" s="30" t="s">
        <v>2427</v>
      </c>
      <c r="BH1083" s="30" t="s">
        <v>2428</v>
      </c>
      <c r="BI1083" s="30" t="s">
        <v>2230</v>
      </c>
    </row>
    <row r="1084" spans="56:61" s="20" customFormat="1" ht="15" hidden="1" x14ac:dyDescent="0.25">
      <c r="BD1084" t="str">
        <f t="shared" si="90"/>
        <v>RHAUNIVERSITY HOSPITAL</v>
      </c>
      <c r="BE1084" s="30" t="s">
        <v>2429</v>
      </c>
      <c r="BF1084" s="30" t="s">
        <v>2430</v>
      </c>
      <c r="BG1084" s="30" t="s">
        <v>2429</v>
      </c>
      <c r="BH1084" s="30" t="s">
        <v>2430</v>
      </c>
      <c r="BI1084" s="30" t="s">
        <v>2230</v>
      </c>
    </row>
    <row r="1085" spans="56:61" s="20" customFormat="1" ht="15" hidden="1" x14ac:dyDescent="0.25">
      <c r="BD1085" t="str">
        <f t="shared" si="90"/>
        <v>RHAWATHWOOD HOSPITAL</v>
      </c>
      <c r="BE1085" s="30" t="s">
        <v>2431</v>
      </c>
      <c r="BF1085" s="30" t="s">
        <v>2432</v>
      </c>
      <c r="BG1085" s="30" t="s">
        <v>2431</v>
      </c>
      <c r="BH1085" s="30" t="s">
        <v>2432</v>
      </c>
      <c r="BI1085" s="30" t="s">
        <v>2230</v>
      </c>
    </row>
    <row r="1086" spans="56:61" s="20" customFormat="1" ht="15" hidden="1" x14ac:dyDescent="0.25">
      <c r="BD1086" t="str">
        <f t="shared" si="90"/>
        <v>RHAWAX CAFE</v>
      </c>
      <c r="BE1086" s="30" t="s">
        <v>2433</v>
      </c>
      <c r="BF1086" s="30" t="s">
        <v>2434</v>
      </c>
      <c r="BG1086" s="30" t="s">
        <v>2433</v>
      </c>
      <c r="BH1086" s="30" t="s">
        <v>2434</v>
      </c>
      <c r="BI1086" s="30" t="s">
        <v>2230</v>
      </c>
    </row>
    <row r="1087" spans="56:61" s="20" customFormat="1" ht="15" hidden="1" x14ac:dyDescent="0.25">
      <c r="BD1087" t="str">
        <f t="shared" si="90"/>
        <v>RHMCOUNTESS MOUNTBATTEN HOUSE</v>
      </c>
      <c r="BE1087" s="30" t="s">
        <v>2435</v>
      </c>
      <c r="BF1087" s="30" t="s">
        <v>2436</v>
      </c>
      <c r="BG1087" s="30" t="s">
        <v>2435</v>
      </c>
      <c r="BH1087" s="30" t="s">
        <v>2436</v>
      </c>
      <c r="BI1087" s="30" t="s">
        <v>2437</v>
      </c>
    </row>
    <row r="1088" spans="56:61" s="20" customFormat="1" ht="15" hidden="1" x14ac:dyDescent="0.25">
      <c r="BD1088" t="str">
        <f t="shared" si="90"/>
        <v>RHMNEW FOREST BIRTH CENTRE HEALTH AUTHORITY</v>
      </c>
      <c r="BE1088" s="30" t="s">
        <v>2438</v>
      </c>
      <c r="BF1088" s="30" t="s">
        <v>2439</v>
      </c>
      <c r="BG1088" s="30" t="s">
        <v>2438</v>
      </c>
      <c r="BH1088" s="30" t="s">
        <v>2439</v>
      </c>
      <c r="BI1088" s="30" t="s">
        <v>2437</v>
      </c>
    </row>
    <row r="1089" spans="56:61" s="20" customFormat="1" ht="15" hidden="1" x14ac:dyDescent="0.25">
      <c r="BD1089" t="str">
        <f t="shared" si="90"/>
        <v>RHMPRINCESS ANNE HOSPITAL</v>
      </c>
      <c r="BE1089" s="30" t="s">
        <v>2440</v>
      </c>
      <c r="BF1089" s="30" t="s">
        <v>664</v>
      </c>
      <c r="BG1089" s="30" t="s">
        <v>2440</v>
      </c>
      <c r="BH1089" s="30" t="s">
        <v>664</v>
      </c>
      <c r="BI1089" s="30" t="s">
        <v>2437</v>
      </c>
    </row>
    <row r="1090" spans="56:61" s="20" customFormat="1" ht="15" hidden="1" x14ac:dyDescent="0.25">
      <c r="BD1090" t="str">
        <f t="shared" si="90"/>
        <v>RHMROYAL SOUTH HANTS HOSPITAL</v>
      </c>
      <c r="BE1090" s="30" t="s">
        <v>2441</v>
      </c>
      <c r="BF1090" s="30" t="s">
        <v>2442</v>
      </c>
      <c r="BG1090" s="30" t="s">
        <v>2441</v>
      </c>
      <c r="BH1090" s="30" t="s">
        <v>2442</v>
      </c>
      <c r="BI1090" s="30" t="s">
        <v>2437</v>
      </c>
    </row>
    <row r="1091" spans="56:61" s="20" customFormat="1" ht="15" hidden="1" x14ac:dyDescent="0.25">
      <c r="BD1091" t="str">
        <f t="shared" si="90"/>
        <v>RHMSOUTHAMPTON GENERAL HOSPITAL</v>
      </c>
      <c r="BE1091" s="30" t="s">
        <v>2443</v>
      </c>
      <c r="BF1091" s="30" t="s">
        <v>674</v>
      </c>
      <c r="BG1091" s="30" t="s">
        <v>2443</v>
      </c>
      <c r="BH1091" s="30" t="s">
        <v>674</v>
      </c>
      <c r="BI1091" s="30" t="s">
        <v>2437</v>
      </c>
    </row>
    <row r="1092" spans="56:61" s="20" customFormat="1" ht="15" hidden="1" x14ac:dyDescent="0.25">
      <c r="BD1092" t="str">
        <f t="shared" si="90"/>
        <v>RHQBARNSLEY DISTRICT GENERAL HOSPITAL</v>
      </c>
      <c r="BE1092" s="30" t="s">
        <v>2444</v>
      </c>
      <c r="BF1092" s="30" t="s">
        <v>2445</v>
      </c>
      <c r="BG1092" s="30" t="s">
        <v>2444</v>
      </c>
      <c r="BH1092" s="30" t="s">
        <v>2445</v>
      </c>
      <c r="BI1092" s="30" t="s">
        <v>2446</v>
      </c>
    </row>
    <row r="1093" spans="56:61" s="20" customFormat="1" ht="15" hidden="1" x14ac:dyDescent="0.25">
      <c r="BD1093" t="str">
        <f t="shared" si="90"/>
        <v>RHQBASSETLAW HOSPITAL</v>
      </c>
      <c r="BE1093" s="30" t="s">
        <v>2447</v>
      </c>
      <c r="BF1093" s="30" t="s">
        <v>2244</v>
      </c>
      <c r="BG1093" s="30" t="s">
        <v>2447</v>
      </c>
      <c r="BH1093" s="30" t="s">
        <v>2244</v>
      </c>
      <c r="BI1093" s="30" t="s">
        <v>2446</v>
      </c>
    </row>
    <row r="1094" spans="56:61" s="20" customFormat="1" ht="15" hidden="1" x14ac:dyDescent="0.25">
      <c r="BD1094" t="str">
        <f t="shared" si="90"/>
        <v>RHQBEECH HILL INTERMEDIATE CARE UNIT</v>
      </c>
      <c r="BE1094" s="30" t="s">
        <v>2448</v>
      </c>
      <c r="BF1094" s="30" t="s">
        <v>2449</v>
      </c>
      <c r="BG1094" s="30" t="s">
        <v>2448</v>
      </c>
      <c r="BH1094" s="30" t="s">
        <v>2449</v>
      </c>
      <c r="BI1094" s="30" t="s">
        <v>2446</v>
      </c>
    </row>
    <row r="1095" spans="56:61" s="20" customFormat="1" ht="15" hidden="1" x14ac:dyDescent="0.25">
      <c r="BD1095" t="str">
        <f t="shared" si="90"/>
        <v>RHQCHARLES CLIFFORD DENTAL HOSPITAL</v>
      </c>
      <c r="BE1095" s="30" t="s">
        <v>2450</v>
      </c>
      <c r="BF1095" s="30" t="s">
        <v>2451</v>
      </c>
      <c r="BG1095" s="30" t="s">
        <v>2450</v>
      </c>
      <c r="BH1095" s="30" t="s">
        <v>2451</v>
      </c>
      <c r="BI1095" s="30" t="s">
        <v>2446</v>
      </c>
    </row>
    <row r="1096" spans="56:61" s="20" customFormat="1" ht="15" hidden="1" x14ac:dyDescent="0.25">
      <c r="BD1096" t="str">
        <f t="shared" si="90"/>
        <v>RHQCHESTERFIELD AND NORTH DERBYSHIRE ROYAL HOSPITAL</v>
      </c>
      <c r="BE1096" s="30" t="s">
        <v>2452</v>
      </c>
      <c r="BF1096" s="30" t="s">
        <v>2453</v>
      </c>
      <c r="BG1096" s="30" t="s">
        <v>2452</v>
      </c>
      <c r="BH1096" s="30" t="s">
        <v>2453</v>
      </c>
      <c r="BI1096" s="30" t="s">
        <v>2446</v>
      </c>
    </row>
    <row r="1097" spans="56:61" s="20" customFormat="1" ht="15" hidden="1" x14ac:dyDescent="0.25">
      <c r="BD1097" t="str">
        <f t="shared" si="90"/>
        <v>RHQDONCASTER ROYAL INFIRMARY</v>
      </c>
      <c r="BE1097" s="30" t="s">
        <v>2454</v>
      </c>
      <c r="BF1097" s="30" t="s">
        <v>2455</v>
      </c>
      <c r="BG1097" s="30" t="s">
        <v>2454</v>
      </c>
      <c r="BH1097" s="30" t="s">
        <v>2455</v>
      </c>
      <c r="BI1097" s="30" t="s">
        <v>2446</v>
      </c>
    </row>
    <row r="1098" spans="56:61" s="20" customFormat="1" ht="15" hidden="1" x14ac:dyDescent="0.25">
      <c r="BD1098" t="str">
        <f t="shared" si="90"/>
        <v>RHQNORTHERN GENERAL HOSPITAL</v>
      </c>
      <c r="BE1098" s="30" t="s">
        <v>2456</v>
      </c>
      <c r="BF1098" s="30" t="s">
        <v>1433</v>
      </c>
      <c r="BG1098" s="30" t="s">
        <v>2456</v>
      </c>
      <c r="BH1098" s="30" t="s">
        <v>1433</v>
      </c>
      <c r="BI1098" s="30" t="s">
        <v>2446</v>
      </c>
    </row>
    <row r="1099" spans="56:61" s="20" customFormat="1" ht="15" hidden="1" x14ac:dyDescent="0.25">
      <c r="BD1099" t="str">
        <f t="shared" si="90"/>
        <v>RHQROTHERHAM DISTRICT GENERAL HOSPITAL</v>
      </c>
      <c r="BE1099" s="30" t="s">
        <v>2457</v>
      </c>
      <c r="BF1099" s="30" t="s">
        <v>1956</v>
      </c>
      <c r="BG1099" s="30" t="s">
        <v>2457</v>
      </c>
      <c r="BH1099" s="30" t="s">
        <v>1956</v>
      </c>
      <c r="BI1099" s="30" t="s">
        <v>2446</v>
      </c>
    </row>
    <row r="1100" spans="56:61" s="20" customFormat="1" ht="15" hidden="1" x14ac:dyDescent="0.25">
      <c r="BD1100" t="str">
        <f t="shared" si="90"/>
        <v>RHQROYAL HALLAMSHIRE HOSPITAL</v>
      </c>
      <c r="BE1100" s="30" t="s">
        <v>2458</v>
      </c>
      <c r="BF1100" s="30" t="s">
        <v>2459</v>
      </c>
      <c r="BG1100" s="30" t="s">
        <v>2458</v>
      </c>
      <c r="BH1100" s="30" t="s">
        <v>2459</v>
      </c>
      <c r="BI1100" s="30" t="s">
        <v>2446</v>
      </c>
    </row>
    <row r="1101" spans="56:61" s="20" customFormat="1" ht="15" hidden="1" x14ac:dyDescent="0.25">
      <c r="BD1101" t="str">
        <f t="shared" si="90"/>
        <v>RHQWESTON PARK HOSPITAL</v>
      </c>
      <c r="BE1101" s="30" t="s">
        <v>2460</v>
      </c>
      <c r="BF1101" s="30" t="s">
        <v>2461</v>
      </c>
      <c r="BG1101" s="30" t="s">
        <v>2460</v>
      </c>
      <c r="BH1101" s="30" t="s">
        <v>2461</v>
      </c>
      <c r="BI1101" s="30" t="s">
        <v>2446</v>
      </c>
    </row>
    <row r="1102" spans="56:61" s="20" customFormat="1" ht="15" hidden="1" x14ac:dyDescent="0.25">
      <c r="BD1102" t="str">
        <f t="shared" si="90"/>
        <v>RHUGOSPORT WAR MEMORIAL HOSPITAL</v>
      </c>
      <c r="BE1102" s="30" t="s">
        <v>2462</v>
      </c>
      <c r="BF1102" s="30" t="s">
        <v>624</v>
      </c>
      <c r="BG1102" s="30" t="s">
        <v>2462</v>
      </c>
      <c r="BH1102" s="30" t="s">
        <v>624</v>
      </c>
      <c r="BI1102" s="30" t="s">
        <v>2463</v>
      </c>
    </row>
    <row r="1103" spans="56:61" s="20" customFormat="1" ht="15" hidden="1" x14ac:dyDescent="0.25">
      <c r="BD1103" t="str">
        <f t="shared" si="90"/>
        <v>RHUPETERSFIELD COMMUNITY HOSPITAL</v>
      </c>
      <c r="BE1103" s="30" t="s">
        <v>2464</v>
      </c>
      <c r="BF1103" s="30" t="s">
        <v>2465</v>
      </c>
      <c r="BG1103" s="30" t="s">
        <v>2464</v>
      </c>
      <c r="BH1103" s="30" t="s">
        <v>2465</v>
      </c>
      <c r="BI1103" s="30" t="s">
        <v>2463</v>
      </c>
    </row>
    <row r="1104" spans="56:61" s="20" customFormat="1" ht="15" hidden="1" x14ac:dyDescent="0.25">
      <c r="BD1104" t="str">
        <f t="shared" si="90"/>
        <v>RHUQUEEN ALEXANDRA HOSPITAL</v>
      </c>
      <c r="BE1104" s="30" t="s">
        <v>2466</v>
      </c>
      <c r="BF1104" s="30" t="s">
        <v>666</v>
      </c>
      <c r="BG1104" s="30" t="s">
        <v>2466</v>
      </c>
      <c r="BH1104" s="30" t="s">
        <v>666</v>
      </c>
      <c r="BI1104" s="30" t="s">
        <v>2463</v>
      </c>
    </row>
    <row r="1105" spans="56:61" s="20" customFormat="1" ht="15" hidden="1" x14ac:dyDescent="0.25">
      <c r="BD1105" t="str">
        <f t="shared" si="90"/>
        <v>RHUROYAL HOSPITAL HASLAR</v>
      </c>
      <c r="BE1105" s="30" t="s">
        <v>2467</v>
      </c>
      <c r="BF1105" s="30" t="s">
        <v>2468</v>
      </c>
      <c r="BG1105" s="30" t="s">
        <v>2467</v>
      </c>
      <c r="BH1105" s="30" t="s">
        <v>2468</v>
      </c>
      <c r="BI1105" s="30" t="s">
        <v>2463</v>
      </c>
    </row>
    <row r="1106" spans="56:61" s="20" customFormat="1" ht="15" hidden="1" x14ac:dyDescent="0.25">
      <c r="BD1106" t="str">
        <f t="shared" si="90"/>
        <v>RHUSALISBURY DISTRICT HOSPITAL</v>
      </c>
      <c r="BE1106" s="30" t="s">
        <v>2469</v>
      </c>
      <c r="BF1106" s="30" t="s">
        <v>2470</v>
      </c>
      <c r="BG1106" s="30" t="s">
        <v>2469</v>
      </c>
      <c r="BH1106" s="30" t="s">
        <v>2470</v>
      </c>
      <c r="BI1106" s="30" t="s">
        <v>2463</v>
      </c>
    </row>
    <row r="1107" spans="56:61" s="20" customFormat="1" ht="15" hidden="1" x14ac:dyDescent="0.25">
      <c r="BD1107" t="str">
        <f t="shared" si="90"/>
        <v>RHUST MARY'S HOSPITAL</v>
      </c>
      <c r="BE1107" s="30" t="s">
        <v>2471</v>
      </c>
      <c r="BF1107" s="30" t="s">
        <v>337</v>
      </c>
      <c r="BG1107" s="30" t="s">
        <v>2471</v>
      </c>
      <c r="BH1107" s="30" t="s">
        <v>337</v>
      </c>
      <c r="BI1107" s="30" t="s">
        <v>2463</v>
      </c>
    </row>
    <row r="1108" spans="56:61" s="20" customFormat="1" ht="15" hidden="1" x14ac:dyDescent="0.25">
      <c r="BD1108" t="str">
        <f t="shared" si="90"/>
        <v>RHUST MARY'S HOSPITAL</v>
      </c>
      <c r="BE1108" s="30" t="s">
        <v>2472</v>
      </c>
      <c r="BF1108" s="30" t="s">
        <v>337</v>
      </c>
      <c r="BG1108" s="30" t="s">
        <v>2472</v>
      </c>
      <c r="BH1108" s="30" t="s">
        <v>337</v>
      </c>
      <c r="BI1108" s="30" t="s">
        <v>2463</v>
      </c>
    </row>
    <row r="1109" spans="56:61" s="20" customFormat="1" ht="15" hidden="1" x14ac:dyDescent="0.25">
      <c r="BD1109" t="str">
        <f t="shared" si="90"/>
        <v>RHWADDINGTON SCHOOL</v>
      </c>
      <c r="BE1109" s="30" t="s">
        <v>2473</v>
      </c>
      <c r="BF1109" s="30" t="s">
        <v>2474</v>
      </c>
      <c r="BG1109" s="30" t="s">
        <v>2473</v>
      </c>
      <c r="BH1109" s="30" t="s">
        <v>2474</v>
      </c>
      <c r="BI1109" s="30" t="s">
        <v>2475</v>
      </c>
    </row>
    <row r="1110" spans="56:61" s="20" customFormat="1" ht="15" hidden="1" x14ac:dyDescent="0.25">
      <c r="BD1110" t="str">
        <f t="shared" si="90"/>
        <v>RHWBROOKFIELDS SCHOOL</v>
      </c>
      <c r="BE1110" s="30" t="s">
        <v>2476</v>
      </c>
      <c r="BF1110" s="30" t="s">
        <v>2477</v>
      </c>
      <c r="BG1110" s="30" t="s">
        <v>2476</v>
      </c>
      <c r="BH1110" s="30" t="s">
        <v>2477</v>
      </c>
      <c r="BI1110" s="30" t="s">
        <v>2475</v>
      </c>
    </row>
    <row r="1111" spans="56:61" s="20" customFormat="1" ht="15" hidden="1" x14ac:dyDescent="0.25">
      <c r="BD1111" t="str">
        <f t="shared" si="90"/>
        <v>RHWBUPA DUNEDIN HOSPITAL</v>
      </c>
      <c r="BE1111" s="30" t="s">
        <v>2478</v>
      </c>
      <c r="BF1111" s="30" t="s">
        <v>2479</v>
      </c>
      <c r="BG1111" s="30" t="s">
        <v>2478</v>
      </c>
      <c r="BH1111" s="30" t="s">
        <v>2479</v>
      </c>
      <c r="BI1111" s="30" t="s">
        <v>2475</v>
      </c>
    </row>
    <row r="1112" spans="56:61" s="20" customFormat="1" ht="15" hidden="1" x14ac:dyDescent="0.25">
      <c r="BD1112" t="str">
        <f t="shared" si="90"/>
        <v>RHWCAPIO READING HOSPITAL</v>
      </c>
      <c r="BE1112" s="30" t="s">
        <v>2480</v>
      </c>
      <c r="BF1112" s="30" t="s">
        <v>2481</v>
      </c>
      <c r="BG1112" s="30" t="s">
        <v>2480</v>
      </c>
      <c r="BH1112" s="30" t="s">
        <v>2481</v>
      </c>
      <c r="BI1112" s="30" t="s">
        <v>2475</v>
      </c>
    </row>
    <row r="1113" spans="56:61" s="20" customFormat="1" ht="15" hidden="1" x14ac:dyDescent="0.25">
      <c r="BD1113" t="str">
        <f t="shared" si="90"/>
        <v>RHWDELLWOOD HOSPITAL</v>
      </c>
      <c r="BE1113" s="30" t="s">
        <v>2482</v>
      </c>
      <c r="BF1113" s="30" t="s">
        <v>2483</v>
      </c>
      <c r="BG1113" s="30" t="s">
        <v>2482</v>
      </c>
      <c r="BH1113" s="30" t="s">
        <v>2483</v>
      </c>
      <c r="BI1113" s="30" t="s">
        <v>2475</v>
      </c>
    </row>
    <row r="1114" spans="56:61" s="20" customFormat="1" ht="15" hidden="1" x14ac:dyDescent="0.25">
      <c r="BD1114" t="str">
        <f t="shared" si="90"/>
        <v>RHWDUCHESS OF KENT HOUSE</v>
      </c>
      <c r="BE1114" s="30" t="s">
        <v>2484</v>
      </c>
      <c r="BF1114" s="30" t="s">
        <v>2485</v>
      </c>
      <c r="BG1114" s="30" t="s">
        <v>2484</v>
      </c>
      <c r="BH1114" s="30" t="s">
        <v>2485</v>
      </c>
      <c r="BI1114" s="30" t="s">
        <v>2475</v>
      </c>
    </row>
    <row r="1115" spans="56:61" s="20" customFormat="1" ht="15" hidden="1" x14ac:dyDescent="0.25">
      <c r="BD1115" t="str">
        <f t="shared" si="90"/>
        <v>RHWHANOVER HOUSE</v>
      </c>
      <c r="BE1115" s="30" t="s">
        <v>2486</v>
      </c>
      <c r="BF1115" s="30" t="s">
        <v>2487</v>
      </c>
      <c r="BG1115" s="30" t="s">
        <v>2486</v>
      </c>
      <c r="BH1115" s="30" t="s">
        <v>2487</v>
      </c>
      <c r="BI1115" s="30" t="s">
        <v>2475</v>
      </c>
    </row>
    <row r="1116" spans="56:61" s="20" customFormat="1" ht="15" hidden="1" x14ac:dyDescent="0.25">
      <c r="BD1116" t="str">
        <f t="shared" si="90"/>
        <v>RHWHEATHERWOOD HOSPITAL</v>
      </c>
      <c r="BE1116" s="30" t="s">
        <v>2488</v>
      </c>
      <c r="BF1116" s="30" t="s">
        <v>1482</v>
      </c>
      <c r="BG1116" s="30" t="s">
        <v>2488</v>
      </c>
      <c r="BH1116" s="30" t="s">
        <v>1482</v>
      </c>
      <c r="BI1116" s="30" t="s">
        <v>2475</v>
      </c>
    </row>
    <row r="1117" spans="56:61" s="20" customFormat="1" ht="15" hidden="1" x14ac:dyDescent="0.25">
      <c r="BD1117" t="str">
        <f t="shared" si="90"/>
        <v>RHWHORTON HOSPITAL</v>
      </c>
      <c r="BE1117" s="30" t="s">
        <v>2489</v>
      </c>
      <c r="BF1117" s="30" t="s">
        <v>2490</v>
      </c>
      <c r="BG1117" s="30" t="s">
        <v>2489</v>
      </c>
      <c r="BH1117" s="30" t="s">
        <v>2490</v>
      </c>
      <c r="BI1117" s="30" t="s">
        <v>2475</v>
      </c>
    </row>
    <row r="1118" spans="56:61" s="20" customFormat="1" ht="15" hidden="1" x14ac:dyDescent="0.25">
      <c r="BD1118" t="str">
        <f t="shared" si="90"/>
        <v>RHWJOHN RADCLIFFE HOSPITAL</v>
      </c>
      <c r="BE1118" s="30" t="s">
        <v>2491</v>
      </c>
      <c r="BF1118" s="30" t="s">
        <v>2492</v>
      </c>
      <c r="BG1118" s="30" t="s">
        <v>2491</v>
      </c>
      <c r="BH1118" s="30" t="s">
        <v>2492</v>
      </c>
      <c r="BI1118" s="30" t="s">
        <v>2475</v>
      </c>
    </row>
    <row r="1119" spans="56:61" s="20" customFormat="1" ht="15" hidden="1" x14ac:dyDescent="0.25">
      <c r="BD1119" t="str">
        <f t="shared" si="90"/>
        <v>RHWKING EDWARD VII HOSPITAL</v>
      </c>
      <c r="BE1119" s="30" t="s">
        <v>2493</v>
      </c>
      <c r="BF1119" s="30" t="s">
        <v>1486</v>
      </c>
      <c r="BG1119" s="30" t="s">
        <v>2493</v>
      </c>
      <c r="BH1119" s="30" t="s">
        <v>1486</v>
      </c>
      <c r="BI1119" s="30" t="s">
        <v>2475</v>
      </c>
    </row>
    <row r="1120" spans="56:61" s="20" customFormat="1" ht="15" hidden="1" x14ac:dyDescent="0.25">
      <c r="BD1120" t="str">
        <f t="shared" si="90"/>
        <v>RHWMARY HARE GRAMMER SCHOOL</v>
      </c>
      <c r="BE1120" s="30" t="s">
        <v>2494</v>
      </c>
      <c r="BF1120" s="30" t="s">
        <v>2495</v>
      </c>
      <c r="BG1120" s="30" t="s">
        <v>2494</v>
      </c>
      <c r="BH1120" s="30" t="s">
        <v>2495</v>
      </c>
      <c r="BI1120" s="30" t="s">
        <v>2475</v>
      </c>
    </row>
    <row r="1121" spans="56:61" s="20" customFormat="1" ht="15" hidden="1" x14ac:dyDescent="0.25">
      <c r="BD1121" t="str">
        <f t="shared" si="90"/>
        <v>RHWPROSPECT PARK HOSPITAL</v>
      </c>
      <c r="BE1121" s="30" t="s">
        <v>2496</v>
      </c>
      <c r="BF1121" s="30" t="s">
        <v>2497</v>
      </c>
      <c r="BG1121" s="30" t="s">
        <v>2496</v>
      </c>
      <c r="BH1121" s="30" t="s">
        <v>2497</v>
      </c>
      <c r="BI1121" s="30" t="s">
        <v>2475</v>
      </c>
    </row>
    <row r="1122" spans="56:61" s="20" customFormat="1" ht="15" hidden="1" x14ac:dyDescent="0.25">
      <c r="BD1122" t="str">
        <f t="shared" si="90"/>
        <v>RHWROYAL BERKSHIRE HOSPITAL</v>
      </c>
      <c r="BE1122" s="30" t="s">
        <v>2498</v>
      </c>
      <c r="BF1122" s="30" t="s">
        <v>2499</v>
      </c>
      <c r="BG1122" s="30" t="s">
        <v>2498</v>
      </c>
      <c r="BH1122" s="30" t="s">
        <v>2499</v>
      </c>
      <c r="BI1122" s="30" t="s">
        <v>2475</v>
      </c>
    </row>
    <row r="1123" spans="56:61" s="20" customFormat="1" ht="15" hidden="1" x14ac:dyDescent="0.25">
      <c r="BD1123" t="str">
        <f t="shared" si="90"/>
        <v>RHWSKIMPED HILL SURGERY</v>
      </c>
      <c r="BE1123" s="30" t="s">
        <v>2500</v>
      </c>
      <c r="BF1123" s="30" t="s">
        <v>2501</v>
      </c>
      <c r="BG1123" s="30" t="s">
        <v>2500</v>
      </c>
      <c r="BH1123" s="30" t="s">
        <v>2501</v>
      </c>
      <c r="BI1123" s="30" t="s">
        <v>2475</v>
      </c>
    </row>
    <row r="1124" spans="56:61" s="20" customFormat="1" ht="15" hidden="1" x14ac:dyDescent="0.25">
      <c r="BD1124" t="str">
        <f t="shared" si="90"/>
        <v>RHWST MARKS HOSPITAL</v>
      </c>
      <c r="BE1124" s="30" t="s">
        <v>2502</v>
      </c>
      <c r="BF1124" s="30" t="s">
        <v>2503</v>
      </c>
      <c r="BG1124" s="30" t="s">
        <v>2502</v>
      </c>
      <c r="BH1124" s="30" t="s">
        <v>2503</v>
      </c>
      <c r="BI1124" s="30" t="s">
        <v>2475</v>
      </c>
    </row>
    <row r="1125" spans="56:61" s="20" customFormat="1" ht="15" hidden="1" x14ac:dyDescent="0.25">
      <c r="BD1125" t="str">
        <f t="shared" si="90"/>
        <v>RHWTHE AVENUE SCHOOL</v>
      </c>
      <c r="BE1125" s="30" t="s">
        <v>2504</v>
      </c>
      <c r="BF1125" s="30" t="s">
        <v>2505</v>
      </c>
      <c r="BG1125" s="30" t="s">
        <v>2504</v>
      </c>
      <c r="BH1125" s="30" t="s">
        <v>2505</v>
      </c>
      <c r="BI1125" s="30" t="s">
        <v>2475</v>
      </c>
    </row>
    <row r="1126" spans="56:61" s="20" customFormat="1" ht="15" hidden="1" x14ac:dyDescent="0.25">
      <c r="BD1126" t="str">
        <f t="shared" si="90"/>
        <v>RHWTHE CASTLE SCHOOL</v>
      </c>
      <c r="BE1126" s="30" t="s">
        <v>2506</v>
      </c>
      <c r="BF1126" s="30" t="s">
        <v>2507</v>
      </c>
      <c r="BG1126" s="30" t="s">
        <v>2506</v>
      </c>
      <c r="BH1126" s="30" t="s">
        <v>2507</v>
      </c>
      <c r="BI1126" s="30" t="s">
        <v>2475</v>
      </c>
    </row>
    <row r="1127" spans="56:61" s="20" customFormat="1" ht="15" hidden="1" x14ac:dyDescent="0.25">
      <c r="BD1127" t="str">
        <f t="shared" si="90"/>
        <v>RHWTHE WHITLEY HEALTH AND SERVICES CENTRE</v>
      </c>
      <c r="BE1127" s="30" t="s">
        <v>2508</v>
      </c>
      <c r="BF1127" s="30" t="s">
        <v>2509</v>
      </c>
      <c r="BG1127" s="30" t="s">
        <v>2508</v>
      </c>
      <c r="BH1127" s="30" t="s">
        <v>2509</v>
      </c>
      <c r="BI1127" s="30" t="s">
        <v>2475</v>
      </c>
    </row>
    <row r="1128" spans="56:61" s="20" customFormat="1" ht="15" hidden="1" x14ac:dyDescent="0.25">
      <c r="BD1128" t="str">
        <f t="shared" si="90"/>
        <v>RHWTOWNLANDS HOSPITAL</v>
      </c>
      <c r="BE1128" s="30" t="s">
        <v>2510</v>
      </c>
      <c r="BF1128" s="30" t="s">
        <v>2511</v>
      </c>
      <c r="BG1128" s="30" t="s">
        <v>2510</v>
      </c>
      <c r="BH1128" s="30" t="s">
        <v>2511</v>
      </c>
      <c r="BI1128" s="30" t="s">
        <v>2475</v>
      </c>
    </row>
    <row r="1129" spans="56:61" s="20" customFormat="1" ht="15" hidden="1" x14ac:dyDescent="0.25">
      <c r="BD1129" t="str">
        <f t="shared" si="90"/>
        <v>RHWWALLINGFORD COMMUNITY HOSPITAL</v>
      </c>
      <c r="BE1129" s="30" t="s">
        <v>2512</v>
      </c>
      <c r="BF1129" s="30" t="s">
        <v>2513</v>
      </c>
      <c r="BG1129" s="30" t="s">
        <v>2512</v>
      </c>
      <c r="BH1129" s="30" t="s">
        <v>2513</v>
      </c>
      <c r="BI1129" s="30" t="s">
        <v>2475</v>
      </c>
    </row>
    <row r="1130" spans="56:61" s="20" customFormat="1" ht="15" hidden="1" x14ac:dyDescent="0.25">
      <c r="BD1130" t="str">
        <f t="shared" si="90"/>
        <v>RHWWANTAGE COMMUNITY HOSPITAL</v>
      </c>
      <c r="BE1130" s="30" t="s">
        <v>2514</v>
      </c>
      <c r="BF1130" s="30" t="s">
        <v>2515</v>
      </c>
      <c r="BG1130" s="30" t="s">
        <v>2514</v>
      </c>
      <c r="BH1130" s="30" t="s">
        <v>2515</v>
      </c>
      <c r="BI1130" s="30" t="s">
        <v>2475</v>
      </c>
    </row>
    <row r="1131" spans="56:61" s="20" customFormat="1" ht="15" hidden="1" x14ac:dyDescent="0.25">
      <c r="BD1131" t="str">
        <f t="shared" si="90"/>
        <v>RHWWEST BERKSHIRE COMMUNITY HOSPITAL</v>
      </c>
      <c r="BE1131" s="30" t="s">
        <v>2516</v>
      </c>
      <c r="BF1131" s="30" t="s">
        <v>2517</v>
      </c>
      <c r="BG1131" s="30" t="s">
        <v>2516</v>
      </c>
      <c r="BH1131" s="30" t="s">
        <v>2517</v>
      </c>
      <c r="BI1131" s="30" t="s">
        <v>2475</v>
      </c>
    </row>
    <row r="1132" spans="56:61" s="20" customFormat="1" ht="15" hidden="1" x14ac:dyDescent="0.25">
      <c r="BD1132" t="str">
        <f t="shared" si="90"/>
        <v>RHWWEXHAM PARK HOSPITAL</v>
      </c>
      <c r="BE1132" s="30" t="s">
        <v>2518</v>
      </c>
      <c r="BF1132" s="30" t="s">
        <v>1498</v>
      </c>
      <c r="BG1132" s="30" t="s">
        <v>2518</v>
      </c>
      <c r="BH1132" s="30" t="s">
        <v>1498</v>
      </c>
      <c r="BI1132" s="30" t="s">
        <v>2475</v>
      </c>
    </row>
    <row r="1133" spans="56:61" s="20" customFormat="1" ht="15" hidden="1" x14ac:dyDescent="0.25">
      <c r="BD1133" t="str">
        <f t="shared" si="90"/>
        <v>RHWWHITLEY PARK INFANT SCHOOL</v>
      </c>
      <c r="BE1133" s="30" t="s">
        <v>2519</v>
      </c>
      <c r="BF1133" s="30" t="s">
        <v>2520</v>
      </c>
      <c r="BG1133" s="30" t="s">
        <v>2519</v>
      </c>
      <c r="BH1133" s="30" t="s">
        <v>2520</v>
      </c>
      <c r="BI1133" s="30" t="s">
        <v>2475</v>
      </c>
    </row>
    <row r="1134" spans="56:61" s="20" customFormat="1" ht="15" hidden="1" x14ac:dyDescent="0.25">
      <c r="BD1134" t="str">
        <f t="shared" si="90"/>
        <v>RHWWINDSOR DIALYSIS CENTRE</v>
      </c>
      <c r="BE1134" s="30" t="s">
        <v>2521</v>
      </c>
      <c r="BF1134" s="30" t="s">
        <v>2522</v>
      </c>
      <c r="BG1134" s="30" t="s">
        <v>2521</v>
      </c>
      <c r="BH1134" s="30" t="s">
        <v>2522</v>
      </c>
      <c r="BI1134" s="30" t="s">
        <v>2475</v>
      </c>
    </row>
    <row r="1135" spans="56:61" s="20" customFormat="1" ht="15" hidden="1" x14ac:dyDescent="0.25">
      <c r="BD1135" t="str">
        <f t="shared" ref="BD1135:BD1201" si="91">CONCATENATE(LEFT(BE1135, 3),BF1135)</f>
        <v>RHWWOKINGHAM HOSPITAL</v>
      </c>
      <c r="BE1135" s="30" t="s">
        <v>2523</v>
      </c>
      <c r="BF1135" s="30" t="s">
        <v>2524</v>
      </c>
      <c r="BG1135" s="30" t="s">
        <v>2523</v>
      </c>
      <c r="BH1135" s="30" t="s">
        <v>2524</v>
      </c>
      <c r="BI1135" s="30" t="s">
        <v>2475</v>
      </c>
    </row>
    <row r="1136" spans="56:61" s="20" customFormat="1" ht="15" hidden="1" x14ac:dyDescent="0.25">
      <c r="BD1136" t="str">
        <f t="shared" si="91"/>
        <v>RJ1GUY'S AND ST THOMAS' NHS TRUST</v>
      </c>
      <c r="BE1136" s="30" t="s">
        <v>2525</v>
      </c>
      <c r="BF1136" s="30" t="s">
        <v>2526</v>
      </c>
      <c r="BG1136" s="30" t="s">
        <v>2525</v>
      </c>
      <c r="BH1136" s="30" t="s">
        <v>2526</v>
      </c>
      <c r="BI1136" s="30" t="s">
        <v>2527</v>
      </c>
    </row>
    <row r="1137" spans="56:61" s="20" customFormat="1" ht="15" hidden="1" x14ac:dyDescent="0.25">
      <c r="BD1137" t="str">
        <f t="shared" si="91"/>
        <v>RJ1GUY'S HOSPITAL</v>
      </c>
      <c r="BE1137" s="30" t="s">
        <v>2528</v>
      </c>
      <c r="BF1137" s="30" t="s">
        <v>2529</v>
      </c>
      <c r="BG1137" s="30" t="s">
        <v>2528</v>
      </c>
      <c r="BH1137" s="30" t="s">
        <v>2529</v>
      </c>
      <c r="BI1137" s="30" t="s">
        <v>2527</v>
      </c>
    </row>
    <row r="1138" spans="56:61" s="20" customFormat="1" ht="15" hidden="1" x14ac:dyDescent="0.25">
      <c r="BD1138" t="str">
        <f t="shared" si="91"/>
        <v>RJ1KING'S COLLEGE HOSPITAL (DENMARK HILL)</v>
      </c>
      <c r="BE1138" s="30" t="s">
        <v>2530</v>
      </c>
      <c r="BF1138" s="30" t="s">
        <v>2531</v>
      </c>
      <c r="BG1138" s="30" t="s">
        <v>2530</v>
      </c>
      <c r="BH1138" s="30" t="s">
        <v>2531</v>
      </c>
      <c r="BI1138" s="30" t="s">
        <v>2527</v>
      </c>
    </row>
    <row r="1139" spans="56:61" s="20" customFormat="1" ht="15" hidden="1" x14ac:dyDescent="0.25">
      <c r="BD1139" t="str">
        <f t="shared" si="91"/>
        <v>RJ1ST THOMAS' HOSPITAL</v>
      </c>
      <c r="BE1139" s="30" t="s">
        <v>2532</v>
      </c>
      <c r="BF1139" s="30" t="s">
        <v>2533</v>
      </c>
      <c r="BG1139" s="30" t="s">
        <v>2532</v>
      </c>
      <c r="BH1139" s="30" t="s">
        <v>2533</v>
      </c>
      <c r="BI1139" s="30" t="s">
        <v>2527</v>
      </c>
    </row>
    <row r="1140" spans="56:61" s="20" customFormat="1" ht="15" hidden="1" x14ac:dyDescent="0.25">
      <c r="BD1140" t="str">
        <f t="shared" si="91"/>
        <v>RJ2QUEEN ELIZABETH HOSPITAL</v>
      </c>
      <c r="BE1140" s="30" t="s">
        <v>2534</v>
      </c>
      <c r="BF1140" s="30" t="s">
        <v>499</v>
      </c>
      <c r="BG1140" s="30" t="s">
        <v>2534</v>
      </c>
      <c r="BH1140" s="30" t="s">
        <v>499</v>
      </c>
      <c r="BI1140" s="30" t="s">
        <v>2535</v>
      </c>
    </row>
    <row r="1141" spans="56:61" s="20" customFormat="1" ht="15" hidden="1" x14ac:dyDescent="0.25">
      <c r="BD1141" t="str">
        <f t="shared" si="91"/>
        <v>RJ2QUEEN MARYS HOSPITAL</v>
      </c>
      <c r="BE1141" s="30" t="s">
        <v>2536</v>
      </c>
      <c r="BF1141" s="30" t="s">
        <v>2537</v>
      </c>
      <c r="BG1141" s="30" t="s">
        <v>2536</v>
      </c>
      <c r="BH1141" s="30" t="s">
        <v>2537</v>
      </c>
      <c r="BI1141" s="30" t="s">
        <v>2535</v>
      </c>
    </row>
    <row r="1142" spans="56:61" s="20" customFormat="1" ht="15" hidden="1" x14ac:dyDescent="0.25">
      <c r="BD1142" t="str">
        <f t="shared" si="91"/>
        <v>RJ2UNIVERSITY HOSPITAL LEWISHAM</v>
      </c>
      <c r="BE1142" s="30" t="s">
        <v>2538</v>
      </c>
      <c r="BF1142" s="30" t="s">
        <v>2539</v>
      </c>
      <c r="BG1142" s="30" t="s">
        <v>2538</v>
      </c>
      <c r="BH1142" s="30" t="s">
        <v>2539</v>
      </c>
      <c r="BI1142" s="30" t="s">
        <v>2535</v>
      </c>
    </row>
    <row r="1143" spans="56:61" s="20" customFormat="1" ht="15" hidden="1" x14ac:dyDescent="0.25">
      <c r="BD1143" t="str">
        <f t="shared" si="91"/>
        <v>RJ6CROYDON UNIVERSITY HOSPITAL</v>
      </c>
      <c r="BE1143" s="30" t="s">
        <v>2540</v>
      </c>
      <c r="BF1143" s="30" t="s">
        <v>2541</v>
      </c>
      <c r="BG1143" s="30" t="s">
        <v>2540</v>
      </c>
      <c r="BH1143" s="30" t="s">
        <v>2541</v>
      </c>
      <c r="BI1143" s="30" t="s">
        <v>2542</v>
      </c>
    </row>
    <row r="1144" spans="56:61" s="20" customFormat="1" ht="15" hidden="1" x14ac:dyDescent="0.25">
      <c r="BD1144" t="str">
        <f t="shared" si="91"/>
        <v>RJ6PURLEY WAR MEMORIAL HOSPITAL</v>
      </c>
      <c r="BE1144" s="30" t="s">
        <v>2543</v>
      </c>
      <c r="BF1144" s="30" t="s">
        <v>2544</v>
      </c>
      <c r="BG1144" s="30" t="s">
        <v>2543</v>
      </c>
      <c r="BH1144" s="30" t="s">
        <v>2544</v>
      </c>
      <c r="BI1144" s="30" t="s">
        <v>2542</v>
      </c>
    </row>
    <row r="1145" spans="56:61" s="20" customFormat="1" ht="15" hidden="1" x14ac:dyDescent="0.25">
      <c r="BD1145" t="str">
        <f t="shared" si="91"/>
        <v>RJ7BOLINGBROKE HOSPITAL</v>
      </c>
      <c r="BE1145" s="30" t="s">
        <v>2545</v>
      </c>
      <c r="BF1145" s="30" t="s">
        <v>2546</v>
      </c>
      <c r="BG1145" s="30" t="s">
        <v>2545</v>
      </c>
      <c r="BH1145" s="30" t="s">
        <v>2546</v>
      </c>
      <c r="BI1145" s="30" t="s">
        <v>2547</v>
      </c>
    </row>
    <row r="1146" spans="56:61" s="20" customFormat="1" ht="15" hidden="1" x14ac:dyDescent="0.25">
      <c r="BD1146" t="str">
        <f t="shared" si="91"/>
        <v>RJ7DAWES HOUSE</v>
      </c>
      <c r="BE1146" s="30" t="s">
        <v>2548</v>
      </c>
      <c r="BF1146" s="30" t="s">
        <v>2549</v>
      </c>
      <c r="BG1146" s="30" t="s">
        <v>2548</v>
      </c>
      <c r="BH1146" s="30" t="s">
        <v>2549</v>
      </c>
      <c r="BI1146" s="30" t="s">
        <v>2547</v>
      </c>
    </row>
    <row r="1147" spans="56:61" s="20" customFormat="1" ht="15" hidden="1" x14ac:dyDescent="0.25">
      <c r="BD1147" t="str">
        <f t="shared" si="91"/>
        <v>RJ7QUEEN MARYS HOSPITAL (ROEHAMPTON)</v>
      </c>
      <c r="BE1147" s="30" t="s">
        <v>2550</v>
      </c>
      <c r="BF1147" s="30" t="s">
        <v>2551</v>
      </c>
      <c r="BG1147" s="30" t="s">
        <v>2550</v>
      </c>
      <c r="BH1147" s="30" t="s">
        <v>2551</v>
      </c>
      <c r="BI1147" s="30" t="s">
        <v>2547</v>
      </c>
    </row>
    <row r="1148" spans="56:61" s="20" customFormat="1" ht="15" hidden="1" x14ac:dyDescent="0.25">
      <c r="BD1148" t="str">
        <f t="shared" si="91"/>
        <v>RJ7ST GEORGE'S AT ST JOHN'S THERAPY CENTRE</v>
      </c>
      <c r="BE1148" s="30" t="s">
        <v>2552</v>
      </c>
      <c r="BF1148" s="30" t="s">
        <v>2553</v>
      </c>
      <c r="BG1148" s="30" t="s">
        <v>2552</v>
      </c>
      <c r="BH1148" s="30" t="s">
        <v>2553</v>
      </c>
      <c r="BI1148" s="30" t="s">
        <v>2547</v>
      </c>
    </row>
    <row r="1149" spans="56:61" s="20" customFormat="1" ht="15" hidden="1" x14ac:dyDescent="0.25">
      <c r="BD1149" t="str">
        <f t="shared" si="91"/>
        <v>RJ7ST GEORGE'S HOSPITAL (TOOTING)</v>
      </c>
      <c r="BE1149" s="30" t="s">
        <v>2554</v>
      </c>
      <c r="BF1149" s="30" t="s">
        <v>2555</v>
      </c>
      <c r="BG1149" s="30" t="s">
        <v>2554</v>
      </c>
      <c r="BH1149" s="30" t="s">
        <v>2555</v>
      </c>
      <c r="BI1149" s="30" t="s">
        <v>2547</v>
      </c>
    </row>
    <row r="1150" spans="56:61" s="20" customFormat="1" ht="15" hidden="1" x14ac:dyDescent="0.25">
      <c r="BD1150" t="str">
        <f t="shared" si="91"/>
        <v>RJ8ADDACTION</v>
      </c>
      <c r="BE1150" s="30" t="s">
        <v>2556</v>
      </c>
      <c r="BF1150" s="30" t="s">
        <v>2557</v>
      </c>
      <c r="BG1150" s="30" t="s">
        <v>2556</v>
      </c>
      <c r="BH1150" s="30" t="s">
        <v>2557</v>
      </c>
      <c r="BI1150" s="30" t="s">
        <v>2558</v>
      </c>
    </row>
    <row r="1151" spans="56:61" s="20" customFormat="1" ht="15" hidden="1" x14ac:dyDescent="0.25">
      <c r="BD1151" t="str">
        <f t="shared" si="91"/>
        <v>RJ8ANDY MAR</v>
      </c>
      <c r="BE1151" s="30" t="s">
        <v>2559</v>
      </c>
      <c r="BF1151" s="30" t="s">
        <v>2560</v>
      </c>
      <c r="BG1151" s="30" t="s">
        <v>2559</v>
      </c>
      <c r="BH1151" s="30" t="s">
        <v>2560</v>
      </c>
      <c r="BI1151" s="30" t="s">
        <v>2558</v>
      </c>
    </row>
    <row r="1152" spans="56:61" s="20" customFormat="1" ht="15" hidden="1" x14ac:dyDescent="0.25">
      <c r="BD1152" t="str">
        <f t="shared" si="91"/>
        <v>RJ8AOS ASSOCIATE SPECIALIST ONE</v>
      </c>
      <c r="BE1152" s="30" t="s">
        <v>2561</v>
      </c>
      <c r="BF1152" s="30" t="s">
        <v>2562</v>
      </c>
      <c r="BG1152" s="30" t="s">
        <v>2561</v>
      </c>
      <c r="BH1152" s="30" t="s">
        <v>2562</v>
      </c>
      <c r="BI1152" s="30" t="s">
        <v>2558</v>
      </c>
    </row>
    <row r="1153" spans="56:61" s="20" customFormat="1" ht="15" hidden="1" x14ac:dyDescent="0.25">
      <c r="BD1153" t="str">
        <f t="shared" si="91"/>
        <v>RJ8AOS ASSOCIATE SPECIALIST TWO</v>
      </c>
      <c r="BE1153" s="30" t="s">
        <v>2563</v>
      </c>
      <c r="BF1153" s="30" t="s">
        <v>2564</v>
      </c>
      <c r="BG1153" s="30" t="s">
        <v>2563</v>
      </c>
      <c r="BH1153" s="30" t="s">
        <v>2564</v>
      </c>
      <c r="BI1153" s="30" t="s">
        <v>2558</v>
      </c>
    </row>
    <row r="1154" spans="56:61" s="20" customFormat="1" ht="15" hidden="1" x14ac:dyDescent="0.25">
      <c r="BD1154" t="str">
        <f t="shared" si="91"/>
        <v>RJ8AOS NMP ONE</v>
      </c>
      <c r="BE1154" s="30" t="s">
        <v>2565</v>
      </c>
      <c r="BF1154" s="30" t="s">
        <v>2566</v>
      </c>
      <c r="BG1154" s="30" t="s">
        <v>2565</v>
      </c>
      <c r="BH1154" s="30" t="s">
        <v>2566</v>
      </c>
      <c r="BI1154" s="30" t="s">
        <v>2558</v>
      </c>
    </row>
    <row r="1155" spans="56:61" s="20" customFormat="1" ht="15" hidden="1" x14ac:dyDescent="0.25">
      <c r="BD1155" t="str">
        <f t="shared" si="91"/>
        <v>RJ8AOS NMP THREE</v>
      </c>
      <c r="BE1155" s="30" t="s">
        <v>2567</v>
      </c>
      <c r="BF1155" s="30" t="s">
        <v>2568</v>
      </c>
      <c r="BG1155" s="30" t="s">
        <v>2567</v>
      </c>
      <c r="BH1155" s="30" t="s">
        <v>2568</v>
      </c>
      <c r="BI1155" s="30" t="s">
        <v>2558</v>
      </c>
    </row>
    <row r="1156" spans="56:61" s="20" customFormat="1" ht="15" hidden="1" x14ac:dyDescent="0.25">
      <c r="BD1156" t="str">
        <f t="shared" si="91"/>
        <v>RJ8AOS NMP TWO</v>
      </c>
      <c r="BE1156" s="30" t="s">
        <v>2569</v>
      </c>
      <c r="BF1156" s="30" t="s">
        <v>2570</v>
      </c>
      <c r="BG1156" s="30" t="s">
        <v>2569</v>
      </c>
      <c r="BH1156" s="30" t="s">
        <v>2570</v>
      </c>
      <c r="BI1156" s="30" t="s">
        <v>2558</v>
      </c>
    </row>
    <row r="1157" spans="56:61" s="20" customFormat="1" ht="15" hidden="1" x14ac:dyDescent="0.25">
      <c r="BD1157" t="str">
        <f t="shared" si="91"/>
        <v>RJ8BETHANY</v>
      </c>
      <c r="BE1157" s="30" t="s">
        <v>2571</v>
      </c>
      <c r="BF1157" s="30" t="s">
        <v>2572</v>
      </c>
      <c r="BG1157" s="30" t="s">
        <v>2571</v>
      </c>
      <c r="BH1157" s="30" t="s">
        <v>2572</v>
      </c>
      <c r="BI1157" s="30" t="s">
        <v>2558</v>
      </c>
    </row>
    <row r="1158" spans="56:61" s="20" customFormat="1" ht="15" hidden="1" x14ac:dyDescent="0.25">
      <c r="BD1158" t="str">
        <f t="shared" si="91"/>
        <v>RJ8BODMIN HOSPITAL</v>
      </c>
      <c r="BE1158" s="30" t="s">
        <v>2573</v>
      </c>
      <c r="BF1158" s="30" t="s">
        <v>2574</v>
      </c>
      <c r="BG1158" s="30" t="s">
        <v>2573</v>
      </c>
      <c r="BH1158" s="30" t="s">
        <v>2574</v>
      </c>
      <c r="BI1158" s="30" t="s">
        <v>2558</v>
      </c>
    </row>
    <row r="1159" spans="56:61" s="20" customFormat="1" ht="15" hidden="1" x14ac:dyDescent="0.25">
      <c r="BD1159" t="str">
        <f t="shared" si="91"/>
        <v>RJ8BOLITHO HOSPITAL</v>
      </c>
      <c r="BE1159" s="30" t="s">
        <v>2575</v>
      </c>
      <c r="BF1159" s="30" t="s">
        <v>2576</v>
      </c>
      <c r="BG1159" s="30" t="s">
        <v>2575</v>
      </c>
      <c r="BH1159" s="30" t="s">
        <v>2576</v>
      </c>
      <c r="BI1159" s="30" t="s">
        <v>2558</v>
      </c>
    </row>
    <row r="1160" spans="56:61" s="20" customFormat="1" ht="15" hidden="1" x14ac:dyDescent="0.25">
      <c r="BD1160" t="str">
        <f t="shared" si="91"/>
        <v>RJ8BOUNDERVEAN</v>
      </c>
      <c r="BE1160" s="30" t="s">
        <v>2577</v>
      </c>
      <c r="BF1160" s="30" t="s">
        <v>2578</v>
      </c>
      <c r="BG1160" s="30" t="s">
        <v>2577</v>
      </c>
      <c r="BH1160" s="30" t="s">
        <v>2578</v>
      </c>
      <c r="BI1160" s="30" t="s">
        <v>2558</v>
      </c>
    </row>
    <row r="1161" spans="56:61" s="20" customFormat="1" ht="15" hidden="1" x14ac:dyDescent="0.25">
      <c r="BD1161" t="str">
        <f t="shared" si="91"/>
        <v>RJ8BROOKSIDE</v>
      </c>
      <c r="BE1161" s="30" t="s">
        <v>2579</v>
      </c>
      <c r="BF1161" s="30" t="s">
        <v>1165</v>
      </c>
      <c r="BG1161" s="30" t="s">
        <v>2579</v>
      </c>
      <c r="BH1161" s="30" t="s">
        <v>1165</v>
      </c>
      <c r="BI1161" s="30" t="s">
        <v>2558</v>
      </c>
    </row>
    <row r="1162" spans="56:61" s="20" customFormat="1" ht="15" hidden="1" x14ac:dyDescent="0.25">
      <c r="BD1162" t="str">
        <f t="shared" si="91"/>
        <v>RJ8CAMBORNE REDRUTH COMMUNITY HOSPITAL</v>
      </c>
      <c r="BE1162" s="30" t="s">
        <v>2580</v>
      </c>
      <c r="BF1162" s="30" t="s">
        <v>2581</v>
      </c>
      <c r="BG1162" s="30" t="s">
        <v>2580</v>
      </c>
      <c r="BH1162" s="30" t="s">
        <v>2581</v>
      </c>
      <c r="BI1162" s="30" t="s">
        <v>2558</v>
      </c>
    </row>
    <row r="1163" spans="56:61" s="20" customFormat="1" ht="15" hidden="1" x14ac:dyDescent="0.25">
      <c r="BD1163" t="str">
        <f t="shared" si="91"/>
        <v>RJ8COBBLESTONES</v>
      </c>
      <c r="BE1163" s="30" t="s">
        <v>2582</v>
      </c>
      <c r="BF1163" s="30" t="s">
        <v>2583</v>
      </c>
      <c r="BG1163" s="30" t="s">
        <v>2582</v>
      </c>
      <c r="BH1163" s="30" t="s">
        <v>2583</v>
      </c>
      <c r="BI1163" s="30" t="s">
        <v>2558</v>
      </c>
    </row>
    <row r="1164" spans="56:61" s="20" customFormat="1" ht="15" hidden="1" x14ac:dyDescent="0.25">
      <c r="BD1164" t="str">
        <f t="shared" si="91"/>
        <v>RJ8EDWARD HAIN HOSPITAL</v>
      </c>
      <c r="BE1164" s="30" t="s">
        <v>2584</v>
      </c>
      <c r="BF1164" s="30" t="s">
        <v>2585</v>
      </c>
      <c r="BG1164" s="30" t="s">
        <v>2584</v>
      </c>
      <c r="BH1164" s="30" t="s">
        <v>2585</v>
      </c>
      <c r="BI1164" s="30" t="s">
        <v>2558</v>
      </c>
    </row>
    <row r="1165" spans="56:61" s="20" customFormat="1" ht="15" hidden="1" x14ac:dyDescent="0.25">
      <c r="BD1165" t="str">
        <f t="shared" si="91"/>
        <v>RJ8FAIR VIEW</v>
      </c>
      <c r="BE1165" s="30" t="s">
        <v>2586</v>
      </c>
      <c r="BF1165" s="30" t="s">
        <v>2587</v>
      </c>
      <c r="BG1165" s="30" t="s">
        <v>2586</v>
      </c>
      <c r="BH1165" s="30" t="s">
        <v>2587</v>
      </c>
      <c r="BI1165" s="30" t="s">
        <v>2558</v>
      </c>
    </row>
    <row r="1166" spans="56:61" s="20" customFormat="1" ht="15" hidden="1" x14ac:dyDescent="0.25">
      <c r="BD1166" t="str">
        <f t="shared" si="91"/>
        <v>RJ8FALMOUTH HOSPITAL</v>
      </c>
      <c r="BE1166" s="30" t="s">
        <v>2588</v>
      </c>
      <c r="BF1166" s="30" t="s">
        <v>2589</v>
      </c>
      <c r="BG1166" s="30" t="s">
        <v>2588</v>
      </c>
      <c r="BH1166" s="30" t="s">
        <v>2589</v>
      </c>
      <c r="BI1166" s="30" t="s">
        <v>2558</v>
      </c>
    </row>
    <row r="1167" spans="56:61" s="20" customFormat="1" ht="15" hidden="1" x14ac:dyDescent="0.25">
      <c r="BD1167" t="str">
        <f t="shared" si="91"/>
        <v>RJ8FOWEY HOSPITAL</v>
      </c>
      <c r="BE1167" s="30" t="s">
        <v>2590</v>
      </c>
      <c r="BF1167" s="30" t="s">
        <v>2591</v>
      </c>
      <c r="BG1167" s="30" t="s">
        <v>2590</v>
      </c>
      <c r="BH1167" s="30" t="s">
        <v>2591</v>
      </c>
      <c r="BI1167" s="30" t="s">
        <v>2558</v>
      </c>
    </row>
    <row r="1168" spans="56:61" s="20" customFormat="1" ht="15" hidden="1" x14ac:dyDescent="0.25">
      <c r="BD1168" t="str">
        <f t="shared" si="91"/>
        <v>RJ8GARNER INPATIENTS</v>
      </c>
      <c r="BE1168" s="30" t="s">
        <v>2592</v>
      </c>
      <c r="BF1168" s="30" t="s">
        <v>2593</v>
      </c>
      <c r="BG1168" s="30" t="s">
        <v>2592</v>
      </c>
      <c r="BH1168" s="30" t="s">
        <v>2593</v>
      </c>
      <c r="BI1168" s="30" t="s">
        <v>2558</v>
      </c>
    </row>
    <row r="1169" spans="56:61" s="20" customFormat="1" ht="15" hidden="1" x14ac:dyDescent="0.25">
      <c r="BD1169" t="str">
        <f t="shared" si="91"/>
        <v>RJ8GWYN DOWR</v>
      </c>
      <c r="BE1169" s="30" t="s">
        <v>2594</v>
      </c>
      <c r="BF1169" s="30" t="s">
        <v>2595</v>
      </c>
      <c r="BG1169" s="30" t="s">
        <v>2594</v>
      </c>
      <c r="BH1169" s="30" t="s">
        <v>2595</v>
      </c>
      <c r="BI1169" s="30" t="s">
        <v>2558</v>
      </c>
    </row>
    <row r="1170" spans="56:61" s="20" customFormat="1" ht="15" hidden="1" x14ac:dyDescent="0.25">
      <c r="BD1170" t="str">
        <f t="shared" si="91"/>
        <v>RJ8HEATHLANDS</v>
      </c>
      <c r="BE1170" s="30" t="s">
        <v>2596</v>
      </c>
      <c r="BF1170" s="30" t="s">
        <v>2597</v>
      </c>
      <c r="BG1170" s="30" t="s">
        <v>2596</v>
      </c>
      <c r="BH1170" s="30" t="s">
        <v>2597</v>
      </c>
      <c r="BI1170" s="30" t="s">
        <v>2558</v>
      </c>
    </row>
    <row r="1171" spans="56:61" s="20" customFormat="1" ht="15" hidden="1" x14ac:dyDescent="0.25">
      <c r="BD1171" t="str">
        <f t="shared" si="91"/>
        <v>RJ8HELSTON HOSPITAL</v>
      </c>
      <c r="BE1171" s="30" t="s">
        <v>2598</v>
      </c>
      <c r="BF1171" s="30" t="s">
        <v>2599</v>
      </c>
      <c r="BG1171" s="30" t="s">
        <v>2598</v>
      </c>
      <c r="BH1171" s="30" t="s">
        <v>2599</v>
      </c>
      <c r="BI1171" s="30" t="s">
        <v>2558</v>
      </c>
    </row>
    <row r="1172" spans="56:61" s="20" customFormat="1" ht="15" hidden="1" x14ac:dyDescent="0.25">
      <c r="BD1172" t="str">
        <f t="shared" si="91"/>
        <v>RJ8INPATIENTS BODMIN</v>
      </c>
      <c r="BE1172" s="30" t="s">
        <v>2600</v>
      </c>
      <c r="BF1172" s="30" t="s">
        <v>2601</v>
      </c>
      <c r="BG1172" s="30" t="s">
        <v>2600</v>
      </c>
      <c r="BH1172" s="30" t="s">
        <v>2601</v>
      </c>
      <c r="BI1172" s="30" t="s">
        <v>2558</v>
      </c>
    </row>
    <row r="1173" spans="56:61" s="20" customFormat="1" ht="15" hidden="1" x14ac:dyDescent="0.25">
      <c r="BD1173" t="str">
        <f t="shared" si="91"/>
        <v>RJ8INPATIENTS LONGREACH</v>
      </c>
      <c r="BE1173" s="30" t="s">
        <v>2602</v>
      </c>
      <c r="BF1173" s="30" t="s">
        <v>2603</v>
      </c>
      <c r="BG1173" s="30" t="s">
        <v>2602</v>
      </c>
      <c r="BH1173" s="30" t="s">
        <v>2603</v>
      </c>
      <c r="BI1173" s="30" t="s">
        <v>2558</v>
      </c>
    </row>
    <row r="1174" spans="56:61" s="20" customFormat="1" ht="15" hidden="1" x14ac:dyDescent="0.25">
      <c r="BD1174" t="str">
        <f t="shared" si="91"/>
        <v>RJ8LAUNCESTON HOSPITAL</v>
      </c>
      <c r="BE1174" s="30" t="s">
        <v>2604</v>
      </c>
      <c r="BF1174" s="30" t="s">
        <v>2605</v>
      </c>
      <c r="BG1174" s="30" t="s">
        <v>2604</v>
      </c>
      <c r="BH1174" s="30" t="s">
        <v>2605</v>
      </c>
      <c r="BI1174" s="30" t="s">
        <v>2558</v>
      </c>
    </row>
    <row r="1175" spans="56:61" s="20" customFormat="1" ht="15" hidden="1" x14ac:dyDescent="0.25">
      <c r="BD1175" t="str">
        <f t="shared" si="91"/>
        <v>RJ8LAYLAND</v>
      </c>
      <c r="BE1175" s="30" t="s">
        <v>2606</v>
      </c>
      <c r="BF1175" s="30" t="s">
        <v>2607</v>
      </c>
      <c r="BG1175" s="30" t="s">
        <v>2606</v>
      </c>
      <c r="BH1175" s="30" t="s">
        <v>2607</v>
      </c>
      <c r="BI1175" s="30" t="s">
        <v>2558</v>
      </c>
    </row>
    <row r="1176" spans="56:61" s="20" customFormat="1" ht="15" hidden="1" x14ac:dyDescent="0.25">
      <c r="BD1176" t="str">
        <f t="shared" si="91"/>
        <v>RJ8LD NMP ONE</v>
      </c>
      <c r="BE1176" s="30" t="s">
        <v>2608</v>
      </c>
      <c r="BF1176" s="30" t="s">
        <v>2609</v>
      </c>
      <c r="BG1176" s="30" t="s">
        <v>2608</v>
      </c>
      <c r="BH1176" s="30" t="s">
        <v>2609</v>
      </c>
      <c r="BI1176" s="30" t="s">
        <v>2558</v>
      </c>
    </row>
    <row r="1177" spans="56:61" s="20" customFormat="1" ht="15" hidden="1" x14ac:dyDescent="0.25">
      <c r="BD1177" t="str">
        <f t="shared" si="91"/>
        <v>RJ8LD NMP TWO</v>
      </c>
      <c r="BE1177" s="30" t="s">
        <v>2610</v>
      </c>
      <c r="BF1177" s="30" t="s">
        <v>2611</v>
      </c>
      <c r="BG1177" s="30" t="s">
        <v>2610</v>
      </c>
      <c r="BH1177" s="30" t="s">
        <v>2611</v>
      </c>
      <c r="BI1177" s="30" t="s">
        <v>2558</v>
      </c>
    </row>
    <row r="1178" spans="56:61" s="20" customFormat="1" ht="15" hidden="1" x14ac:dyDescent="0.25">
      <c r="BD1178" t="str">
        <f t="shared" si="91"/>
        <v>RJ8LISKEARD COMMUNITY HOSPITAL</v>
      </c>
      <c r="BE1178" s="30" t="s">
        <v>2612</v>
      </c>
      <c r="BF1178" s="30" t="s">
        <v>2613</v>
      </c>
      <c r="BG1178" s="30" t="s">
        <v>2612</v>
      </c>
      <c r="BH1178" s="30" t="s">
        <v>2613</v>
      </c>
      <c r="BI1178" s="30" t="s">
        <v>2558</v>
      </c>
    </row>
    <row r="1179" spans="56:61" s="20" customFormat="1" ht="15" hidden="1" x14ac:dyDescent="0.25">
      <c r="BD1179" t="str">
        <f t="shared" si="91"/>
        <v>RJ8LYNDHURST</v>
      </c>
      <c r="BE1179" s="30" t="s">
        <v>2614</v>
      </c>
      <c r="BF1179" s="30" t="s">
        <v>2615</v>
      </c>
      <c r="BG1179" s="30" t="s">
        <v>2614</v>
      </c>
      <c r="BH1179" s="30" t="s">
        <v>2615</v>
      </c>
      <c r="BI1179" s="30" t="s">
        <v>2558</v>
      </c>
    </row>
    <row r="1180" spans="56:61" s="20" customFormat="1" ht="15" hidden="1" x14ac:dyDescent="0.25">
      <c r="BD1180" t="str">
        <f t="shared" si="91"/>
        <v>RJ8MANOR VILLAS</v>
      </c>
      <c r="BE1180" s="30" t="s">
        <v>2616</v>
      </c>
      <c r="BF1180" s="30" t="s">
        <v>2617</v>
      </c>
      <c r="BG1180" s="30" t="s">
        <v>2616</v>
      </c>
      <c r="BH1180" s="30" t="s">
        <v>2617</v>
      </c>
      <c r="BI1180" s="30" t="s">
        <v>2558</v>
      </c>
    </row>
    <row r="1181" spans="56:61" s="20" customFormat="1" ht="15" hidden="1" x14ac:dyDescent="0.25">
      <c r="BD1181" t="str">
        <f t="shared" si="91"/>
        <v>RJ8MEADOW HEAD</v>
      </c>
      <c r="BE1181" s="30" t="s">
        <v>2618</v>
      </c>
      <c r="BF1181" s="30" t="s">
        <v>2619</v>
      </c>
      <c r="BG1181" s="30" t="s">
        <v>2618</v>
      </c>
      <c r="BH1181" s="30" t="s">
        <v>2619</v>
      </c>
      <c r="BI1181" s="30" t="s">
        <v>2558</v>
      </c>
    </row>
    <row r="1182" spans="56:61" s="20" customFormat="1" ht="15" hidden="1" x14ac:dyDescent="0.25">
      <c r="BD1182" t="str">
        <f t="shared" si="91"/>
        <v>RJ8MORRAB COTTAGE</v>
      </c>
      <c r="BE1182" s="30" t="s">
        <v>2620</v>
      </c>
      <c r="BF1182" s="30" t="s">
        <v>2621</v>
      </c>
      <c r="BG1182" s="30" t="s">
        <v>2620</v>
      </c>
      <c r="BH1182" s="30" t="s">
        <v>2621</v>
      </c>
      <c r="BI1182" s="30" t="s">
        <v>2558</v>
      </c>
    </row>
    <row r="1183" spans="56:61" s="20" customFormat="1" ht="15" hidden="1" x14ac:dyDescent="0.25">
      <c r="BD1183" t="str">
        <f t="shared" si="91"/>
        <v>RJ8NEWQUAY HOSPITAL</v>
      </c>
      <c r="BE1183" s="30" t="s">
        <v>2622</v>
      </c>
      <c r="BF1183" s="30" t="s">
        <v>2623</v>
      </c>
      <c r="BG1183" s="30" t="s">
        <v>2622</v>
      </c>
      <c r="BH1183" s="30" t="s">
        <v>2623</v>
      </c>
      <c r="BI1183" s="30" t="s">
        <v>2558</v>
      </c>
    </row>
    <row r="1184" spans="56:61" s="20" customFormat="1" ht="15" hidden="1" x14ac:dyDescent="0.25">
      <c r="BD1184" t="str">
        <f t="shared" si="91"/>
        <v>RJ8PARCSIDE</v>
      </c>
      <c r="BE1184" s="30" t="s">
        <v>2624</v>
      </c>
      <c r="BF1184" s="30" t="s">
        <v>2625</v>
      </c>
      <c r="BG1184" s="30" t="s">
        <v>2624</v>
      </c>
      <c r="BH1184" s="30" t="s">
        <v>2625</v>
      </c>
      <c r="BI1184" s="30" t="s">
        <v>2558</v>
      </c>
    </row>
    <row r="1185" spans="56:61" s="20" customFormat="1" ht="15" hidden="1" x14ac:dyDescent="0.25">
      <c r="BD1185" t="str">
        <f t="shared" si="91"/>
        <v>RJ8PRAZE MEADOW</v>
      </c>
      <c r="BE1185" s="30" t="s">
        <v>2626</v>
      </c>
      <c r="BF1185" s="30" t="s">
        <v>2627</v>
      </c>
      <c r="BG1185" s="30" t="s">
        <v>2626</v>
      </c>
      <c r="BH1185" s="30" t="s">
        <v>2627</v>
      </c>
      <c r="BI1185" s="30" t="s">
        <v>2558</v>
      </c>
    </row>
    <row r="1186" spans="56:61" s="20" customFormat="1" ht="15" hidden="1" x14ac:dyDescent="0.25">
      <c r="BD1186" t="str">
        <f t="shared" si="91"/>
        <v>RJ8ROSTON</v>
      </c>
      <c r="BE1186" s="30" t="s">
        <v>2628</v>
      </c>
      <c r="BF1186" s="30" t="s">
        <v>2629</v>
      </c>
      <c r="BG1186" s="30" t="s">
        <v>2628</v>
      </c>
      <c r="BH1186" s="30" t="s">
        <v>2629</v>
      </c>
      <c r="BI1186" s="30" t="s">
        <v>2558</v>
      </c>
    </row>
    <row r="1187" spans="56:61" s="20" customFormat="1" ht="15" hidden="1" x14ac:dyDescent="0.25">
      <c r="BD1187" t="str">
        <f t="shared" si="91"/>
        <v>RJ8ROSWYTH</v>
      </c>
      <c r="BE1187" s="30" t="s">
        <v>2630</v>
      </c>
      <c r="BF1187" s="30" t="s">
        <v>2631</v>
      </c>
      <c r="BG1187" s="30" t="s">
        <v>2630</v>
      </c>
      <c r="BH1187" s="30" t="s">
        <v>2631</v>
      </c>
      <c r="BI1187" s="30" t="s">
        <v>2558</v>
      </c>
    </row>
    <row r="1188" spans="56:61" s="20" customFormat="1" ht="15" hidden="1" x14ac:dyDescent="0.25">
      <c r="BD1188" t="str">
        <f t="shared" si="91"/>
        <v>RJ8ROYAL CORNWALL HOSPITAL (TRELISKE)</v>
      </c>
      <c r="BE1188" s="30" t="s">
        <v>2632</v>
      </c>
      <c r="BF1188" s="30" t="s">
        <v>1908</v>
      </c>
      <c r="BG1188" s="30" t="s">
        <v>2632</v>
      </c>
      <c r="BH1188" s="30" t="s">
        <v>1908</v>
      </c>
      <c r="BI1188" s="30" t="s">
        <v>2558</v>
      </c>
    </row>
    <row r="1189" spans="56:61" s="20" customFormat="1" ht="15" hidden="1" x14ac:dyDescent="0.25">
      <c r="BD1189" t="str">
        <f t="shared" si="91"/>
        <v>RJ8SOMERSET VILLA</v>
      </c>
      <c r="BE1189" s="30" t="s">
        <v>2633</v>
      </c>
      <c r="BF1189" s="30" t="s">
        <v>2634</v>
      </c>
      <c r="BG1189" s="30" t="s">
        <v>2633</v>
      </c>
      <c r="BH1189" s="30" t="s">
        <v>2634</v>
      </c>
      <c r="BI1189" s="30" t="s">
        <v>2558</v>
      </c>
    </row>
    <row r="1190" spans="56:61" s="20" customFormat="1" ht="15" hidden="1" x14ac:dyDescent="0.25">
      <c r="BD1190" t="str">
        <f t="shared" si="91"/>
        <v>RJ8ST AUSTELL COMMUNITY HOSPITAL</v>
      </c>
      <c r="BE1190" s="30" t="s">
        <v>2635</v>
      </c>
      <c r="BF1190" s="30" t="s">
        <v>2636</v>
      </c>
      <c r="BG1190" s="30" t="s">
        <v>2635</v>
      </c>
      <c r="BH1190" s="30" t="s">
        <v>2636</v>
      </c>
      <c r="BI1190" s="30" t="s">
        <v>2558</v>
      </c>
    </row>
    <row r="1191" spans="56:61" s="20" customFormat="1" ht="15" hidden="1" x14ac:dyDescent="0.25">
      <c r="BD1191" t="str">
        <f t="shared" si="91"/>
        <v>RJ8ST BARNABAS HOSPITAL</v>
      </c>
      <c r="BE1191" s="30" t="s">
        <v>2637</v>
      </c>
      <c r="BF1191" s="30" t="s">
        <v>2638</v>
      </c>
      <c r="BG1191" s="30" t="s">
        <v>2637</v>
      </c>
      <c r="BH1191" s="30" t="s">
        <v>2638</v>
      </c>
      <c r="BI1191" s="30" t="s">
        <v>2558</v>
      </c>
    </row>
    <row r="1192" spans="56:61" s="20" customFormat="1" ht="15" hidden="1" x14ac:dyDescent="0.25">
      <c r="BD1192" t="str">
        <f t="shared" si="91"/>
        <v>RJ8ST MARY'S HOSPITAL</v>
      </c>
      <c r="BE1192" s="30" t="s">
        <v>2639</v>
      </c>
      <c r="BF1192" s="30" t="s">
        <v>337</v>
      </c>
      <c r="BG1192" s="30" t="s">
        <v>2639</v>
      </c>
      <c r="BH1192" s="30" t="s">
        <v>337</v>
      </c>
      <c r="BI1192" s="30" t="s">
        <v>2558</v>
      </c>
    </row>
    <row r="1193" spans="56:61" s="20" customFormat="1" ht="15" hidden="1" x14ac:dyDescent="0.25">
      <c r="BD1193" t="str">
        <f t="shared" si="91"/>
        <v>RJ8STEPPING STONES</v>
      </c>
      <c r="BE1193" s="30" t="s">
        <v>2640</v>
      </c>
      <c r="BF1193" s="30" t="s">
        <v>2641</v>
      </c>
      <c r="BG1193" s="30" t="s">
        <v>2640</v>
      </c>
      <c r="BH1193" s="30" t="s">
        <v>2641</v>
      </c>
      <c r="BI1193" s="30" t="s">
        <v>2558</v>
      </c>
    </row>
    <row r="1194" spans="56:61" s="20" customFormat="1" ht="15" hidden="1" x14ac:dyDescent="0.25">
      <c r="BD1194" t="str">
        <f t="shared" si="91"/>
        <v>RJ8STRATTON HOSPITAL</v>
      </c>
      <c r="BE1194" s="30" t="s">
        <v>2642</v>
      </c>
      <c r="BF1194" s="30" t="s">
        <v>1912</v>
      </c>
      <c r="BG1194" s="30" t="s">
        <v>2642</v>
      </c>
      <c r="BH1194" s="30" t="s">
        <v>1912</v>
      </c>
      <c r="BI1194" s="30" t="s">
        <v>2558</v>
      </c>
    </row>
    <row r="1195" spans="56:61" s="20" customFormat="1" ht="15" hidden="1" x14ac:dyDescent="0.25">
      <c r="BD1195" t="str">
        <f t="shared" si="91"/>
        <v>RJ8TAMARISK</v>
      </c>
      <c r="BE1195" s="30" t="s">
        <v>2643</v>
      </c>
      <c r="BF1195" s="30" t="s">
        <v>2644</v>
      </c>
      <c r="BG1195" s="30" t="s">
        <v>2643</v>
      </c>
      <c r="BH1195" s="30" t="s">
        <v>2644</v>
      </c>
      <c r="BI1195" s="30" t="s">
        <v>2558</v>
      </c>
    </row>
    <row r="1196" spans="56:61" s="20" customFormat="1" ht="15" hidden="1" x14ac:dyDescent="0.25">
      <c r="BD1196" t="str">
        <f t="shared" si="91"/>
        <v>RJ8THE WILLOWS</v>
      </c>
      <c r="BE1196" s="30" t="s">
        <v>2645</v>
      </c>
      <c r="BF1196" s="30" t="s">
        <v>2646</v>
      </c>
      <c r="BG1196" s="30" t="s">
        <v>2645</v>
      </c>
      <c r="BH1196" s="30" t="s">
        <v>2646</v>
      </c>
      <c r="BI1196" s="30" t="s">
        <v>2558</v>
      </c>
    </row>
    <row r="1197" spans="56:61" s="20" customFormat="1" ht="15" hidden="1" x14ac:dyDescent="0.25">
      <c r="BD1197" t="str">
        <f t="shared" si="91"/>
        <v>RJ8TREGARLAND</v>
      </c>
      <c r="BE1197" s="30" t="s">
        <v>2647</v>
      </c>
      <c r="BF1197" s="30" t="s">
        <v>2648</v>
      </c>
      <c r="BG1197" s="30" t="s">
        <v>2647</v>
      </c>
      <c r="BH1197" s="30" t="s">
        <v>2648</v>
      </c>
      <c r="BI1197" s="30" t="s">
        <v>2558</v>
      </c>
    </row>
    <row r="1198" spans="56:61" s="20" customFormat="1" ht="15" hidden="1" x14ac:dyDescent="0.25">
      <c r="BD1198" t="str">
        <f t="shared" si="91"/>
        <v>RJ8TREMOOR</v>
      </c>
      <c r="BE1198" s="30" t="s">
        <v>2649</v>
      </c>
      <c r="BF1198" s="30" t="s">
        <v>2650</v>
      </c>
      <c r="BG1198" s="30" t="s">
        <v>2649</v>
      </c>
      <c r="BH1198" s="30" t="s">
        <v>2650</v>
      </c>
      <c r="BI1198" s="30" t="s">
        <v>2558</v>
      </c>
    </row>
    <row r="1199" spans="56:61" s="20" customFormat="1" ht="15" hidden="1" x14ac:dyDescent="0.25">
      <c r="BD1199" t="str">
        <f t="shared" si="91"/>
        <v>RJ8TRENGWEATH</v>
      </c>
      <c r="BE1199" s="30" t="s">
        <v>2651</v>
      </c>
      <c r="BF1199" s="30" t="s">
        <v>2652</v>
      </c>
      <c r="BG1199" s="30" t="s">
        <v>2651</v>
      </c>
      <c r="BH1199" s="30" t="s">
        <v>2652</v>
      </c>
      <c r="BI1199" s="30" t="s">
        <v>2558</v>
      </c>
    </row>
    <row r="1200" spans="56:61" s="20" customFormat="1" ht="15" hidden="1" x14ac:dyDescent="0.25">
      <c r="BD1200" t="str">
        <f t="shared" si="91"/>
        <v>RJ8TRESILLIAN BUILDING</v>
      </c>
      <c r="BE1200" s="30" t="s">
        <v>2653</v>
      </c>
      <c r="BF1200" s="30" t="s">
        <v>2654</v>
      </c>
      <c r="BG1200" s="30" t="s">
        <v>2653</v>
      </c>
      <c r="BH1200" s="30" t="s">
        <v>2654</v>
      </c>
      <c r="BI1200" s="30" t="s">
        <v>2558</v>
      </c>
    </row>
    <row r="1201" spans="56:61" s="20" customFormat="1" ht="15" hidden="1" x14ac:dyDescent="0.25">
      <c r="BD1201" t="str">
        <f t="shared" si="91"/>
        <v>RJ8TREVENTON RISE</v>
      </c>
      <c r="BE1201" s="30" t="s">
        <v>2655</v>
      </c>
      <c r="BF1201" s="30" t="s">
        <v>2656</v>
      </c>
      <c r="BG1201" s="30" t="s">
        <v>2655</v>
      </c>
      <c r="BH1201" s="30" t="s">
        <v>2656</v>
      </c>
      <c r="BI1201" s="30" t="s">
        <v>2558</v>
      </c>
    </row>
    <row r="1202" spans="56:61" s="20" customFormat="1" ht="15" hidden="1" x14ac:dyDescent="0.25">
      <c r="BD1202" t="str">
        <f t="shared" ref="BD1202:BD1267" si="92">CONCATENATE(LEFT(BE1202, 3),BF1202)</f>
        <v>RJ8VICTORIA COTTAGE</v>
      </c>
      <c r="BE1202" s="30" t="s">
        <v>2657</v>
      </c>
      <c r="BF1202" s="30" t="s">
        <v>2658</v>
      </c>
      <c r="BG1202" s="30" t="s">
        <v>2657</v>
      </c>
      <c r="BH1202" s="30" t="s">
        <v>2658</v>
      </c>
      <c r="BI1202" s="30" t="s">
        <v>2558</v>
      </c>
    </row>
    <row r="1203" spans="56:61" s="20" customFormat="1" ht="15" hidden="1" x14ac:dyDescent="0.25">
      <c r="BD1203" t="str">
        <f t="shared" si="92"/>
        <v>RJ8WALSINGHAM PLACE</v>
      </c>
      <c r="BE1203" s="30" t="s">
        <v>2659</v>
      </c>
      <c r="BF1203" s="30" t="s">
        <v>2660</v>
      </c>
      <c r="BG1203" s="30" t="s">
        <v>2659</v>
      </c>
      <c r="BH1203" s="30" t="s">
        <v>2660</v>
      </c>
      <c r="BI1203" s="30" t="s">
        <v>2558</v>
      </c>
    </row>
    <row r="1204" spans="56:61" s="20" customFormat="1" ht="15" hidden="1" x14ac:dyDescent="0.25">
      <c r="BD1204" t="str">
        <f t="shared" si="92"/>
        <v>RJ8WEST CORNWALL HOSPITAL (PENZANCE)</v>
      </c>
      <c r="BE1204" s="30" t="s">
        <v>2661</v>
      </c>
      <c r="BF1204" s="30" t="s">
        <v>1914</v>
      </c>
      <c r="BG1204" s="30" t="s">
        <v>2661</v>
      </c>
      <c r="BH1204" s="30" t="s">
        <v>1914</v>
      </c>
      <c r="BI1204" s="30" t="s">
        <v>2558</v>
      </c>
    </row>
    <row r="1205" spans="56:61" s="20" customFormat="1" ht="15" hidden="1" x14ac:dyDescent="0.25">
      <c r="BD1205" t="str">
        <f t="shared" si="92"/>
        <v>RJCELLEN BADGER HOSPITAL</v>
      </c>
      <c r="BE1205" s="30" t="s">
        <v>2662</v>
      </c>
      <c r="BF1205" s="30" t="s">
        <v>2663</v>
      </c>
      <c r="BG1205" s="30" t="s">
        <v>2662</v>
      </c>
      <c r="BH1205" s="30" t="s">
        <v>2663</v>
      </c>
      <c r="BI1205" s="30" t="s">
        <v>2664</v>
      </c>
    </row>
    <row r="1206" spans="56:61" s="20" customFormat="1" ht="15" hidden="1" x14ac:dyDescent="0.25">
      <c r="BD1206" t="str">
        <f t="shared" si="92"/>
        <v>RJCROYAL LEAMINGTON SPA REHABILITATION HOSPITAL</v>
      </c>
      <c r="BE1206" s="30" t="s">
        <v>2665</v>
      </c>
      <c r="BF1206" s="30" t="s">
        <v>2666</v>
      </c>
      <c r="BG1206" s="30" t="s">
        <v>2665</v>
      </c>
      <c r="BH1206" s="30" t="s">
        <v>2666</v>
      </c>
      <c r="BI1206" s="30" t="s">
        <v>2664</v>
      </c>
    </row>
    <row r="1207" spans="56:61" s="20" customFormat="1" ht="15" hidden="1" x14ac:dyDescent="0.25">
      <c r="BD1207" t="str">
        <f t="shared" si="92"/>
        <v>RJCSTRATFORD HOSPITAL</v>
      </c>
      <c r="BE1207" s="30" t="s">
        <v>2667</v>
      </c>
      <c r="BF1207" s="30" t="s">
        <v>2668</v>
      </c>
      <c r="BG1207" s="30" t="s">
        <v>2667</v>
      </c>
      <c r="BH1207" s="30" t="s">
        <v>2668</v>
      </c>
      <c r="BI1207" s="30" t="s">
        <v>2664</v>
      </c>
    </row>
    <row r="1208" spans="56:61" s="20" customFormat="1" ht="15" hidden="1" x14ac:dyDescent="0.25">
      <c r="BD1208" t="str">
        <f t="shared" si="92"/>
        <v>RJCWARWICK HOSPITAL</v>
      </c>
      <c r="BE1208" s="30" t="s">
        <v>2669</v>
      </c>
      <c r="BF1208" s="30" t="s">
        <v>2670</v>
      </c>
      <c r="BG1208" s="30" t="s">
        <v>2669</v>
      </c>
      <c r="BH1208" s="30" t="s">
        <v>2670</v>
      </c>
      <c r="BI1208" s="30" t="s">
        <v>2664</v>
      </c>
    </row>
    <row r="1209" spans="56:61" s="20" customFormat="1" ht="15" hidden="1" x14ac:dyDescent="0.25">
      <c r="BD1209" t="str">
        <f t="shared" si="92"/>
        <v>RJDCANNOCK CHASE HOSPITAL</v>
      </c>
      <c r="BE1209" s="30" t="s">
        <v>2671</v>
      </c>
      <c r="BF1209" s="30" t="s">
        <v>835</v>
      </c>
      <c r="BG1209" s="30" t="s">
        <v>2671</v>
      </c>
      <c r="BH1209" s="30" t="s">
        <v>835</v>
      </c>
      <c r="BI1209" s="30" t="s">
        <v>2672</v>
      </c>
    </row>
    <row r="1210" spans="56:61" s="20" customFormat="1" ht="15" hidden="1" x14ac:dyDescent="0.25">
      <c r="BD1210" t="str">
        <f t="shared" si="92"/>
        <v>RJDCANNOCK CHASE TREATMENT CENTRE</v>
      </c>
      <c r="BE1210" s="30" t="s">
        <v>2673</v>
      </c>
      <c r="BF1210" s="30" t="s">
        <v>2674</v>
      </c>
      <c r="BG1210" s="30" t="s">
        <v>2673</v>
      </c>
      <c r="BH1210" s="30" t="s">
        <v>2674</v>
      </c>
      <c r="BI1210" s="30" t="s">
        <v>2672</v>
      </c>
    </row>
    <row r="1211" spans="56:61" s="20" customFormat="1" ht="15" hidden="1" x14ac:dyDescent="0.25">
      <c r="BD1211" t="str">
        <f t="shared" si="92"/>
        <v>RJDSTAFFORD HOSPITAL</v>
      </c>
      <c r="BE1211" s="30" t="s">
        <v>2675</v>
      </c>
      <c r="BF1211" s="30" t="s">
        <v>2676</v>
      </c>
      <c r="BG1211" s="30" t="s">
        <v>2675</v>
      </c>
      <c r="BH1211" s="30" t="s">
        <v>2676</v>
      </c>
      <c r="BI1211" s="30" t="s">
        <v>2672</v>
      </c>
    </row>
    <row r="1212" spans="56:61" s="20" customFormat="1" ht="15" hidden="1" x14ac:dyDescent="0.25">
      <c r="BD1212" t="str">
        <f t="shared" si="92"/>
        <v>RJEBRADWELL HOSPITAL - RJE08</v>
      </c>
      <c r="BE1212" s="30" t="s">
        <v>2677</v>
      </c>
      <c r="BF1212" s="30" t="s">
        <v>2678</v>
      </c>
      <c r="BG1212" s="30" t="s">
        <v>2677</v>
      </c>
      <c r="BH1212" s="30" t="s">
        <v>2678</v>
      </c>
      <c r="BI1212" s="30" t="s">
        <v>2679</v>
      </c>
    </row>
    <row r="1213" spans="56:61" s="20" customFormat="1" ht="15" hidden="1" x14ac:dyDescent="0.25">
      <c r="BD1213" t="str">
        <f t="shared" si="92"/>
        <v>RJECHEADLE HOSPITAL - RJE51</v>
      </c>
      <c r="BE1213" s="30" t="s">
        <v>2680</v>
      </c>
      <c r="BF1213" s="30" t="s">
        <v>2681</v>
      </c>
      <c r="BG1213" s="30" t="s">
        <v>2680</v>
      </c>
      <c r="BH1213" s="30" t="s">
        <v>2681</v>
      </c>
      <c r="BI1213" s="30" t="s">
        <v>2679</v>
      </c>
    </row>
    <row r="1214" spans="56:61" s="20" customFormat="1" ht="15" hidden="1" x14ac:dyDescent="0.25">
      <c r="BD1214" t="str">
        <f t="shared" si="92"/>
        <v>RJECITY GENERAL HOSPITAL</v>
      </c>
      <c r="BE1214" s="30" t="s">
        <v>2682</v>
      </c>
      <c r="BF1214" s="30" t="s">
        <v>2683</v>
      </c>
      <c r="BG1214" s="30" t="s">
        <v>2682</v>
      </c>
      <c r="BH1214" s="30" t="s">
        <v>2683</v>
      </c>
      <c r="BI1214" s="30" t="s">
        <v>2679</v>
      </c>
    </row>
    <row r="1215" spans="56:61" s="20" customFormat="1" ht="15" hidden="1" x14ac:dyDescent="0.25">
      <c r="BD1215" t="str">
        <f t="shared" si="92"/>
        <v>RJECOUNTY HOSPITAL</v>
      </c>
      <c r="BE1215" s="129" t="s">
        <v>2684</v>
      </c>
      <c r="BF1215" s="129" t="s">
        <v>2685</v>
      </c>
      <c r="BG1215" s="129" t="s">
        <v>2684</v>
      </c>
      <c r="BH1215" s="129" t="s">
        <v>2685</v>
      </c>
      <c r="BI1215" s="30" t="s">
        <v>2679</v>
      </c>
    </row>
    <row r="1216" spans="56:61" s="20" customFormat="1" ht="15" hidden="1" x14ac:dyDescent="0.25">
      <c r="BD1216" t="str">
        <f t="shared" si="92"/>
        <v>RJENORTH STAFFS MATERNITY HOSPITAL</v>
      </c>
      <c r="BE1216" s="30" t="s">
        <v>2686</v>
      </c>
      <c r="BF1216" s="30" t="s">
        <v>2687</v>
      </c>
      <c r="BG1216" s="30" t="s">
        <v>2686</v>
      </c>
      <c r="BH1216" s="30" t="s">
        <v>2687</v>
      </c>
      <c r="BI1216" s="30" t="s">
        <v>2679</v>
      </c>
    </row>
    <row r="1217" spans="56:61" s="20" customFormat="1" ht="15" hidden="1" x14ac:dyDescent="0.25">
      <c r="BD1217" t="str">
        <f t="shared" si="92"/>
        <v>RJEROYAL STOKE UNIVERSITY HOSPITAL</v>
      </c>
      <c r="BE1217" s="129" t="s">
        <v>2688</v>
      </c>
      <c r="BF1217" s="129" t="s">
        <v>2689</v>
      </c>
      <c r="BG1217" s="129" t="s">
        <v>2688</v>
      </c>
      <c r="BH1217" s="129" t="s">
        <v>2689</v>
      </c>
      <c r="BI1217" s="30" t="s">
        <v>2679</v>
      </c>
    </row>
    <row r="1218" spans="56:61" s="20" customFormat="1" ht="15" hidden="1" x14ac:dyDescent="0.25">
      <c r="BD1218" t="str">
        <f t="shared" si="92"/>
        <v>RJEUNIVERSITY HOSPITAL OF NORTH STAFFORDSHIRE</v>
      </c>
      <c r="BE1218" s="30" t="s">
        <v>2690</v>
      </c>
      <c r="BF1218" s="30" t="s">
        <v>2691</v>
      </c>
      <c r="BG1218" s="30" t="s">
        <v>2690</v>
      </c>
      <c r="BH1218" s="30" t="s">
        <v>2691</v>
      </c>
      <c r="BI1218" s="30" t="s">
        <v>2679</v>
      </c>
    </row>
    <row r="1219" spans="56:61" s="20" customFormat="1" ht="15" hidden="1" x14ac:dyDescent="0.25">
      <c r="BD1219" t="str">
        <f t="shared" si="92"/>
        <v>RJFQUEEN'S HOSPITAL, BURTON UPON TRENT</v>
      </c>
      <c r="BE1219" s="30" t="s">
        <v>2692</v>
      </c>
      <c r="BF1219" s="30" t="s">
        <v>2693</v>
      </c>
      <c r="BG1219" s="30" t="s">
        <v>2692</v>
      </c>
      <c r="BH1219" s="30" t="s">
        <v>2693</v>
      </c>
      <c r="BI1219" s="30" t="s">
        <v>2694</v>
      </c>
    </row>
    <row r="1220" spans="56:61" s="20" customFormat="1" ht="15" hidden="1" x14ac:dyDescent="0.25">
      <c r="BD1220" t="str">
        <f t="shared" si="92"/>
        <v>RJFSAMUEL JOHNSON</v>
      </c>
      <c r="BE1220" s="30" t="s">
        <v>2695</v>
      </c>
      <c r="BF1220" s="30" t="s">
        <v>2696</v>
      </c>
      <c r="BG1220" s="30" t="s">
        <v>2695</v>
      </c>
      <c r="BH1220" s="30" t="s">
        <v>2696</v>
      </c>
      <c r="BI1220" s="30" t="s">
        <v>2694</v>
      </c>
    </row>
    <row r="1221" spans="56:61" s="20" customFormat="1" ht="15" hidden="1" x14ac:dyDescent="0.25">
      <c r="BD1221" t="str">
        <f t="shared" si="92"/>
        <v>RJFSIR ROBERT PEEL</v>
      </c>
      <c r="BE1221" s="30" t="s">
        <v>2697</v>
      </c>
      <c r="BF1221" s="30" t="s">
        <v>2698</v>
      </c>
      <c r="BG1221" s="30" t="s">
        <v>2697</v>
      </c>
      <c r="BH1221" s="30" t="s">
        <v>2698</v>
      </c>
      <c r="BI1221" s="30" t="s">
        <v>2694</v>
      </c>
    </row>
    <row r="1222" spans="56:61" s="20" customFormat="1" ht="15" hidden="1" x14ac:dyDescent="0.25">
      <c r="BD1222" t="str">
        <f t="shared" si="92"/>
        <v>RJLDIANA, PRINCESS OF WALES HOSPITAL</v>
      </c>
      <c r="BE1222" s="30" t="s">
        <v>2699</v>
      </c>
      <c r="BF1222" s="30" t="s">
        <v>2700</v>
      </c>
      <c r="BG1222" s="30" t="s">
        <v>2699</v>
      </c>
      <c r="BH1222" s="30" t="s">
        <v>2700</v>
      </c>
      <c r="BI1222" s="30" t="s">
        <v>2701</v>
      </c>
    </row>
    <row r="1223" spans="56:61" s="20" customFormat="1" ht="15" hidden="1" x14ac:dyDescent="0.25">
      <c r="BD1223" t="str">
        <f t="shared" si="92"/>
        <v>RJLGOOLE AND DISTRICT HOSPITAL (ACUTE)</v>
      </c>
      <c r="BE1223" s="30" t="s">
        <v>2702</v>
      </c>
      <c r="BF1223" s="30" t="s">
        <v>2703</v>
      </c>
      <c r="BG1223" s="30" t="s">
        <v>2702</v>
      </c>
      <c r="BH1223" s="30" t="s">
        <v>2703</v>
      </c>
      <c r="BI1223" s="30" t="s">
        <v>2701</v>
      </c>
    </row>
    <row r="1224" spans="56:61" s="20" customFormat="1" ht="15" hidden="1" x14ac:dyDescent="0.25">
      <c r="BD1224" t="str">
        <f t="shared" si="92"/>
        <v>RJLGOOLE TREATMENT CENTRE</v>
      </c>
      <c r="BE1224" s="30" t="s">
        <v>2704</v>
      </c>
      <c r="BF1224" s="30" t="s">
        <v>2705</v>
      </c>
      <c r="BG1224" s="30" t="s">
        <v>2704</v>
      </c>
      <c r="BH1224" s="30" t="s">
        <v>2705</v>
      </c>
      <c r="BI1224" s="30" t="s">
        <v>2701</v>
      </c>
    </row>
    <row r="1225" spans="56:61" s="20" customFormat="1" ht="15" hidden="1" x14ac:dyDescent="0.25">
      <c r="BD1225" t="str">
        <f t="shared" si="92"/>
        <v>RJLSCUNTHORPE GENERAL HOSPITAL</v>
      </c>
      <c r="BE1225" s="30" t="s">
        <v>2706</v>
      </c>
      <c r="BF1225" s="30" t="s">
        <v>2707</v>
      </c>
      <c r="BG1225" s="30" t="s">
        <v>2706</v>
      </c>
      <c r="BH1225" s="30" t="s">
        <v>2707</v>
      </c>
      <c r="BI1225" s="30" t="s">
        <v>2701</v>
      </c>
    </row>
    <row r="1226" spans="56:61" s="20" customFormat="1" ht="15" hidden="1" x14ac:dyDescent="0.25">
      <c r="BD1226" t="str">
        <f t="shared" si="92"/>
        <v>RJNCONGLETON WAR MEMORIAL HOSPITAL</v>
      </c>
      <c r="BE1226" s="30" t="s">
        <v>2708</v>
      </c>
      <c r="BF1226" s="30" t="s">
        <v>2709</v>
      </c>
      <c r="BG1226" s="30" t="s">
        <v>2708</v>
      </c>
      <c r="BH1226" s="30" t="s">
        <v>2709</v>
      </c>
      <c r="BI1226" s="30" t="s">
        <v>2710</v>
      </c>
    </row>
    <row r="1227" spans="56:61" s="20" customFormat="1" ht="15" hidden="1" x14ac:dyDescent="0.25">
      <c r="BD1227" t="str">
        <f t="shared" si="92"/>
        <v>RJNKNUTSFORD AND DISTRICT COMMUNITY HOSPITAL</v>
      </c>
      <c r="BE1227" s="30" t="s">
        <v>2711</v>
      </c>
      <c r="BF1227" s="30" t="s">
        <v>2712</v>
      </c>
      <c r="BG1227" s="30" t="s">
        <v>2711</v>
      </c>
      <c r="BH1227" s="30" t="s">
        <v>2712</v>
      </c>
      <c r="BI1227" s="30" t="s">
        <v>2710</v>
      </c>
    </row>
    <row r="1228" spans="56:61" s="20" customFormat="1" ht="15" hidden="1" x14ac:dyDescent="0.25">
      <c r="BD1228" t="str">
        <f t="shared" si="92"/>
        <v>RJNMACCLESFIELD DISTRICT GENERAL HOSPITAL</v>
      </c>
      <c r="BE1228" s="30" t="s">
        <v>2713</v>
      </c>
      <c r="BF1228" s="30" t="s">
        <v>2714</v>
      </c>
      <c r="BG1228" s="30" t="s">
        <v>2713</v>
      </c>
      <c r="BH1228" s="30" t="s">
        <v>2714</v>
      </c>
      <c r="BI1228" s="30" t="s">
        <v>2710</v>
      </c>
    </row>
    <row r="1229" spans="56:61" s="20" customFormat="1" ht="15" hidden="1" x14ac:dyDescent="0.25">
      <c r="BD1229" t="str">
        <f t="shared" si="92"/>
        <v>RJNPARKSIDE HOSPITAL</v>
      </c>
      <c r="BE1229" s="30" t="s">
        <v>2715</v>
      </c>
      <c r="BF1229" s="30" t="s">
        <v>2716</v>
      </c>
      <c r="BG1229" s="30" t="s">
        <v>2715</v>
      </c>
      <c r="BH1229" s="30" t="s">
        <v>2716</v>
      </c>
      <c r="BI1229" s="30" t="s">
        <v>2710</v>
      </c>
    </row>
    <row r="1230" spans="56:61" s="20" customFormat="1" ht="15" hidden="1" x14ac:dyDescent="0.25">
      <c r="BD1230" t="str">
        <f t="shared" si="92"/>
        <v>RJNSOSS MOSS</v>
      </c>
      <c r="BE1230" s="30" t="s">
        <v>2717</v>
      </c>
      <c r="BF1230" s="30" t="s">
        <v>2718</v>
      </c>
      <c r="BG1230" s="30" t="s">
        <v>2717</v>
      </c>
      <c r="BH1230" s="30" t="s">
        <v>2718</v>
      </c>
      <c r="BI1230" s="30" t="s">
        <v>2710</v>
      </c>
    </row>
    <row r="1231" spans="56:61" s="20" customFormat="1" ht="15" hidden="1" x14ac:dyDescent="0.25">
      <c r="BD1231" t="str">
        <f t="shared" si="92"/>
        <v>RJNSPIRE REGENCY HOSPITAL</v>
      </c>
      <c r="BE1231" s="30" t="s">
        <v>2719</v>
      </c>
      <c r="BF1231" s="30" t="s">
        <v>2720</v>
      </c>
      <c r="BG1231" s="30" t="s">
        <v>2719</v>
      </c>
      <c r="BH1231" s="30" t="s">
        <v>2720</v>
      </c>
      <c r="BI1231" s="30" t="s">
        <v>2710</v>
      </c>
    </row>
    <row r="1232" spans="56:61" s="20" customFormat="1" ht="15" hidden="1" x14ac:dyDescent="0.25">
      <c r="BD1232" t="str">
        <f t="shared" si="92"/>
        <v>RJRCOUNTESS OF CHESTER HOSPITAL</v>
      </c>
      <c r="BE1232" s="30" t="s">
        <v>2721</v>
      </c>
      <c r="BF1232" s="30" t="s">
        <v>2722</v>
      </c>
      <c r="BG1232" s="30" t="s">
        <v>2721</v>
      </c>
      <c r="BH1232" s="30" t="s">
        <v>2722</v>
      </c>
      <c r="BI1232" s="30" t="s">
        <v>2723</v>
      </c>
    </row>
    <row r="1233" spans="56:61" s="20" customFormat="1" ht="15" hidden="1" x14ac:dyDescent="0.25">
      <c r="BD1233" t="str">
        <f t="shared" si="92"/>
        <v>RJRELLESMERE PORT HOSPITAL</v>
      </c>
      <c r="BE1233" s="30" t="s">
        <v>2724</v>
      </c>
      <c r="BF1233" s="30" t="s">
        <v>2725</v>
      </c>
      <c r="BG1233" s="30" t="s">
        <v>2724</v>
      </c>
      <c r="BH1233" s="30" t="s">
        <v>2725</v>
      </c>
      <c r="BI1233" s="30" t="s">
        <v>2723</v>
      </c>
    </row>
    <row r="1234" spans="56:61" s="20" customFormat="1" ht="15" hidden="1" x14ac:dyDescent="0.25">
      <c r="BD1234" t="str">
        <f t="shared" si="92"/>
        <v>RJXCALDERSTONES HOSPITAL</v>
      </c>
      <c r="BE1234" s="30" t="s">
        <v>2726</v>
      </c>
      <c r="BF1234" s="30" t="s">
        <v>2727</v>
      </c>
      <c r="BG1234" s="30" t="s">
        <v>2726</v>
      </c>
      <c r="BH1234" s="30" t="s">
        <v>2727</v>
      </c>
      <c r="BI1234" s="30" t="s">
        <v>2728</v>
      </c>
    </row>
    <row r="1235" spans="56:61" s="20" customFormat="1" ht="15" hidden="1" x14ac:dyDescent="0.25">
      <c r="BD1235" t="str">
        <f t="shared" si="92"/>
        <v>RJXCALDERSTONES NHS TRUST</v>
      </c>
      <c r="BE1235" s="30" t="s">
        <v>2729</v>
      </c>
      <c r="BF1235" s="30" t="s">
        <v>2730</v>
      </c>
      <c r="BG1235" s="30" t="s">
        <v>2729</v>
      </c>
      <c r="BH1235" s="30" t="s">
        <v>2730</v>
      </c>
      <c r="BI1235" s="30" t="s">
        <v>2728</v>
      </c>
    </row>
    <row r="1236" spans="56:61" s="20" customFormat="1" ht="15" hidden="1" x14ac:dyDescent="0.25">
      <c r="BD1236" t="str">
        <f t="shared" si="92"/>
        <v>RJXCARLTON CRESCENT</v>
      </c>
      <c r="BE1236" s="30" t="s">
        <v>2731</v>
      </c>
      <c r="BF1236" s="30" t="s">
        <v>2732</v>
      </c>
      <c r="BG1236" s="30" t="s">
        <v>2731</v>
      </c>
      <c r="BH1236" s="30" t="s">
        <v>2732</v>
      </c>
      <c r="BI1236" s="30" t="s">
        <v>2728</v>
      </c>
    </row>
    <row r="1237" spans="56:61" s="20" customFormat="1" ht="15" hidden="1" x14ac:dyDescent="0.25">
      <c r="BD1237" t="str">
        <f t="shared" si="92"/>
        <v>RJXFECITT BROW</v>
      </c>
      <c r="BE1237" s="30" t="s">
        <v>2733</v>
      </c>
      <c r="BF1237" s="30" t="s">
        <v>2734</v>
      </c>
      <c r="BG1237" s="30" t="s">
        <v>2733</v>
      </c>
      <c r="BH1237" s="30" t="s">
        <v>2734</v>
      </c>
      <c r="BI1237" s="30" t="s">
        <v>2728</v>
      </c>
    </row>
    <row r="1238" spans="56:61" s="20" customFormat="1" ht="15" hidden="1" x14ac:dyDescent="0.25">
      <c r="BD1238" t="str">
        <f t="shared" si="92"/>
        <v>RJXPENDLE VIEW</v>
      </c>
      <c r="BE1238" s="30" t="s">
        <v>2735</v>
      </c>
      <c r="BF1238" s="30" t="s">
        <v>2736</v>
      </c>
      <c r="BG1238" s="30" t="s">
        <v>2735</v>
      </c>
      <c r="BH1238" s="30" t="s">
        <v>2736</v>
      </c>
      <c r="BI1238" s="30" t="s">
        <v>2728</v>
      </c>
    </row>
    <row r="1239" spans="56:61" s="20" customFormat="1" ht="15" hidden="1" x14ac:dyDescent="0.25">
      <c r="BD1239" t="str">
        <f t="shared" si="92"/>
        <v>RJXPLANTATION COTTAGE</v>
      </c>
      <c r="BE1239" s="30" t="s">
        <v>2737</v>
      </c>
      <c r="BF1239" s="30" t="s">
        <v>2738</v>
      </c>
      <c r="BG1239" s="30" t="s">
        <v>2737</v>
      </c>
      <c r="BH1239" s="30" t="s">
        <v>2738</v>
      </c>
      <c r="BI1239" s="30" t="s">
        <v>2728</v>
      </c>
    </row>
    <row r="1240" spans="56:61" s="20" customFormat="1" ht="15" hidden="1" x14ac:dyDescent="0.25">
      <c r="BD1240" t="str">
        <f t="shared" si="92"/>
        <v>RJXTHE GABLES</v>
      </c>
      <c r="BE1240" s="30" t="s">
        <v>2739</v>
      </c>
      <c r="BF1240" s="30" t="s">
        <v>2740</v>
      </c>
      <c r="BG1240" s="30" t="s">
        <v>2739</v>
      </c>
      <c r="BH1240" s="30" t="s">
        <v>2740</v>
      </c>
      <c r="BI1240" s="30" t="s">
        <v>2728</v>
      </c>
    </row>
    <row r="1241" spans="56:61" s="20" customFormat="1" ht="15" hidden="1" x14ac:dyDescent="0.25">
      <c r="BD1241" t="str">
        <f t="shared" si="92"/>
        <v>RJXTHE VICARAGE</v>
      </c>
      <c r="BE1241" s="30" t="s">
        <v>2741</v>
      </c>
      <c r="BF1241" s="30" t="s">
        <v>2742</v>
      </c>
      <c r="BG1241" s="30" t="s">
        <v>2741</v>
      </c>
      <c r="BH1241" s="30" t="s">
        <v>2742</v>
      </c>
      <c r="BI1241" s="30" t="s">
        <v>2728</v>
      </c>
    </row>
    <row r="1242" spans="56:61" s="20" customFormat="1" ht="15" hidden="1" x14ac:dyDescent="0.25">
      <c r="BD1242" t="str">
        <f t="shared" si="92"/>
        <v>RJXWESTGATE</v>
      </c>
      <c r="BE1242" s="30" t="s">
        <v>2743</v>
      </c>
      <c r="BF1242" s="30" t="s">
        <v>2744</v>
      </c>
      <c r="BG1242" s="30" t="s">
        <v>2743</v>
      </c>
      <c r="BH1242" s="30" t="s">
        <v>2744</v>
      </c>
      <c r="BI1242" s="30" t="s">
        <v>2728</v>
      </c>
    </row>
    <row r="1243" spans="56:61" s="20" customFormat="1" ht="15" hidden="1" x14ac:dyDescent="0.25">
      <c r="BD1243" t="str">
        <f t="shared" si="92"/>
        <v>RJZKINGS @ QUEEN MARY'S HOSPITAL SIDCUP</v>
      </c>
      <c r="BE1243" s="30" t="s">
        <v>2745</v>
      </c>
      <c r="BF1243" s="30" t="s">
        <v>2746</v>
      </c>
      <c r="BG1243" s="30" t="s">
        <v>2745</v>
      </c>
      <c r="BH1243" s="30" t="s">
        <v>2746</v>
      </c>
      <c r="BI1243" s="30" t="s">
        <v>2747</v>
      </c>
    </row>
    <row r="1244" spans="56:61" s="20" customFormat="1" ht="15" hidden="1" x14ac:dyDescent="0.25">
      <c r="BD1244" t="str">
        <f t="shared" si="92"/>
        <v>RJZKINGS COLLEGE DENTAL HOSPITAL</v>
      </c>
      <c r="BE1244" s="30" t="s">
        <v>2748</v>
      </c>
      <c r="BF1244" s="30" t="s">
        <v>2749</v>
      </c>
      <c r="BG1244" s="30" t="s">
        <v>2748</v>
      </c>
      <c r="BH1244" s="30" t="s">
        <v>2749</v>
      </c>
      <c r="BI1244" s="30" t="s">
        <v>2747</v>
      </c>
    </row>
    <row r="1245" spans="56:61" s="20" customFormat="1" ht="15" hidden="1" x14ac:dyDescent="0.25">
      <c r="BD1245" t="str">
        <f t="shared" si="92"/>
        <v>RJZKING'S COLLEGE HOSPITAL (DENMARK HILL)</v>
      </c>
      <c r="BE1245" s="30" t="s">
        <v>2750</v>
      </c>
      <c r="BF1245" s="30" t="s">
        <v>2531</v>
      </c>
      <c r="BG1245" s="30" t="s">
        <v>2750</v>
      </c>
      <c r="BH1245" s="30" t="s">
        <v>2531</v>
      </c>
      <c r="BI1245" s="30" t="s">
        <v>2747</v>
      </c>
    </row>
    <row r="1246" spans="56:61" s="20" customFormat="1" ht="15" hidden="1" x14ac:dyDescent="0.25">
      <c r="BD1246" t="str">
        <f t="shared" si="92"/>
        <v>RJZKING'S COLLEGE HOSPITAL (DULWICH)</v>
      </c>
      <c r="BE1246" s="30" t="s">
        <v>2751</v>
      </c>
      <c r="BF1246" s="30" t="s">
        <v>2752</v>
      </c>
      <c r="BG1246" s="30" t="s">
        <v>2751</v>
      </c>
      <c r="BH1246" s="30" t="s">
        <v>2752</v>
      </c>
      <c r="BI1246" s="30" t="s">
        <v>2747</v>
      </c>
    </row>
    <row r="1247" spans="56:61" s="20" customFormat="1" ht="15" hidden="1" x14ac:dyDescent="0.25">
      <c r="BD1247" t="str">
        <f t="shared" si="92"/>
        <v>RJZMAPOTHER HOUSE</v>
      </c>
      <c r="BE1247" s="30" t="s">
        <v>2753</v>
      </c>
      <c r="BF1247" s="30" t="s">
        <v>2754</v>
      </c>
      <c r="BG1247" s="30" t="s">
        <v>2753</v>
      </c>
      <c r="BH1247" s="30" t="s">
        <v>2754</v>
      </c>
      <c r="BI1247" s="30" t="s">
        <v>2747</v>
      </c>
    </row>
    <row r="1248" spans="56:61" s="20" customFormat="1" ht="15" hidden="1" x14ac:dyDescent="0.25">
      <c r="BD1248" t="str">
        <f t="shared" si="92"/>
        <v>RJZORPINGTON HOSPITAL</v>
      </c>
      <c r="BE1248" s="30" t="s">
        <v>2755</v>
      </c>
      <c r="BF1248" s="30" t="s">
        <v>2756</v>
      </c>
      <c r="BG1248" s="30" t="s">
        <v>2755</v>
      </c>
      <c r="BH1248" s="30" t="s">
        <v>2756</v>
      </c>
      <c r="BI1248" s="30" t="s">
        <v>2747</v>
      </c>
    </row>
    <row r="1249" spans="56:61" s="20" customFormat="1" ht="15" hidden="1" x14ac:dyDescent="0.25">
      <c r="BD1249" t="str">
        <f t="shared" si="92"/>
        <v>RJZPRINCESS ROYAL UNIVERSITY HOSPITAL</v>
      </c>
      <c r="BE1249" s="30" t="s">
        <v>2757</v>
      </c>
      <c r="BF1249" s="30" t="s">
        <v>2758</v>
      </c>
      <c r="BG1249" s="30" t="s">
        <v>2757</v>
      </c>
      <c r="BH1249" s="30" t="s">
        <v>2758</v>
      </c>
      <c r="BI1249" s="30" t="s">
        <v>2747</v>
      </c>
    </row>
    <row r="1250" spans="56:61" s="20" customFormat="1" ht="15" hidden="1" x14ac:dyDescent="0.25">
      <c r="BD1250" t="str">
        <f t="shared" si="92"/>
        <v>RK5ASHFIELD COMMUNITY HOSPITAL</v>
      </c>
      <c r="BE1250" s="30" t="s">
        <v>2759</v>
      </c>
      <c r="BF1250" s="30" t="s">
        <v>2234</v>
      </c>
      <c r="BG1250" s="30" t="s">
        <v>2759</v>
      </c>
      <c r="BH1250" s="30" t="s">
        <v>2234</v>
      </c>
      <c r="BI1250" s="30" t="s">
        <v>2760</v>
      </c>
    </row>
    <row r="1251" spans="56:61" s="20" customFormat="1" ht="15" hidden="1" x14ac:dyDescent="0.25">
      <c r="BD1251" t="str">
        <f t="shared" si="92"/>
        <v>RK5KING'S MILL HOSPITAL</v>
      </c>
      <c r="BE1251" s="30" t="s">
        <v>2761</v>
      </c>
      <c r="BF1251" s="30" t="s">
        <v>2762</v>
      </c>
      <c r="BG1251" s="30" t="s">
        <v>2761</v>
      </c>
      <c r="BH1251" s="30" t="s">
        <v>2762</v>
      </c>
      <c r="BI1251" s="30" t="s">
        <v>2760</v>
      </c>
    </row>
    <row r="1252" spans="56:61" s="20" customFormat="1" ht="15" hidden="1" x14ac:dyDescent="0.25">
      <c r="BD1252" t="str">
        <f t="shared" si="92"/>
        <v>RK5MANSFIELD COMMUNITY HOSPITAL</v>
      </c>
      <c r="BE1252" s="30" t="s">
        <v>2763</v>
      </c>
      <c r="BF1252" s="30" t="s">
        <v>2299</v>
      </c>
      <c r="BG1252" s="30" t="s">
        <v>2763</v>
      </c>
      <c r="BH1252" s="30" t="s">
        <v>2299</v>
      </c>
      <c r="BI1252" s="30" t="s">
        <v>2760</v>
      </c>
    </row>
    <row r="1253" spans="56:61" s="20" customFormat="1" ht="15" hidden="1" x14ac:dyDescent="0.25">
      <c r="BD1253" t="str">
        <f t="shared" si="92"/>
        <v>RK5NEWARK HOSPITAL</v>
      </c>
      <c r="BE1253" s="30" t="s">
        <v>2764</v>
      </c>
      <c r="BF1253" s="30" t="s">
        <v>2311</v>
      </c>
      <c r="BG1253" s="30" t="s">
        <v>2764</v>
      </c>
      <c r="BH1253" s="30" t="s">
        <v>2311</v>
      </c>
      <c r="BI1253" s="30" t="s">
        <v>2760</v>
      </c>
    </row>
    <row r="1254" spans="56:61" s="20" customFormat="1" ht="15" hidden="1" x14ac:dyDescent="0.25">
      <c r="BD1254" t="str">
        <f t="shared" si="92"/>
        <v>RK9DERRIFORD HOSPITAL</v>
      </c>
      <c r="BE1254" s="30" t="s">
        <v>2765</v>
      </c>
      <c r="BF1254" s="30" t="s">
        <v>2766</v>
      </c>
      <c r="BG1254" s="30" t="s">
        <v>2765</v>
      </c>
      <c r="BH1254" s="30" t="s">
        <v>2766</v>
      </c>
      <c r="BI1254" s="30" t="s">
        <v>2767</v>
      </c>
    </row>
    <row r="1255" spans="56:61" s="20" customFormat="1" ht="15" hidden="1" x14ac:dyDescent="0.25">
      <c r="BD1255" t="str">
        <f t="shared" si="92"/>
        <v>RK9MOUNT GOULD HOSPITAL</v>
      </c>
      <c r="BE1255" s="30" t="s">
        <v>2768</v>
      </c>
      <c r="BF1255" s="30" t="s">
        <v>2769</v>
      </c>
      <c r="BG1255" s="30" t="s">
        <v>2768</v>
      </c>
      <c r="BH1255" s="30" t="s">
        <v>2769</v>
      </c>
      <c r="BI1255" s="30" t="s">
        <v>2767</v>
      </c>
    </row>
    <row r="1256" spans="56:61" s="20" customFormat="1" ht="15" hidden="1" x14ac:dyDescent="0.25">
      <c r="BD1256" t="str">
        <f t="shared" si="92"/>
        <v>RK9ROYAL EYE INFIRMARY</v>
      </c>
      <c r="BE1256" s="30" t="s">
        <v>2770</v>
      </c>
      <c r="BF1256" s="30" t="s">
        <v>2771</v>
      </c>
      <c r="BG1256" s="30" t="s">
        <v>2770</v>
      </c>
      <c r="BH1256" s="30" t="s">
        <v>2771</v>
      </c>
      <c r="BI1256" s="30" t="s">
        <v>2767</v>
      </c>
    </row>
    <row r="1257" spans="56:61" s="20" customFormat="1" ht="15" hidden="1" x14ac:dyDescent="0.25">
      <c r="BD1257" t="str">
        <f t="shared" si="92"/>
        <v>RK9SCOTT HOSPITAL</v>
      </c>
      <c r="BE1257" s="30" t="s">
        <v>2772</v>
      </c>
      <c r="BF1257" s="30" t="s">
        <v>2222</v>
      </c>
      <c r="BG1257" s="30" t="s">
        <v>2772</v>
      </c>
      <c r="BH1257" s="30" t="s">
        <v>2222</v>
      </c>
      <c r="BI1257" s="30" t="s">
        <v>2767</v>
      </c>
    </row>
    <row r="1258" spans="56:61" s="20" customFormat="1" ht="15" hidden="1" x14ac:dyDescent="0.25">
      <c r="BD1258" t="str">
        <f t="shared" si="92"/>
        <v>RK9TOTNES COMMUNITY HOSPITAL</v>
      </c>
      <c r="BE1258" s="30" t="s">
        <v>2773</v>
      </c>
      <c r="BF1258" s="30" t="s">
        <v>2774</v>
      </c>
      <c r="BG1258" s="30" t="s">
        <v>2773</v>
      </c>
      <c r="BH1258" s="30" t="s">
        <v>2774</v>
      </c>
      <c r="BI1258" s="30" t="s">
        <v>2767</v>
      </c>
    </row>
    <row r="1259" spans="56:61" s="20" customFormat="1" ht="15" hidden="1" x14ac:dyDescent="0.25">
      <c r="BD1259" t="str">
        <f t="shared" si="92"/>
        <v>RKBCOVENTRY AND WARWICKSHIRE HOSPITAL</v>
      </c>
      <c r="BE1259" s="30" t="s">
        <v>2775</v>
      </c>
      <c r="BF1259" s="30" t="s">
        <v>2776</v>
      </c>
      <c r="BG1259" s="30" t="s">
        <v>2775</v>
      </c>
      <c r="BH1259" s="30" t="s">
        <v>2776</v>
      </c>
      <c r="BI1259" s="30" t="s">
        <v>2777</v>
      </c>
    </row>
    <row r="1260" spans="56:61" s="20" customFormat="1" ht="15" hidden="1" x14ac:dyDescent="0.25">
      <c r="BD1260" t="str">
        <f t="shared" si="92"/>
        <v>RKBHOSPITAL OF ST CROSS</v>
      </c>
      <c r="BE1260" s="30" t="s">
        <v>2778</v>
      </c>
      <c r="BF1260" s="30" t="s">
        <v>2779</v>
      </c>
      <c r="BG1260" s="30" t="s">
        <v>2778</v>
      </c>
      <c r="BH1260" s="30" t="s">
        <v>2779</v>
      </c>
      <c r="BI1260" s="30" t="s">
        <v>2777</v>
      </c>
    </row>
    <row r="1261" spans="56:61" s="20" customFormat="1" ht="15" hidden="1" x14ac:dyDescent="0.25">
      <c r="BD1261" t="str">
        <f t="shared" si="92"/>
        <v>RKBUNIVERSITY HOSPITAL (COVENTRY)</v>
      </c>
      <c r="BE1261" s="30" t="s">
        <v>2780</v>
      </c>
      <c r="BF1261" s="30" t="s">
        <v>2781</v>
      </c>
      <c r="BG1261" s="30" t="s">
        <v>2780</v>
      </c>
      <c r="BH1261" s="30" t="s">
        <v>2781</v>
      </c>
      <c r="BI1261" s="30" t="s">
        <v>2777</v>
      </c>
    </row>
    <row r="1262" spans="56:61" s="20" customFormat="1" ht="15" hidden="1" x14ac:dyDescent="0.25">
      <c r="BD1262" t="str">
        <f t="shared" si="92"/>
        <v>RKBWARWICK HOSPITAL</v>
      </c>
      <c r="BE1262" s="30" t="s">
        <v>2782</v>
      </c>
      <c r="BF1262" s="30" t="s">
        <v>2670</v>
      </c>
      <c r="BG1262" s="30" t="s">
        <v>2782</v>
      </c>
      <c r="BH1262" s="30" t="s">
        <v>2670</v>
      </c>
      <c r="BI1262" s="30" t="s">
        <v>2777</v>
      </c>
    </row>
    <row r="1263" spans="56:61" s="20" customFormat="1" ht="15" hidden="1" x14ac:dyDescent="0.25">
      <c r="BD1263" t="str">
        <f t="shared" si="92"/>
        <v>RKETHE WHITTINGTON HOSPITAL</v>
      </c>
      <c r="BE1263" s="30" t="s">
        <v>2783</v>
      </c>
      <c r="BF1263" s="30" t="s">
        <v>2784</v>
      </c>
      <c r="BG1263" s="30" t="s">
        <v>2783</v>
      </c>
      <c r="BH1263" s="30" t="s">
        <v>2784</v>
      </c>
      <c r="BI1263" s="30" t="s">
        <v>2785</v>
      </c>
    </row>
    <row r="1264" spans="56:61" s="20" customFormat="1" ht="15" hidden="1" x14ac:dyDescent="0.25">
      <c r="BD1264" t="str">
        <f t="shared" si="92"/>
        <v>RKETHE WHITTINGTON HOSPITAL AT HORNSEY CENTRAL</v>
      </c>
      <c r="BE1264" s="30" t="s">
        <v>2786</v>
      </c>
      <c r="BF1264" s="30" t="s">
        <v>2787</v>
      </c>
      <c r="BG1264" s="30" t="s">
        <v>2786</v>
      </c>
      <c r="BH1264" s="30" t="s">
        <v>2787</v>
      </c>
      <c r="BI1264" s="30" t="s">
        <v>2785</v>
      </c>
    </row>
    <row r="1265" spans="56:61" s="20" customFormat="1" ht="15" hidden="1" x14ac:dyDescent="0.25">
      <c r="BD1265" t="str">
        <f t="shared" si="92"/>
        <v>RKLADTS EALING</v>
      </c>
      <c r="BE1265" s="30" t="s">
        <v>2788</v>
      </c>
      <c r="BF1265" s="30" t="s">
        <v>2789</v>
      </c>
      <c r="BG1265" s="30" t="s">
        <v>2788</v>
      </c>
      <c r="BH1265" s="30" t="s">
        <v>2789</v>
      </c>
      <c r="BI1265" s="30" t="s">
        <v>2790</v>
      </c>
    </row>
    <row r="1266" spans="56:61" s="20" customFormat="1" ht="15" hidden="1" x14ac:dyDescent="0.25">
      <c r="BD1266" t="str">
        <f t="shared" si="92"/>
        <v>RKLALZHEIMERS DRUG T/MENT</v>
      </c>
      <c r="BE1266" s="30" t="s">
        <v>2791</v>
      </c>
      <c r="BF1266" s="30" t="s">
        <v>2792</v>
      </c>
      <c r="BG1266" s="30" t="s">
        <v>2791</v>
      </c>
      <c r="BH1266" s="30" t="s">
        <v>2792</v>
      </c>
      <c r="BI1266" s="30" t="s">
        <v>2790</v>
      </c>
    </row>
    <row r="1267" spans="56:61" s="20" customFormat="1" ht="15" hidden="1" x14ac:dyDescent="0.25">
      <c r="BD1267" t="str">
        <f t="shared" si="92"/>
        <v>RKLAOT LAKESIDE MHU</v>
      </c>
      <c r="BE1267" s="30" t="s">
        <v>2793</v>
      </c>
      <c r="BF1267" s="30" t="s">
        <v>2794</v>
      </c>
      <c r="BG1267" s="30" t="s">
        <v>2793</v>
      </c>
      <c r="BH1267" s="30" t="s">
        <v>2794</v>
      </c>
      <c r="BI1267" s="30" t="s">
        <v>2790</v>
      </c>
    </row>
    <row r="1268" spans="56:61" s="20" customFormat="1" ht="15" hidden="1" x14ac:dyDescent="0.25">
      <c r="BD1268" t="str">
        <f t="shared" ref="BD1268:BD1333" si="93">CONCATENATE(LEFT(BE1268, 3),BF1268)</f>
        <v>RKLBARB MEWS</v>
      </c>
      <c r="BE1268" s="30" t="s">
        <v>2795</v>
      </c>
      <c r="BF1268" s="30" t="s">
        <v>2796</v>
      </c>
      <c r="BG1268" s="30" t="s">
        <v>2795</v>
      </c>
      <c r="BH1268" s="30" t="s">
        <v>2796</v>
      </c>
      <c r="BI1268" s="30" t="s">
        <v>2790</v>
      </c>
    </row>
    <row r="1269" spans="56:61" s="20" customFormat="1" ht="15" hidden="1" x14ac:dyDescent="0.25">
      <c r="BD1269" t="str">
        <f t="shared" si="93"/>
        <v>RKLBROADMOOR HOSPITAL</v>
      </c>
      <c r="BE1269" s="30" t="s">
        <v>2797</v>
      </c>
      <c r="BF1269" s="30" t="s">
        <v>2798</v>
      </c>
      <c r="BG1269" s="30" t="s">
        <v>2797</v>
      </c>
      <c r="BH1269" s="30" t="s">
        <v>2798</v>
      </c>
      <c r="BI1269" s="30" t="s">
        <v>2790</v>
      </c>
    </row>
    <row r="1270" spans="56:61" s="20" customFormat="1" ht="15" hidden="1" x14ac:dyDescent="0.25">
      <c r="BD1270" t="str">
        <f t="shared" si="93"/>
        <v>RKLCASSEL</v>
      </c>
      <c r="BE1270" s="30" t="s">
        <v>2799</v>
      </c>
      <c r="BF1270" s="30" t="s">
        <v>2800</v>
      </c>
      <c r="BG1270" s="30" t="s">
        <v>2799</v>
      </c>
      <c r="BH1270" s="30" t="s">
        <v>2800</v>
      </c>
      <c r="BI1270" s="30" t="s">
        <v>2790</v>
      </c>
    </row>
    <row r="1271" spans="56:61" s="20" customFormat="1" ht="15" hidden="1" x14ac:dyDescent="0.25">
      <c r="BD1271" t="str">
        <f t="shared" si="93"/>
        <v>RKLCASSEL HOSPITAL</v>
      </c>
      <c r="BE1271" s="30" t="s">
        <v>2801</v>
      </c>
      <c r="BF1271" s="30" t="s">
        <v>2802</v>
      </c>
      <c r="BG1271" s="30" t="s">
        <v>2801</v>
      </c>
      <c r="BH1271" s="30" t="s">
        <v>2802</v>
      </c>
      <c r="BI1271" s="30" t="s">
        <v>2790</v>
      </c>
    </row>
    <row r="1272" spans="56:61" s="20" customFormat="1" ht="15" hidden="1" x14ac:dyDescent="0.25">
      <c r="BD1272" t="str">
        <f t="shared" si="93"/>
        <v xml:space="preserve">RKLCLAYPONDS REHABILITATION HOSPITAL </v>
      </c>
      <c r="BE1272" s="30" t="s">
        <v>2803</v>
      </c>
      <c r="BF1272" s="30" t="s">
        <v>2804</v>
      </c>
      <c r="BG1272" s="30" t="s">
        <v>2803</v>
      </c>
      <c r="BH1272" s="30" t="s">
        <v>2804</v>
      </c>
      <c r="BI1272" s="30" t="s">
        <v>2790</v>
      </c>
    </row>
    <row r="1273" spans="56:61" s="20" customFormat="1" ht="15" hidden="1" x14ac:dyDescent="0.25">
      <c r="BD1273" t="str">
        <f t="shared" si="93"/>
        <v>RKLCRT H &amp; F (NORTH)</v>
      </c>
      <c r="BE1273" s="30" t="s">
        <v>2805</v>
      </c>
      <c r="BF1273" s="30" t="s">
        <v>2806</v>
      </c>
      <c r="BG1273" s="30" t="s">
        <v>2805</v>
      </c>
      <c r="BH1273" s="30" t="s">
        <v>2806</v>
      </c>
      <c r="BI1273" s="30" t="s">
        <v>2790</v>
      </c>
    </row>
    <row r="1274" spans="56:61" s="20" customFormat="1" ht="15" hidden="1" x14ac:dyDescent="0.25">
      <c r="BD1274" t="str">
        <f t="shared" si="93"/>
        <v>RKLCRT H &amp; F (SOUTH)</v>
      </c>
      <c r="BE1274" s="30" t="s">
        <v>2807</v>
      </c>
      <c r="BF1274" s="30" t="s">
        <v>2808</v>
      </c>
      <c r="BG1274" s="30" t="s">
        <v>2807</v>
      </c>
      <c r="BH1274" s="30" t="s">
        <v>2808</v>
      </c>
      <c r="BI1274" s="30" t="s">
        <v>2790</v>
      </c>
    </row>
    <row r="1275" spans="56:61" s="20" customFormat="1" ht="15" hidden="1" x14ac:dyDescent="0.25">
      <c r="BD1275" t="str">
        <f t="shared" si="93"/>
        <v>RKLDOVE WARD</v>
      </c>
      <c r="BE1275" s="30" t="s">
        <v>2809</v>
      </c>
      <c r="BF1275" s="30" t="s">
        <v>2810</v>
      </c>
      <c r="BG1275" s="30" t="s">
        <v>2809</v>
      </c>
      <c r="BH1275" s="30" t="s">
        <v>2810</v>
      </c>
      <c r="BI1275" s="30" t="s">
        <v>2790</v>
      </c>
    </row>
    <row r="1276" spans="56:61" s="20" customFormat="1" ht="15" hidden="1" x14ac:dyDescent="0.25">
      <c r="BD1276" t="str">
        <f t="shared" si="93"/>
        <v>RKLDR C ROBERTS</v>
      </c>
      <c r="BE1276" s="30" t="s">
        <v>2811</v>
      </c>
      <c r="BF1276" s="30" t="s">
        <v>2812</v>
      </c>
      <c r="BG1276" s="30" t="s">
        <v>2811</v>
      </c>
      <c r="BH1276" s="30" t="s">
        <v>2812</v>
      </c>
      <c r="BI1276" s="30" t="s">
        <v>2790</v>
      </c>
    </row>
    <row r="1277" spans="56:61" s="20" customFormat="1" ht="15" hidden="1" x14ac:dyDescent="0.25">
      <c r="BD1277" t="str">
        <f t="shared" si="93"/>
        <v>RKLDR M SOHANI</v>
      </c>
      <c r="BE1277" s="30" t="s">
        <v>2813</v>
      </c>
      <c r="BF1277" s="30" t="s">
        <v>2814</v>
      </c>
      <c r="BG1277" s="30" t="s">
        <v>2813</v>
      </c>
      <c r="BH1277" s="30" t="s">
        <v>2814</v>
      </c>
      <c r="BI1277" s="30" t="s">
        <v>2790</v>
      </c>
    </row>
    <row r="1278" spans="56:61" s="20" customFormat="1" ht="15" hidden="1" x14ac:dyDescent="0.25">
      <c r="BD1278" t="str">
        <f t="shared" si="93"/>
        <v>RKLEALING WOMENS MENTAL HEALTH FORUM</v>
      </c>
      <c r="BE1278" s="30" t="s">
        <v>2815</v>
      </c>
      <c r="BF1278" s="30" t="s">
        <v>2816</v>
      </c>
      <c r="BG1278" s="30" t="s">
        <v>2815</v>
      </c>
      <c r="BH1278" s="30" t="s">
        <v>2816</v>
      </c>
      <c r="BI1278" s="30" t="s">
        <v>2790</v>
      </c>
    </row>
    <row r="1279" spans="56:61" s="20" customFormat="1" ht="15" hidden="1" x14ac:dyDescent="0.25">
      <c r="BD1279" t="str">
        <f t="shared" si="93"/>
        <v>RKLEIS</v>
      </c>
      <c r="BE1279" s="30" t="s">
        <v>2817</v>
      </c>
      <c r="BF1279" s="30" t="s">
        <v>2818</v>
      </c>
      <c r="BG1279" s="30" t="s">
        <v>2817</v>
      </c>
      <c r="BH1279" s="30" t="s">
        <v>2818</v>
      </c>
      <c r="BI1279" s="30" t="s">
        <v>2790</v>
      </c>
    </row>
    <row r="1280" spans="56:61" s="20" customFormat="1" ht="15" hidden="1" x14ac:dyDescent="0.25">
      <c r="BD1280" t="str">
        <f t="shared" si="93"/>
        <v>RKLEPS</v>
      </c>
      <c r="BE1280" s="30" t="s">
        <v>2819</v>
      </c>
      <c r="BF1280" s="30" t="s">
        <v>2820</v>
      </c>
      <c r="BG1280" s="30" t="s">
        <v>2819</v>
      </c>
      <c r="BH1280" s="30" t="s">
        <v>2820</v>
      </c>
      <c r="BI1280" s="30" t="s">
        <v>2790</v>
      </c>
    </row>
    <row r="1281" spans="56:61" s="20" customFormat="1" ht="15" hidden="1" x14ac:dyDescent="0.25">
      <c r="BD1281" t="str">
        <f t="shared" si="93"/>
        <v>RKLGUNNERSBURY DAY HOSPITAL</v>
      </c>
      <c r="BE1281" s="30" t="s">
        <v>2821</v>
      </c>
      <c r="BF1281" s="30" t="s">
        <v>2822</v>
      </c>
      <c r="BG1281" s="30" t="s">
        <v>2821</v>
      </c>
      <c r="BH1281" s="30" t="s">
        <v>2822</v>
      </c>
      <c r="BI1281" s="30" t="s">
        <v>2790</v>
      </c>
    </row>
    <row r="1282" spans="56:61" s="20" customFormat="1" ht="15" hidden="1" x14ac:dyDescent="0.25">
      <c r="BD1282" t="str">
        <f t="shared" si="93"/>
        <v>RKLGUNNESBURY</v>
      </c>
      <c r="BE1282" s="30" t="s">
        <v>2823</v>
      </c>
      <c r="BF1282" s="30" t="s">
        <v>2824</v>
      </c>
      <c r="BG1282" s="30" t="s">
        <v>2823</v>
      </c>
      <c r="BH1282" s="30" t="s">
        <v>2824</v>
      </c>
      <c r="BI1282" s="30" t="s">
        <v>2790</v>
      </c>
    </row>
    <row r="1283" spans="56:61" s="20" customFormat="1" ht="15" hidden="1" x14ac:dyDescent="0.25">
      <c r="BD1283" t="str">
        <f t="shared" si="93"/>
        <v>RKLHAMMERSMITH &amp; FULHAM MENTAL HEALTH UNIT</v>
      </c>
      <c r="BE1283" s="30" t="s">
        <v>2825</v>
      </c>
      <c r="BF1283" s="30" t="s">
        <v>2826</v>
      </c>
      <c r="BG1283" s="30" t="s">
        <v>2825</v>
      </c>
      <c r="BH1283" s="30" t="s">
        <v>2826</v>
      </c>
      <c r="BI1283" s="30" t="s">
        <v>2790</v>
      </c>
    </row>
    <row r="1284" spans="56:61" s="20" customFormat="1" ht="15" hidden="1" x14ac:dyDescent="0.25">
      <c r="BD1284" t="str">
        <f t="shared" si="93"/>
        <v>RKLHAMMERSMITH AND FULHAM MH UNIT</v>
      </c>
      <c r="BE1284" s="30" t="s">
        <v>2827</v>
      </c>
      <c r="BF1284" s="30" t="s">
        <v>2828</v>
      </c>
      <c r="BG1284" s="30" t="s">
        <v>2827</v>
      </c>
      <c r="BH1284" s="30" t="s">
        <v>2828</v>
      </c>
      <c r="BI1284" s="30" t="s">
        <v>2790</v>
      </c>
    </row>
    <row r="1285" spans="56:61" s="20" customFormat="1" ht="15" hidden="1" x14ac:dyDescent="0.25">
      <c r="BD1285" t="str">
        <f t="shared" si="93"/>
        <v>RKLHTT LAKESIDE MENTAL HEALTH</v>
      </c>
      <c r="BE1285" s="30" t="s">
        <v>2829</v>
      </c>
      <c r="BF1285" s="30" t="s">
        <v>2830</v>
      </c>
      <c r="BG1285" s="30" t="s">
        <v>2829</v>
      </c>
      <c r="BH1285" s="30" t="s">
        <v>2830</v>
      </c>
      <c r="BI1285" s="30" t="s">
        <v>2790</v>
      </c>
    </row>
    <row r="1286" spans="56:61" s="20" customFormat="1" ht="15" hidden="1" x14ac:dyDescent="0.25">
      <c r="BD1286" t="str">
        <f t="shared" si="93"/>
        <v>RKLIMPACT</v>
      </c>
      <c r="BE1286" s="30" t="s">
        <v>2831</v>
      </c>
      <c r="BF1286" s="30" t="s">
        <v>2832</v>
      </c>
      <c r="BG1286" s="30" t="s">
        <v>2831</v>
      </c>
      <c r="BH1286" s="30" t="s">
        <v>2832</v>
      </c>
      <c r="BI1286" s="30" t="s">
        <v>2790</v>
      </c>
    </row>
    <row r="1287" spans="56:61" s="20" customFormat="1" ht="15" hidden="1" x14ac:dyDescent="0.25">
      <c r="BD1287" t="str">
        <f t="shared" si="93"/>
        <v>RKLJOHN CONOLLY WING</v>
      </c>
      <c r="BE1287" s="30" t="s">
        <v>2833</v>
      </c>
      <c r="BF1287" s="30" t="s">
        <v>2834</v>
      </c>
      <c r="BG1287" s="30" t="s">
        <v>2833</v>
      </c>
      <c r="BH1287" s="30" t="s">
        <v>2834</v>
      </c>
      <c r="BI1287" s="30" t="s">
        <v>2790</v>
      </c>
    </row>
    <row r="1288" spans="56:61" s="20" customFormat="1" ht="15" hidden="1" x14ac:dyDescent="0.25">
      <c r="BD1288" t="str">
        <f t="shared" si="93"/>
        <v>RKLLAKESIDE UNIT</v>
      </c>
      <c r="BE1288" s="30" t="s">
        <v>2835</v>
      </c>
      <c r="BF1288" s="30" t="s">
        <v>2836</v>
      </c>
      <c r="BG1288" s="30" t="s">
        <v>2835</v>
      </c>
      <c r="BH1288" s="30" t="s">
        <v>2836</v>
      </c>
      <c r="BI1288" s="30" t="s">
        <v>2790</v>
      </c>
    </row>
    <row r="1289" spans="56:61" s="20" customFormat="1" ht="15" hidden="1" x14ac:dyDescent="0.25">
      <c r="BD1289" t="str">
        <f t="shared" si="93"/>
        <v>RKLLIMES</v>
      </c>
      <c r="BE1289" s="30" t="s">
        <v>2837</v>
      </c>
      <c r="BF1289" s="30" t="s">
        <v>2838</v>
      </c>
      <c r="BG1289" s="30" t="s">
        <v>2837</v>
      </c>
      <c r="BH1289" s="30" t="s">
        <v>2838</v>
      </c>
      <c r="BI1289" s="30" t="s">
        <v>2790</v>
      </c>
    </row>
    <row r="1290" spans="56:61" s="20" customFormat="1" ht="15" hidden="1" x14ac:dyDescent="0.25">
      <c r="BD1290" t="str">
        <f t="shared" si="93"/>
        <v>RKLLOCAL SECURE UNIT</v>
      </c>
      <c r="BE1290" s="30" t="s">
        <v>2839</v>
      </c>
      <c r="BF1290" s="30" t="s">
        <v>2840</v>
      </c>
      <c r="BG1290" s="30" t="s">
        <v>2839</v>
      </c>
      <c r="BH1290" s="30" t="s">
        <v>2840</v>
      </c>
      <c r="BI1290" s="30" t="s">
        <v>2790</v>
      </c>
    </row>
    <row r="1291" spans="56:61" s="20" customFormat="1" ht="15" hidden="1" x14ac:dyDescent="0.25">
      <c r="BD1291" t="str">
        <f t="shared" si="93"/>
        <v>RKLMANOR GATE</v>
      </c>
      <c r="BE1291" s="30" t="s">
        <v>2841</v>
      </c>
      <c r="BF1291" s="30" t="s">
        <v>2842</v>
      </c>
      <c r="BG1291" s="30" t="s">
        <v>2841</v>
      </c>
      <c r="BH1291" s="30" t="s">
        <v>2842</v>
      </c>
      <c r="BI1291" s="30" t="s">
        <v>2790</v>
      </c>
    </row>
    <row r="1292" spans="56:61" s="20" customFormat="1" ht="15" hidden="1" x14ac:dyDescent="0.25">
      <c r="BD1292" t="str">
        <f t="shared" si="93"/>
        <v>RKLOLDER PEOPLES DAY HOSPITAL</v>
      </c>
      <c r="BE1292" s="30" t="s">
        <v>2843</v>
      </c>
      <c r="BF1292" s="30" t="s">
        <v>2844</v>
      </c>
      <c r="BG1292" s="30" t="s">
        <v>2843</v>
      </c>
      <c r="BH1292" s="30" t="s">
        <v>2844</v>
      </c>
      <c r="BI1292" s="30" t="s">
        <v>2790</v>
      </c>
    </row>
    <row r="1293" spans="56:61" s="20" customFormat="1" ht="15" hidden="1" x14ac:dyDescent="0.25">
      <c r="BD1293" t="str">
        <f t="shared" si="93"/>
        <v>RKLPENNY SANGHAM DAY HOSPITAL</v>
      </c>
      <c r="BE1293" s="30" t="s">
        <v>2845</v>
      </c>
      <c r="BF1293" s="30" t="s">
        <v>2846</v>
      </c>
      <c r="BG1293" s="30" t="s">
        <v>2845</v>
      </c>
      <c r="BH1293" s="30" t="s">
        <v>2846</v>
      </c>
      <c r="BI1293" s="30" t="s">
        <v>2790</v>
      </c>
    </row>
    <row r="1294" spans="56:61" s="20" customFormat="1" ht="15" hidden="1" x14ac:dyDescent="0.25">
      <c r="BD1294" t="str">
        <f t="shared" si="93"/>
        <v>RKLRICHFORD GATE</v>
      </c>
      <c r="BE1294" s="30" t="s">
        <v>2847</v>
      </c>
      <c r="BF1294" s="30" t="s">
        <v>2848</v>
      </c>
      <c r="BG1294" s="30" t="s">
        <v>2847</v>
      </c>
      <c r="BH1294" s="30" t="s">
        <v>2848</v>
      </c>
      <c r="BI1294" s="30" t="s">
        <v>2790</v>
      </c>
    </row>
    <row r="1295" spans="56:61" s="20" customFormat="1" ht="15" hidden="1" x14ac:dyDescent="0.25">
      <c r="BD1295" t="str">
        <f t="shared" si="93"/>
        <v>RKLRISE AOT EALING</v>
      </c>
      <c r="BE1295" s="30" t="s">
        <v>2849</v>
      </c>
      <c r="BF1295" s="30" t="s">
        <v>2850</v>
      </c>
      <c r="BG1295" s="30" t="s">
        <v>2849</v>
      </c>
      <c r="BH1295" s="30" t="s">
        <v>2850</v>
      </c>
      <c r="BI1295" s="30" t="s">
        <v>2790</v>
      </c>
    </row>
    <row r="1296" spans="56:61" s="20" customFormat="1" ht="15" hidden="1" x14ac:dyDescent="0.25">
      <c r="BD1296" t="str">
        <f t="shared" si="93"/>
        <v>RKLSOUTHALL-NORWOOD MHRC</v>
      </c>
      <c r="BE1296" s="30" t="s">
        <v>2851</v>
      </c>
      <c r="BF1296" s="30" t="s">
        <v>2852</v>
      </c>
      <c r="BG1296" s="30" t="s">
        <v>2851</v>
      </c>
      <c r="BH1296" s="30" t="s">
        <v>2852</v>
      </c>
      <c r="BI1296" s="30" t="s">
        <v>2790</v>
      </c>
    </row>
    <row r="1297" spans="56:61" s="20" customFormat="1" ht="15" hidden="1" x14ac:dyDescent="0.25">
      <c r="BD1297" t="str">
        <f t="shared" si="93"/>
        <v>RKLST BERNARD'S WING</v>
      </c>
      <c r="BE1297" s="30" t="s">
        <v>2853</v>
      </c>
      <c r="BF1297" s="30" t="s">
        <v>2854</v>
      </c>
      <c r="BG1297" s="30" t="s">
        <v>2853</v>
      </c>
      <c r="BH1297" s="30" t="s">
        <v>2854</v>
      </c>
      <c r="BI1297" s="30" t="s">
        <v>2790</v>
      </c>
    </row>
    <row r="1298" spans="56:61" s="20" customFormat="1" ht="15" hidden="1" x14ac:dyDescent="0.25">
      <c r="BD1298" t="str">
        <f t="shared" si="93"/>
        <v>RKLST VINCENTS</v>
      </c>
      <c r="BE1298" s="30" t="s">
        <v>2855</v>
      </c>
      <c r="BF1298" s="30" t="s">
        <v>2856</v>
      </c>
      <c r="BG1298" s="30" t="s">
        <v>2855</v>
      </c>
      <c r="BH1298" s="30" t="s">
        <v>2856</v>
      </c>
      <c r="BI1298" s="30" t="s">
        <v>2790</v>
      </c>
    </row>
    <row r="1299" spans="56:61" s="20" customFormat="1" ht="15" hidden="1" x14ac:dyDescent="0.25">
      <c r="BD1299" t="str">
        <f t="shared" si="93"/>
        <v>RKLTHAMES LODGE</v>
      </c>
      <c r="BE1299" s="30" t="s">
        <v>2857</v>
      </c>
      <c r="BF1299" s="30" t="s">
        <v>2858</v>
      </c>
      <c r="BG1299" s="30" t="s">
        <v>2857</v>
      </c>
      <c r="BH1299" s="30" t="s">
        <v>2858</v>
      </c>
      <c r="BI1299" s="30" t="s">
        <v>2790</v>
      </c>
    </row>
    <row r="1300" spans="56:61" s="20" customFormat="1" ht="15" hidden="1" x14ac:dyDescent="0.25">
      <c r="BD1300" t="str">
        <f t="shared" si="93"/>
        <v>RKLTHE LIMES</v>
      </c>
      <c r="BE1300" s="30" t="s">
        <v>2859</v>
      </c>
      <c r="BF1300" s="30" t="s">
        <v>2860</v>
      </c>
      <c r="BG1300" s="30" t="s">
        <v>2859</v>
      </c>
      <c r="BH1300" s="30" t="s">
        <v>2860</v>
      </c>
      <c r="BI1300" s="30" t="s">
        <v>2790</v>
      </c>
    </row>
    <row r="1301" spans="56:61" s="20" customFormat="1" ht="15" hidden="1" x14ac:dyDescent="0.25">
      <c r="BD1301" t="str">
        <f t="shared" si="93"/>
        <v>RKLTHREE BRIDGES REGIONAL SECURE UNIT</v>
      </c>
      <c r="BE1301" s="30" t="s">
        <v>2861</v>
      </c>
      <c r="BF1301" s="30" t="s">
        <v>2862</v>
      </c>
      <c r="BG1301" s="30" t="s">
        <v>2861</v>
      </c>
      <c r="BH1301" s="30" t="s">
        <v>2862</v>
      </c>
      <c r="BI1301" s="30" t="s">
        <v>2790</v>
      </c>
    </row>
    <row r="1302" spans="56:61" s="20" customFormat="1" ht="15" hidden="1" x14ac:dyDescent="0.25">
      <c r="BD1302" t="str">
        <f t="shared" si="93"/>
        <v>RL1ROBERT JONES AND AGNES HUNT ORTHOPAEDIC HOSPITAL</v>
      </c>
      <c r="BE1302" s="30" t="s">
        <v>2863</v>
      </c>
      <c r="BF1302" s="30" t="s">
        <v>2864</v>
      </c>
      <c r="BG1302" s="30" t="s">
        <v>2863</v>
      </c>
      <c r="BH1302" s="30" t="s">
        <v>2864</v>
      </c>
      <c r="BI1302" s="30" t="s">
        <v>2865</v>
      </c>
    </row>
    <row r="1303" spans="56:61" s="20" customFormat="1" ht="15" hidden="1" x14ac:dyDescent="0.25">
      <c r="BD1303" t="str">
        <f t="shared" si="93"/>
        <v>RL4BLAKENALL VILLAGE CENTRE</v>
      </c>
      <c r="BE1303" s="30" t="s">
        <v>2866</v>
      </c>
      <c r="BF1303" s="30" t="s">
        <v>2867</v>
      </c>
      <c r="BG1303" s="30" t="s">
        <v>2866</v>
      </c>
      <c r="BH1303" s="30" t="s">
        <v>2867</v>
      </c>
      <c r="BI1303" s="30" t="s">
        <v>2868</v>
      </c>
    </row>
    <row r="1304" spans="56:61" s="20" customFormat="1" ht="15" hidden="1" x14ac:dyDescent="0.25">
      <c r="BD1304" t="str">
        <f t="shared" si="93"/>
        <v>RL4CANNOCK CHASE HOSPITAL</v>
      </c>
      <c r="BE1304" s="129" t="s">
        <v>2869</v>
      </c>
      <c r="BF1304" s="129" t="s">
        <v>835</v>
      </c>
      <c r="BG1304" s="129" t="s">
        <v>2869</v>
      </c>
      <c r="BH1304" s="129" t="s">
        <v>835</v>
      </c>
      <c r="BI1304" s="30" t="s">
        <v>2868</v>
      </c>
    </row>
    <row r="1305" spans="56:61" s="20" customFormat="1" ht="12.75" hidden="1" customHeight="1" x14ac:dyDescent="0.25">
      <c r="BD1305" t="str">
        <f t="shared" si="93"/>
        <v>RL4HOLLY HALL CLINIC</v>
      </c>
      <c r="BE1305" s="30" t="s">
        <v>2870</v>
      </c>
      <c r="BF1305" s="30" t="s">
        <v>2871</v>
      </c>
      <c r="BG1305" s="30" t="s">
        <v>2870</v>
      </c>
      <c r="BH1305" s="30" t="s">
        <v>2871</v>
      </c>
      <c r="BI1305" s="30" t="s">
        <v>2868</v>
      </c>
    </row>
    <row r="1306" spans="56:61" s="20" customFormat="1" ht="15" hidden="1" x14ac:dyDescent="0.25">
      <c r="BD1306" t="str">
        <f t="shared" si="93"/>
        <v>RL4NEW CROSS HOSPITAL</v>
      </c>
      <c r="BE1306" s="30" t="s">
        <v>2872</v>
      </c>
      <c r="BF1306" s="30" t="s">
        <v>467</v>
      </c>
      <c r="BG1306" s="30" t="s">
        <v>2872</v>
      </c>
      <c r="BH1306" s="30" t="s">
        <v>467</v>
      </c>
      <c r="BI1306" s="30" t="s">
        <v>2868</v>
      </c>
    </row>
    <row r="1307" spans="56:61" s="20" customFormat="1" ht="15" hidden="1" x14ac:dyDescent="0.25">
      <c r="BD1307" t="str">
        <f t="shared" si="93"/>
        <v>RL4STAFFORD HOSPITAL</v>
      </c>
      <c r="BE1307" s="129" t="s">
        <v>2873</v>
      </c>
      <c r="BF1307" s="129" t="s">
        <v>2676</v>
      </c>
      <c r="BG1307" s="129" t="s">
        <v>2873</v>
      </c>
      <c r="BH1307" s="129" t="s">
        <v>2676</v>
      </c>
      <c r="BI1307" s="30" t="s">
        <v>2868</v>
      </c>
    </row>
    <row r="1308" spans="56:61" s="20" customFormat="1" ht="15" hidden="1" x14ac:dyDescent="0.25">
      <c r="BD1308" t="str">
        <f t="shared" si="93"/>
        <v>RL4THE PHOENIX HEALTH CENTRE</v>
      </c>
      <c r="BE1308" s="30" t="s">
        <v>2874</v>
      </c>
      <c r="BF1308" s="30" t="s">
        <v>2875</v>
      </c>
      <c r="BG1308" s="30" t="s">
        <v>2874</v>
      </c>
      <c r="BH1308" s="30" t="s">
        <v>2875</v>
      </c>
      <c r="BI1308" s="30" t="s">
        <v>2868</v>
      </c>
    </row>
    <row r="1309" spans="56:61" s="20" customFormat="1" ht="15" hidden="1" x14ac:dyDescent="0.25">
      <c r="BD1309" t="str">
        <f t="shared" si="93"/>
        <v>RL4THE ROYAL HOSPITAL (WOLVERHAMPTON)</v>
      </c>
      <c r="BE1309" s="30" t="s">
        <v>2876</v>
      </c>
      <c r="BF1309" s="30" t="s">
        <v>2877</v>
      </c>
      <c r="BG1309" s="30" t="s">
        <v>2876</v>
      </c>
      <c r="BH1309" s="30" t="s">
        <v>2877</v>
      </c>
      <c r="BI1309" s="30" t="s">
        <v>2868</v>
      </c>
    </row>
    <row r="1310" spans="56:61" s="20" customFormat="1" ht="15" hidden="1" x14ac:dyDescent="0.25">
      <c r="BD1310" t="str">
        <f t="shared" si="93"/>
        <v>RL4WOLVERHAMPTON AND MIDLAND EYE INFIRMARY</v>
      </c>
      <c r="BE1310" s="30" t="s">
        <v>2878</v>
      </c>
      <c r="BF1310" s="30" t="s">
        <v>2879</v>
      </c>
      <c r="BG1310" s="30" t="s">
        <v>2878</v>
      </c>
      <c r="BH1310" s="30" t="s">
        <v>2879</v>
      </c>
      <c r="BI1310" s="30" t="s">
        <v>2868</v>
      </c>
    </row>
    <row r="1311" spans="56:61" s="20" customFormat="1" ht="15" hidden="1" x14ac:dyDescent="0.25">
      <c r="BD1311" t="str">
        <f t="shared" si="93"/>
        <v>RL4WEST PARK HOSPITAL</v>
      </c>
      <c r="BE1311" s="30" t="s">
        <v>2880</v>
      </c>
      <c r="BF1311" s="30" t="s">
        <v>2881</v>
      </c>
      <c r="BG1311" s="30" t="s">
        <v>2882</v>
      </c>
      <c r="BH1311" s="30" t="s">
        <v>2881</v>
      </c>
      <c r="BI1311" s="30" t="s">
        <v>2868</v>
      </c>
    </row>
    <row r="1312" spans="56:61" s="20" customFormat="1" ht="15" hidden="1" x14ac:dyDescent="0.25">
      <c r="BD1312" t="str">
        <f t="shared" si="93"/>
        <v>RLNRYHOPE GENERAL HOSPITAL</v>
      </c>
      <c r="BE1312" s="30" t="s">
        <v>2883</v>
      </c>
      <c r="BF1312" s="30" t="s">
        <v>2884</v>
      </c>
      <c r="BG1312" s="30" t="s">
        <v>2883</v>
      </c>
      <c r="BH1312" s="30" t="s">
        <v>2884</v>
      </c>
      <c r="BI1312" s="30" t="s">
        <v>2885</v>
      </c>
    </row>
    <row r="1313" spans="56:61" s="20" customFormat="1" ht="15" hidden="1" x14ac:dyDescent="0.25">
      <c r="BD1313" t="str">
        <f t="shared" si="93"/>
        <v>RLNSOUTH TYNESIDE DISTRICT HOSPITAL</v>
      </c>
      <c r="BE1313" s="30" t="s">
        <v>2886</v>
      </c>
      <c r="BF1313" s="30" t="s">
        <v>1894</v>
      </c>
      <c r="BG1313" s="30" t="s">
        <v>2886</v>
      </c>
      <c r="BH1313" s="30" t="s">
        <v>1894</v>
      </c>
      <c r="BI1313" s="30" t="s">
        <v>2885</v>
      </c>
    </row>
    <row r="1314" spans="56:61" s="20" customFormat="1" ht="15" hidden="1" x14ac:dyDescent="0.25">
      <c r="BD1314" t="str">
        <f t="shared" si="93"/>
        <v>RLNSUNDERLAND EYE INFIRMARY</v>
      </c>
      <c r="BE1314" s="30" t="s">
        <v>2887</v>
      </c>
      <c r="BF1314" s="30" t="s">
        <v>2888</v>
      </c>
      <c r="BG1314" s="30" t="s">
        <v>2887</v>
      </c>
      <c r="BH1314" s="30" t="s">
        <v>2888</v>
      </c>
      <c r="BI1314" s="30" t="s">
        <v>2885</v>
      </c>
    </row>
    <row r="1315" spans="56:61" s="20" customFormat="1" ht="15" hidden="1" x14ac:dyDescent="0.25">
      <c r="BD1315" t="str">
        <f t="shared" si="93"/>
        <v>RLNSUNDERLAND ROYAL HOSPITAL</v>
      </c>
      <c r="BE1315" s="30" t="s">
        <v>2889</v>
      </c>
      <c r="BF1315" s="30" t="s">
        <v>2890</v>
      </c>
      <c r="BG1315" s="30" t="s">
        <v>2889</v>
      </c>
      <c r="BH1315" s="30" t="s">
        <v>2890</v>
      </c>
      <c r="BI1315" s="30" t="s">
        <v>2885</v>
      </c>
    </row>
    <row r="1316" spans="56:61" s="20" customFormat="1" ht="15" hidden="1" x14ac:dyDescent="0.25">
      <c r="BD1316" t="str">
        <f t="shared" si="93"/>
        <v>RLNUNIVERSITY HOSPITAL OF NORTH DURHAM</v>
      </c>
      <c r="BE1316" s="30" t="s">
        <v>2891</v>
      </c>
      <c r="BF1316" s="30" t="s">
        <v>2892</v>
      </c>
      <c r="BG1316" s="30" t="s">
        <v>2891</v>
      </c>
      <c r="BH1316" s="30" t="s">
        <v>2892</v>
      </c>
      <c r="BI1316" s="30" t="s">
        <v>2885</v>
      </c>
    </row>
    <row r="1317" spans="56:61" s="20" customFormat="1" ht="15" hidden="1" x14ac:dyDescent="0.25">
      <c r="BD1317" t="str">
        <f t="shared" si="93"/>
        <v>RLQHEREFORD COUNTY HOSPITAL</v>
      </c>
      <c r="BE1317" s="30" t="s">
        <v>2893</v>
      </c>
      <c r="BF1317" s="30" t="s">
        <v>2894</v>
      </c>
      <c r="BG1317" s="30" t="s">
        <v>2893</v>
      </c>
      <c r="BH1317" s="30" t="s">
        <v>2894</v>
      </c>
      <c r="BI1317" s="30" t="s">
        <v>2895</v>
      </c>
    </row>
    <row r="1318" spans="56:61" s="20" customFormat="1" ht="15" hidden="1" x14ac:dyDescent="0.25">
      <c r="BD1318" t="str">
        <f t="shared" si="93"/>
        <v>RLTCOVENTRY AND WARWICKS HOSPITAL FACILITIES</v>
      </c>
      <c r="BE1318" s="30" t="s">
        <v>2896</v>
      </c>
      <c r="BF1318" s="30" t="s">
        <v>2897</v>
      </c>
      <c r="BG1318" s="30" t="s">
        <v>2896</v>
      </c>
      <c r="BH1318" s="30" t="s">
        <v>2897</v>
      </c>
      <c r="BI1318" s="30" t="s">
        <v>2898</v>
      </c>
    </row>
    <row r="1319" spans="56:61" s="20" customFormat="1" ht="15" hidden="1" x14ac:dyDescent="0.25">
      <c r="BD1319" t="str">
        <f t="shared" si="93"/>
        <v>RLTGEORGE ELIOT HOSPITAL - ACUTE SERVICES</v>
      </c>
      <c r="BE1319" s="30" t="s">
        <v>2899</v>
      </c>
      <c r="BF1319" s="30" t="s">
        <v>2900</v>
      </c>
      <c r="BG1319" s="30" t="s">
        <v>2899</v>
      </c>
      <c r="BH1319" s="30" t="s">
        <v>2900</v>
      </c>
      <c r="BI1319" s="30" t="s">
        <v>2898</v>
      </c>
    </row>
    <row r="1320" spans="56:61" s="20" customFormat="1" ht="15" hidden="1" x14ac:dyDescent="0.25">
      <c r="BD1320" t="str">
        <f t="shared" si="93"/>
        <v>RLTHINCKLEY AND DISTRICT HOSPITAL</v>
      </c>
      <c r="BE1320" s="30" t="s">
        <v>2901</v>
      </c>
      <c r="BF1320" s="30" t="s">
        <v>2902</v>
      </c>
      <c r="BG1320" s="30" t="s">
        <v>2901</v>
      </c>
      <c r="BH1320" s="30" t="s">
        <v>2902</v>
      </c>
      <c r="BI1320" s="30" t="s">
        <v>2898</v>
      </c>
    </row>
    <row r="1321" spans="56:61" s="20" customFormat="1" ht="15" hidden="1" x14ac:dyDescent="0.25">
      <c r="BD1321" t="str">
        <f t="shared" si="93"/>
        <v>RLUBIRMINGHAM WOMEN'S HOSPITAL</v>
      </c>
      <c r="BE1321" s="30" t="s">
        <v>2903</v>
      </c>
      <c r="BF1321" s="30" t="s">
        <v>2904</v>
      </c>
      <c r="BG1321" s="30" t="s">
        <v>2903</v>
      </c>
      <c r="BH1321" s="30" t="s">
        <v>2904</v>
      </c>
      <c r="BI1321" s="30" t="s">
        <v>2905</v>
      </c>
    </row>
    <row r="1322" spans="56:61" s="20" customFormat="1" ht="15" hidden="1" x14ac:dyDescent="0.25">
      <c r="BD1322" t="str">
        <f t="shared" si="93"/>
        <v>RLYBRADWELL HOSPITAL- MENTAL HEALTH</v>
      </c>
      <c r="BE1322" s="30" t="s">
        <v>2906</v>
      </c>
      <c r="BF1322" s="30" t="s">
        <v>2907</v>
      </c>
      <c r="BG1322" s="30" t="s">
        <v>2906</v>
      </c>
      <c r="BH1322" s="30" t="s">
        <v>2907</v>
      </c>
      <c r="BI1322" s="30" t="s">
        <v>2908</v>
      </c>
    </row>
    <row r="1323" spans="56:61" s="20" customFormat="1" ht="15" hidden="1" x14ac:dyDescent="0.25">
      <c r="BD1323" t="str">
        <f t="shared" si="93"/>
        <v>RLYBUCKNALL HOSPITAL</v>
      </c>
      <c r="BE1323" s="30" t="s">
        <v>2909</v>
      </c>
      <c r="BF1323" s="30" t="s">
        <v>833</v>
      </c>
      <c r="BG1323" s="30" t="s">
        <v>2909</v>
      </c>
      <c r="BH1323" s="30" t="s">
        <v>833</v>
      </c>
      <c r="BI1323" s="30" t="s">
        <v>2908</v>
      </c>
    </row>
    <row r="1324" spans="56:61" s="20" customFormat="1" ht="15" hidden="1" x14ac:dyDescent="0.25">
      <c r="BD1324" t="str">
        <f t="shared" si="93"/>
        <v>RLYCHEADLE HOSPITAL- NORTH STAFFS COMBINED HEALTHCARE</v>
      </c>
      <c r="BE1324" s="30" t="s">
        <v>2910</v>
      </c>
      <c r="BF1324" s="30" t="s">
        <v>2911</v>
      </c>
      <c r="BG1324" s="30" t="s">
        <v>2910</v>
      </c>
      <c r="BH1324" s="30" t="s">
        <v>2911</v>
      </c>
      <c r="BI1324" s="30" t="s">
        <v>2908</v>
      </c>
    </row>
    <row r="1325" spans="56:61" s="20" customFormat="1" ht="15" hidden="1" x14ac:dyDescent="0.25">
      <c r="BD1325" t="str">
        <f t="shared" si="93"/>
        <v>RLYCHEBSEY CLOSE</v>
      </c>
      <c r="BE1325" s="30" t="s">
        <v>2912</v>
      </c>
      <c r="BF1325" s="30" t="s">
        <v>2913</v>
      </c>
      <c r="BG1325" s="30" t="s">
        <v>2912</v>
      </c>
      <c r="BH1325" s="30" t="s">
        <v>2913</v>
      </c>
      <c r="BI1325" s="30" t="s">
        <v>2908</v>
      </c>
    </row>
    <row r="1326" spans="56:61" s="20" customFormat="1" ht="15" hidden="1" x14ac:dyDescent="0.25">
      <c r="BD1326" t="str">
        <f t="shared" si="93"/>
        <v>RLYCHILD PROTECTION</v>
      </c>
      <c r="BE1326" s="30" t="s">
        <v>2914</v>
      </c>
      <c r="BF1326" s="30" t="s">
        <v>2915</v>
      </c>
      <c r="BG1326" s="30" t="s">
        <v>2914</v>
      </c>
      <c r="BH1326" s="30" t="s">
        <v>2915</v>
      </c>
      <c r="BI1326" s="30" t="s">
        <v>2908</v>
      </c>
    </row>
    <row r="1327" spans="56:61" s="20" customFormat="1" ht="15" hidden="1" x14ac:dyDescent="0.25">
      <c r="BD1327" t="str">
        <f t="shared" si="93"/>
        <v>RLYCITY GENERAL HOSPITAL- NORTH STAFFS COMBINED HEALTHCARE</v>
      </c>
      <c r="BE1327" s="30" t="s">
        <v>2916</v>
      </c>
      <c r="BF1327" s="30" t="s">
        <v>2917</v>
      </c>
      <c r="BG1327" s="30" t="s">
        <v>2916</v>
      </c>
      <c r="BH1327" s="30" t="s">
        <v>2917</v>
      </c>
      <c r="BI1327" s="30" t="s">
        <v>2908</v>
      </c>
    </row>
    <row r="1328" spans="56:61" s="20" customFormat="1" ht="15" hidden="1" x14ac:dyDescent="0.25">
      <c r="BD1328" t="str">
        <f t="shared" si="93"/>
        <v>RLYDARWIN CENTRE</v>
      </c>
      <c r="BE1328" s="30" t="s">
        <v>2918</v>
      </c>
      <c r="BF1328" s="30" t="s">
        <v>2919</v>
      </c>
      <c r="BG1328" s="30" t="s">
        <v>2918</v>
      </c>
      <c r="BH1328" s="30" t="s">
        <v>2919</v>
      </c>
      <c r="BI1328" s="30" t="s">
        <v>2908</v>
      </c>
    </row>
    <row r="1329" spans="56:61" s="20" customFormat="1" ht="15" hidden="1" x14ac:dyDescent="0.25">
      <c r="BD1329" t="str">
        <f t="shared" si="93"/>
        <v>RLYDRAGON SQUARE COMMUNITY UNIT</v>
      </c>
      <c r="BE1329" s="30" t="s">
        <v>2920</v>
      </c>
      <c r="BF1329" s="30" t="s">
        <v>2921</v>
      </c>
      <c r="BG1329" s="30" t="s">
        <v>2920</v>
      </c>
      <c r="BH1329" s="30" t="s">
        <v>2921</v>
      </c>
      <c r="BI1329" s="30" t="s">
        <v>2908</v>
      </c>
    </row>
    <row r="1330" spans="56:61" s="20" customFormat="1" ht="15" hidden="1" x14ac:dyDescent="0.25">
      <c r="BD1330" t="str">
        <f t="shared" si="93"/>
        <v>RLYELVDON</v>
      </c>
      <c r="BE1330" s="30" t="s">
        <v>2922</v>
      </c>
      <c r="BF1330" s="30" t="s">
        <v>2923</v>
      </c>
      <c r="BG1330" s="30" t="s">
        <v>2922</v>
      </c>
      <c r="BH1330" s="30" t="s">
        <v>2923</v>
      </c>
      <c r="BI1330" s="30" t="s">
        <v>2908</v>
      </c>
    </row>
    <row r="1331" spans="56:61" s="20" customFormat="1" ht="15" hidden="1" x14ac:dyDescent="0.25">
      <c r="BD1331" t="str">
        <f t="shared" si="93"/>
        <v>RLYESTATES DEPARTMENT</v>
      </c>
      <c r="BE1331" s="30" t="s">
        <v>2924</v>
      </c>
      <c r="BF1331" s="30" t="s">
        <v>2925</v>
      </c>
      <c r="BG1331" s="30" t="s">
        <v>2924</v>
      </c>
      <c r="BH1331" s="30" t="s">
        <v>2925</v>
      </c>
      <c r="BI1331" s="30" t="s">
        <v>2908</v>
      </c>
    </row>
    <row r="1332" spans="56:61" s="20" customFormat="1" ht="15" hidden="1" x14ac:dyDescent="0.25">
      <c r="BD1332" t="str">
        <f t="shared" si="93"/>
        <v>RLYFLORENCE HOUSE</v>
      </c>
      <c r="BE1332" s="30" t="s">
        <v>2926</v>
      </c>
      <c r="BF1332" s="30" t="s">
        <v>2927</v>
      </c>
      <c r="BG1332" s="30" t="s">
        <v>2926</v>
      </c>
      <c r="BH1332" s="30" t="s">
        <v>2927</v>
      </c>
      <c r="BI1332" s="30" t="s">
        <v>2908</v>
      </c>
    </row>
    <row r="1333" spans="56:61" s="20" customFormat="1" ht="15" hidden="1" x14ac:dyDescent="0.25">
      <c r="BD1333" t="str">
        <f t="shared" si="93"/>
        <v>RLYFOX HOLLOW &amp; MEADOW VIEW</v>
      </c>
      <c r="BE1333" s="30" t="s">
        <v>2928</v>
      </c>
      <c r="BF1333" s="30" t="s">
        <v>2929</v>
      </c>
      <c r="BG1333" s="30" t="s">
        <v>2928</v>
      </c>
      <c r="BH1333" s="30" t="s">
        <v>2929</v>
      </c>
      <c r="BI1333" s="30" t="s">
        <v>2908</v>
      </c>
    </row>
    <row r="1334" spans="56:61" s="20" customFormat="1" ht="15" hidden="1" x14ac:dyDescent="0.25">
      <c r="BD1334" t="str">
        <f t="shared" ref="BD1334:BD1397" si="94">CONCATENATE(LEFT(BE1334, 3),BF1334)</f>
        <v>RLYHARPLANDS HOSPITAL</v>
      </c>
      <c r="BE1334" s="30" t="s">
        <v>2930</v>
      </c>
      <c r="BF1334" s="30" t="s">
        <v>2931</v>
      </c>
      <c r="BG1334" s="30" t="s">
        <v>2930</v>
      </c>
      <c r="BH1334" s="30" t="s">
        <v>2931</v>
      </c>
      <c r="BI1334" s="30" t="s">
        <v>2908</v>
      </c>
    </row>
    <row r="1335" spans="56:61" s="20" customFormat="1" ht="15" hidden="1" x14ac:dyDescent="0.25">
      <c r="BD1335" t="str">
        <f t="shared" si="94"/>
        <v>RLYHEALTH RECORDS DEPARTMENT</v>
      </c>
      <c r="BE1335" s="30" t="s">
        <v>2932</v>
      </c>
      <c r="BF1335" s="30" t="s">
        <v>2933</v>
      </c>
      <c r="BG1335" s="30" t="s">
        <v>2932</v>
      </c>
      <c r="BH1335" s="30" t="s">
        <v>2933</v>
      </c>
      <c r="BI1335" s="30" t="s">
        <v>2908</v>
      </c>
    </row>
    <row r="1336" spans="56:61" s="20" customFormat="1" ht="15" hidden="1" x14ac:dyDescent="0.25">
      <c r="BD1336" t="str">
        <f t="shared" si="94"/>
        <v>RLYI.T. DEPARTMENT</v>
      </c>
      <c r="BE1336" s="30" t="s">
        <v>2934</v>
      </c>
      <c r="BF1336" s="30" t="s">
        <v>2935</v>
      </c>
      <c r="BG1336" s="30" t="s">
        <v>2934</v>
      </c>
      <c r="BH1336" s="30" t="s">
        <v>2935</v>
      </c>
      <c r="BI1336" s="30" t="s">
        <v>2908</v>
      </c>
    </row>
    <row r="1337" spans="56:61" s="20" customFormat="1" ht="15" hidden="1" x14ac:dyDescent="0.25">
      <c r="BD1337" t="str">
        <f t="shared" si="94"/>
        <v>RLYKNIVEDON HALL</v>
      </c>
      <c r="BE1337" s="30" t="s">
        <v>2936</v>
      </c>
      <c r="BF1337" s="30" t="s">
        <v>2937</v>
      </c>
      <c r="BG1337" s="30" t="s">
        <v>2936</v>
      </c>
      <c r="BH1337" s="30" t="s">
        <v>2937</v>
      </c>
      <c r="BI1337" s="30" t="s">
        <v>2908</v>
      </c>
    </row>
    <row r="1338" spans="56:61" s="20" customFormat="1" ht="15" hidden="1" x14ac:dyDescent="0.25">
      <c r="BD1338" t="str">
        <f t="shared" si="94"/>
        <v>RLYLONGTON HOSPITAL- MENTAL HEALTH</v>
      </c>
      <c r="BE1338" s="30" t="s">
        <v>2938</v>
      </c>
      <c r="BF1338" s="30" t="s">
        <v>2939</v>
      </c>
      <c r="BG1338" s="30" t="s">
        <v>2938</v>
      </c>
      <c r="BH1338" s="30" t="s">
        <v>2939</v>
      </c>
      <c r="BI1338" s="30" t="s">
        <v>2908</v>
      </c>
    </row>
    <row r="1339" spans="56:61" s="20" customFormat="1" ht="15" hidden="1" x14ac:dyDescent="0.25">
      <c r="BD1339" t="str">
        <f t="shared" si="94"/>
        <v>RLYMEDICAL INSTITUTE</v>
      </c>
      <c r="BE1339" s="30" t="s">
        <v>2940</v>
      </c>
      <c r="BF1339" s="30" t="s">
        <v>2941</v>
      </c>
      <c r="BG1339" s="30" t="s">
        <v>2940</v>
      </c>
      <c r="BH1339" s="30" t="s">
        <v>2941</v>
      </c>
      <c r="BI1339" s="30" t="s">
        <v>2908</v>
      </c>
    </row>
    <row r="1340" spans="56:61" s="20" customFormat="1" ht="15" hidden="1" x14ac:dyDescent="0.25">
      <c r="BD1340" t="str">
        <f t="shared" si="94"/>
        <v>RLYNEUROPSYCHIATRY</v>
      </c>
      <c r="BE1340" s="30" t="s">
        <v>2942</v>
      </c>
      <c r="BF1340" s="30" t="s">
        <v>2943</v>
      </c>
      <c r="BG1340" s="30" t="s">
        <v>2942</v>
      </c>
      <c r="BH1340" s="30" t="s">
        <v>2943</v>
      </c>
      <c r="BI1340" s="30" t="s">
        <v>2908</v>
      </c>
    </row>
    <row r="1341" spans="56:61" s="20" customFormat="1" ht="15" hidden="1" x14ac:dyDescent="0.25">
      <c r="BD1341" t="str">
        <f t="shared" si="94"/>
        <v>RLYPARENT &amp; BABY UNIT</v>
      </c>
      <c r="BE1341" s="30" t="s">
        <v>2944</v>
      </c>
      <c r="BF1341" s="30" t="s">
        <v>2945</v>
      </c>
      <c r="BG1341" s="30" t="s">
        <v>2944</v>
      </c>
      <c r="BH1341" s="30" t="s">
        <v>2945</v>
      </c>
      <c r="BI1341" s="30" t="s">
        <v>2908</v>
      </c>
    </row>
    <row r="1342" spans="56:61" s="20" customFormat="1" ht="15" hidden="1" x14ac:dyDescent="0.25">
      <c r="BD1342" t="str">
        <f t="shared" si="94"/>
        <v>RLYSUMMERS VIEW</v>
      </c>
      <c r="BE1342" s="30" t="s">
        <v>2946</v>
      </c>
      <c r="BF1342" s="30" t="s">
        <v>2947</v>
      </c>
      <c r="BG1342" s="30" t="s">
        <v>2946</v>
      </c>
      <c r="BH1342" s="30" t="s">
        <v>2947</v>
      </c>
      <c r="BI1342" s="30" t="s">
        <v>2908</v>
      </c>
    </row>
    <row r="1343" spans="56:61" s="20" customFormat="1" ht="15" hidden="1" x14ac:dyDescent="0.25">
      <c r="BD1343" t="str">
        <f t="shared" si="94"/>
        <v>RLYTHE HOLBORN</v>
      </c>
      <c r="BE1343" s="30" t="s">
        <v>2948</v>
      </c>
      <c r="BF1343" s="30" t="s">
        <v>2949</v>
      </c>
      <c r="BG1343" s="30" t="s">
        <v>2948</v>
      </c>
      <c r="BH1343" s="30" t="s">
        <v>2949</v>
      </c>
      <c r="BI1343" s="30" t="s">
        <v>2908</v>
      </c>
    </row>
    <row r="1344" spans="56:61" s="20" customFormat="1" ht="15" hidden="1" x14ac:dyDescent="0.25">
      <c r="BD1344" t="str">
        <f t="shared" si="94"/>
        <v>RLYUNIVERSITY HOSPITAL OF NORTH STAFFORDSHIRE</v>
      </c>
      <c r="BE1344" s="30" t="s">
        <v>2950</v>
      </c>
      <c r="BF1344" s="30" t="s">
        <v>2691</v>
      </c>
      <c r="BG1344" s="30" t="s">
        <v>2950</v>
      </c>
      <c r="BH1344" s="30" t="s">
        <v>2691</v>
      </c>
      <c r="BI1344" s="30" t="s">
        <v>2908</v>
      </c>
    </row>
    <row r="1345" spans="56:61" s="20" customFormat="1" ht="15" hidden="1" x14ac:dyDescent="0.25">
      <c r="BD1345" t="str">
        <f t="shared" si="94"/>
        <v>RM1CROMER HOSPITAL</v>
      </c>
      <c r="BE1345" s="30" t="s">
        <v>2951</v>
      </c>
      <c r="BF1345" s="30" t="s">
        <v>2952</v>
      </c>
      <c r="BG1345" s="30" t="s">
        <v>2951</v>
      </c>
      <c r="BH1345" s="30" t="s">
        <v>2952</v>
      </c>
      <c r="BI1345" s="30" t="s">
        <v>2953</v>
      </c>
    </row>
    <row r="1346" spans="56:61" s="20" customFormat="1" ht="15" hidden="1" x14ac:dyDescent="0.25">
      <c r="BD1346" t="str">
        <f t="shared" si="94"/>
        <v>RM1NORFOLK AND NORWICH UNIVERSITY HOSPITAL</v>
      </c>
      <c r="BE1346" s="30" t="s">
        <v>2954</v>
      </c>
      <c r="BF1346" s="30" t="s">
        <v>2955</v>
      </c>
      <c r="BG1346" s="30" t="s">
        <v>2954</v>
      </c>
      <c r="BH1346" s="30" t="s">
        <v>2955</v>
      </c>
      <c r="BI1346" s="30" t="s">
        <v>2953</v>
      </c>
    </row>
    <row r="1347" spans="56:61" s="20" customFormat="1" ht="15" hidden="1" x14ac:dyDescent="0.25">
      <c r="BD1347" t="str">
        <f t="shared" si="94"/>
        <v>RM3SALFORD ROYAL</v>
      </c>
      <c r="BE1347" s="30" t="s">
        <v>2956</v>
      </c>
      <c r="BF1347" s="30" t="s">
        <v>2957</v>
      </c>
      <c r="BG1347" s="30" t="s">
        <v>2956</v>
      </c>
      <c r="BH1347" s="30" t="s">
        <v>2957</v>
      </c>
      <c r="BI1347" s="30" t="s">
        <v>2958</v>
      </c>
    </row>
    <row r="1348" spans="56:61" s="20" customFormat="1" ht="15" hidden="1" x14ac:dyDescent="0.25">
      <c r="BD1348" t="str">
        <f t="shared" si="94"/>
        <v>RMCROYAL BOLTON HOSPITAL</v>
      </c>
      <c r="BE1348" s="30" t="s">
        <v>2959</v>
      </c>
      <c r="BF1348" s="30" t="s">
        <v>2960</v>
      </c>
      <c r="BG1348" s="30" t="s">
        <v>2959</v>
      </c>
      <c r="BH1348" s="30" t="s">
        <v>2960</v>
      </c>
      <c r="BI1348" s="30" t="s">
        <v>2961</v>
      </c>
    </row>
    <row r="1349" spans="56:61" s="20" customFormat="1" ht="15" hidden="1" x14ac:dyDescent="0.25">
      <c r="BD1349" t="str">
        <f t="shared" si="94"/>
        <v>RMPTAMESIDE GENERAL HOSPITAL</v>
      </c>
      <c r="BE1349" s="30" t="s">
        <v>2962</v>
      </c>
      <c r="BF1349" s="30" t="s">
        <v>2963</v>
      </c>
      <c r="BG1349" s="30" t="s">
        <v>2962</v>
      </c>
      <c r="BH1349" s="30" t="s">
        <v>2963</v>
      </c>
      <c r="BI1349" s="30" t="s">
        <v>2964</v>
      </c>
    </row>
    <row r="1350" spans="56:61" s="20" customFormat="1" ht="15" hidden="1" x14ac:dyDescent="0.25">
      <c r="BD1350" t="str">
        <f t="shared" si="94"/>
        <v>RMYAIREY CLOSE</v>
      </c>
      <c r="BE1350" s="30" t="s">
        <v>2965</v>
      </c>
      <c r="BF1350" s="30" t="s">
        <v>2966</v>
      </c>
      <c r="BG1350" s="30" t="s">
        <v>2965</v>
      </c>
      <c r="BH1350" s="30" t="s">
        <v>2966</v>
      </c>
      <c r="BI1350" s="30" t="s">
        <v>2967</v>
      </c>
    </row>
    <row r="1351" spans="56:61" s="20" customFormat="1" ht="15" hidden="1" x14ac:dyDescent="0.25">
      <c r="BD1351" t="str">
        <f t="shared" si="94"/>
        <v>RMYAIREY CLOSE - TIER 4 ADOLESCENT IN PATIENT UNIT</v>
      </c>
      <c r="BE1351" s="30" t="s">
        <v>2968</v>
      </c>
      <c r="BF1351" s="30" t="s">
        <v>2969</v>
      </c>
      <c r="BG1351" s="30" t="s">
        <v>2968</v>
      </c>
      <c r="BH1351" s="30" t="s">
        <v>2969</v>
      </c>
      <c r="BI1351" s="30" t="s">
        <v>2967</v>
      </c>
    </row>
    <row r="1352" spans="56:61" s="20" customFormat="1" ht="15" hidden="1" x14ac:dyDescent="0.25">
      <c r="BD1352" t="str">
        <f t="shared" si="94"/>
        <v>RMYBECCLES AND DISTRICT HOSPITAL</v>
      </c>
      <c r="BE1352" s="30" t="s">
        <v>2970</v>
      </c>
      <c r="BF1352" s="30" t="s">
        <v>2097</v>
      </c>
      <c r="BG1352" s="30" t="s">
        <v>2970</v>
      </c>
      <c r="BH1352" s="30" t="s">
        <v>2097</v>
      </c>
      <c r="BI1352" s="30" t="s">
        <v>2967</v>
      </c>
    </row>
    <row r="1353" spans="56:61" s="20" customFormat="1" ht="15" hidden="1" x14ac:dyDescent="0.25">
      <c r="BD1353" t="str">
        <f t="shared" si="94"/>
        <v>RMYBICKLEY DAY HOSPITAL</v>
      </c>
      <c r="BE1353" s="30" t="s">
        <v>2971</v>
      </c>
      <c r="BF1353" s="30" t="s">
        <v>2972</v>
      </c>
      <c r="BG1353" s="30" t="s">
        <v>2971</v>
      </c>
      <c r="BH1353" s="30" t="s">
        <v>2972</v>
      </c>
      <c r="BI1353" s="30" t="s">
        <v>2967</v>
      </c>
    </row>
    <row r="1354" spans="56:61" s="20" customFormat="1" ht="15" hidden="1" x14ac:dyDescent="0.25">
      <c r="BD1354" t="str">
        <f t="shared" si="94"/>
        <v>RMYCARLTON COURT</v>
      </c>
      <c r="BE1354" s="30" t="s">
        <v>2973</v>
      </c>
      <c r="BF1354" s="30" t="s">
        <v>2974</v>
      </c>
      <c r="BG1354" s="30" t="s">
        <v>2973</v>
      </c>
      <c r="BH1354" s="30" t="s">
        <v>2974</v>
      </c>
      <c r="BI1354" s="30" t="s">
        <v>2967</v>
      </c>
    </row>
    <row r="1355" spans="56:61" s="20" customFormat="1" ht="15" hidden="1" x14ac:dyDescent="0.25">
      <c r="BD1355" t="str">
        <f t="shared" si="94"/>
        <v>RMYCARROBRECK</v>
      </c>
      <c r="BE1355" s="30" t="s">
        <v>2975</v>
      </c>
      <c r="BF1355" s="30" t="s">
        <v>2976</v>
      </c>
      <c r="BG1355" s="30" t="s">
        <v>2975</v>
      </c>
      <c r="BH1355" s="30" t="s">
        <v>2976</v>
      </c>
      <c r="BI1355" s="30" t="s">
        <v>2967</v>
      </c>
    </row>
    <row r="1356" spans="56:61" s="20" customFormat="1" ht="15" hidden="1" x14ac:dyDescent="0.25">
      <c r="BD1356" t="str">
        <f t="shared" si="94"/>
        <v>RMYCHILTON HOUSES</v>
      </c>
      <c r="BE1356" s="129" t="s">
        <v>2977</v>
      </c>
      <c r="BF1356" s="129" t="s">
        <v>2978</v>
      </c>
      <c r="BG1356" s="129" t="s">
        <v>2977</v>
      </c>
      <c r="BH1356" s="129" t="s">
        <v>2978</v>
      </c>
      <c r="BI1356" s="30" t="s">
        <v>2967</v>
      </c>
    </row>
    <row r="1357" spans="56:61" s="20" customFormat="1" ht="15" hidden="1" x14ac:dyDescent="0.25">
      <c r="BD1357" t="str">
        <f t="shared" si="94"/>
        <v>RMYCOLEGATE</v>
      </c>
      <c r="BE1357" s="30" t="s">
        <v>2979</v>
      </c>
      <c r="BF1357" s="30" t="s">
        <v>2980</v>
      </c>
      <c r="BG1357" s="30" t="s">
        <v>2979</v>
      </c>
      <c r="BH1357" s="30" t="s">
        <v>2980</v>
      </c>
      <c r="BI1357" s="30" t="s">
        <v>2967</v>
      </c>
    </row>
    <row r="1358" spans="56:61" s="20" customFormat="1" ht="15" hidden="1" x14ac:dyDescent="0.25">
      <c r="BD1358" t="str">
        <f t="shared" si="94"/>
        <v>RMYCROMER HOSPITAL</v>
      </c>
      <c r="BE1358" s="30" t="s">
        <v>2981</v>
      </c>
      <c r="BF1358" s="30" t="s">
        <v>2952</v>
      </c>
      <c r="BG1358" s="30" t="s">
        <v>2981</v>
      </c>
      <c r="BH1358" s="30" t="s">
        <v>2952</v>
      </c>
      <c r="BI1358" s="30" t="s">
        <v>2967</v>
      </c>
    </row>
    <row r="1359" spans="56:61" s="20" customFormat="1" ht="15" hidden="1" x14ac:dyDescent="0.25">
      <c r="BD1359" t="str">
        <f t="shared" si="94"/>
        <v>RMYELIZABETH FRY BUILDING</v>
      </c>
      <c r="BE1359" s="30" t="s">
        <v>2982</v>
      </c>
      <c r="BF1359" s="30" t="s">
        <v>2983</v>
      </c>
      <c r="BG1359" s="30" t="s">
        <v>2982</v>
      </c>
      <c r="BH1359" s="30" t="s">
        <v>2983</v>
      </c>
      <c r="BI1359" s="30" t="s">
        <v>2967</v>
      </c>
    </row>
    <row r="1360" spans="56:61" s="20" customFormat="1" ht="15" hidden="1" x14ac:dyDescent="0.25">
      <c r="BD1360" t="str">
        <f t="shared" si="94"/>
        <v>RMYHARTISMERE HOSPITAL</v>
      </c>
      <c r="BE1360" s="30" t="s">
        <v>2984</v>
      </c>
      <c r="BF1360" s="30" t="s">
        <v>2985</v>
      </c>
      <c r="BG1360" s="30" t="s">
        <v>2984</v>
      </c>
      <c r="BH1360" s="30" t="s">
        <v>2985</v>
      </c>
      <c r="BI1360" s="30" t="s">
        <v>2967</v>
      </c>
    </row>
    <row r="1361" spans="56:61" s="20" customFormat="1" ht="15" hidden="1" x14ac:dyDescent="0.25">
      <c r="BD1361" t="str">
        <f t="shared" si="94"/>
        <v>RMYHELLESDON HOSPITAL</v>
      </c>
      <c r="BE1361" s="30" t="s">
        <v>2986</v>
      </c>
      <c r="BF1361" s="30" t="s">
        <v>2987</v>
      </c>
      <c r="BG1361" s="30" t="s">
        <v>2986</v>
      </c>
      <c r="BH1361" s="30" t="s">
        <v>2987</v>
      </c>
      <c r="BI1361" s="30" t="s">
        <v>2967</v>
      </c>
    </row>
    <row r="1362" spans="56:61" s="20" customFormat="1" ht="15" hidden="1" x14ac:dyDescent="0.25">
      <c r="BD1362" t="str">
        <f t="shared" si="94"/>
        <v>RMYHIGHLANDS</v>
      </c>
      <c r="BE1362" s="30" t="s">
        <v>2988</v>
      </c>
      <c r="BF1362" s="30" t="s">
        <v>2989</v>
      </c>
      <c r="BG1362" s="30" t="s">
        <v>2988</v>
      </c>
      <c r="BH1362" s="30" t="s">
        <v>2989</v>
      </c>
      <c r="BI1362" s="30" t="s">
        <v>2967</v>
      </c>
    </row>
    <row r="1363" spans="56:61" s="20" customFormat="1" ht="15" hidden="1" x14ac:dyDescent="0.25">
      <c r="BD1363" t="str">
        <f t="shared" si="94"/>
        <v>RMYHOLYWELLS</v>
      </c>
      <c r="BE1363" s="30" t="s">
        <v>2990</v>
      </c>
      <c r="BF1363" s="30" t="s">
        <v>2991</v>
      </c>
      <c r="BG1363" s="30" t="s">
        <v>2990</v>
      </c>
      <c r="BH1363" s="30" t="s">
        <v>2991</v>
      </c>
      <c r="BI1363" s="30" t="s">
        <v>2967</v>
      </c>
    </row>
    <row r="1364" spans="56:61" s="20" customFormat="1" ht="15" hidden="1" x14ac:dyDescent="0.25">
      <c r="BD1364" t="str">
        <f t="shared" si="94"/>
        <v>RMYIP3 8LY</v>
      </c>
      <c r="BE1364" s="30" t="s">
        <v>2992</v>
      </c>
      <c r="BF1364" s="30" t="s">
        <v>2993</v>
      </c>
      <c r="BG1364" s="30" t="s">
        <v>2992</v>
      </c>
      <c r="BH1364" s="30" t="s">
        <v>2993</v>
      </c>
      <c r="BI1364" s="30" t="s">
        <v>2967</v>
      </c>
    </row>
    <row r="1365" spans="56:61" s="20" customFormat="1" ht="15" hidden="1" x14ac:dyDescent="0.25">
      <c r="BD1365" t="str">
        <f t="shared" si="94"/>
        <v>RMYJAMES PAGET HOSPITAL</v>
      </c>
      <c r="BE1365" s="30" t="s">
        <v>2994</v>
      </c>
      <c r="BF1365" s="30" t="s">
        <v>2995</v>
      </c>
      <c r="BG1365" s="30" t="s">
        <v>2994</v>
      </c>
      <c r="BH1365" s="30" t="s">
        <v>2995</v>
      </c>
      <c r="BI1365" s="30" t="s">
        <v>2967</v>
      </c>
    </row>
    <row r="1366" spans="56:61" s="20" customFormat="1" ht="15" hidden="1" x14ac:dyDescent="0.25">
      <c r="BD1366" t="str">
        <f t="shared" si="94"/>
        <v>RMYJULIAN HOSPITAL</v>
      </c>
      <c r="BE1366" s="30" t="s">
        <v>2996</v>
      </c>
      <c r="BF1366" s="30" t="s">
        <v>2997</v>
      </c>
      <c r="BG1366" s="30" t="s">
        <v>2996</v>
      </c>
      <c r="BH1366" s="30" t="s">
        <v>2997</v>
      </c>
      <c r="BI1366" s="30" t="s">
        <v>2967</v>
      </c>
    </row>
    <row r="1367" spans="56:61" s="20" customFormat="1" ht="15" hidden="1" x14ac:dyDescent="0.25">
      <c r="BD1367" t="str">
        <f t="shared" si="94"/>
        <v>RMYKEEBLES YARD</v>
      </c>
      <c r="BE1367" s="30" t="s">
        <v>2998</v>
      </c>
      <c r="BF1367" s="30" t="s">
        <v>2999</v>
      </c>
      <c r="BG1367" s="30" t="s">
        <v>2998</v>
      </c>
      <c r="BH1367" s="30" t="s">
        <v>2999</v>
      </c>
      <c r="BI1367" s="30" t="s">
        <v>2967</v>
      </c>
    </row>
    <row r="1368" spans="56:61" s="20" customFormat="1" ht="15" hidden="1" x14ac:dyDescent="0.25">
      <c r="BD1368" t="str">
        <f t="shared" si="94"/>
        <v>RMYKINGS JUBILEE</v>
      </c>
      <c r="BE1368" s="30" t="s">
        <v>3000</v>
      </c>
      <c r="BF1368" s="30" t="s">
        <v>3001</v>
      </c>
      <c r="BG1368" s="30" t="s">
        <v>3000</v>
      </c>
      <c r="BH1368" s="30" t="s">
        <v>3001</v>
      </c>
      <c r="BI1368" s="30" t="s">
        <v>2967</v>
      </c>
    </row>
    <row r="1369" spans="56:61" s="20" customFormat="1" ht="15" hidden="1" x14ac:dyDescent="0.25">
      <c r="BD1369" t="str">
        <f t="shared" si="94"/>
        <v>RMYMEADOWLANDS</v>
      </c>
      <c r="BE1369" s="30" t="s">
        <v>3002</v>
      </c>
      <c r="BF1369" s="30" t="s">
        <v>3003</v>
      </c>
      <c r="BG1369" s="30" t="s">
        <v>3002</v>
      </c>
      <c r="BH1369" s="30" t="s">
        <v>3003</v>
      </c>
      <c r="BI1369" s="30" t="s">
        <v>2967</v>
      </c>
    </row>
    <row r="1370" spans="56:61" s="20" customFormat="1" ht="15" hidden="1" x14ac:dyDescent="0.25">
      <c r="BD1370" t="str">
        <f t="shared" si="94"/>
        <v>RMYMERIDEAN EAST</v>
      </c>
      <c r="BE1370" s="30" t="s">
        <v>3004</v>
      </c>
      <c r="BF1370" s="30" t="s">
        <v>3005</v>
      </c>
      <c r="BG1370" s="30" t="s">
        <v>3004</v>
      </c>
      <c r="BH1370" s="30" t="s">
        <v>3005</v>
      </c>
      <c r="BI1370" s="30" t="s">
        <v>2967</v>
      </c>
    </row>
    <row r="1371" spans="56:61" s="20" customFormat="1" ht="15" hidden="1" x14ac:dyDescent="0.25">
      <c r="BD1371" t="str">
        <f t="shared" si="94"/>
        <v>RMYNEWMARKET HOSPITAL</v>
      </c>
      <c r="BE1371" s="30" t="s">
        <v>3006</v>
      </c>
      <c r="BF1371" s="30" t="s">
        <v>2126</v>
      </c>
      <c r="BG1371" s="30" t="s">
        <v>3006</v>
      </c>
      <c r="BH1371" s="30" t="s">
        <v>2126</v>
      </c>
      <c r="BI1371" s="30" t="s">
        <v>2967</v>
      </c>
    </row>
    <row r="1372" spans="56:61" s="20" customFormat="1" ht="15" hidden="1" x14ac:dyDescent="0.25">
      <c r="BD1372" t="str">
        <f t="shared" si="94"/>
        <v>RMYNOR CAS LOWESTOFT AND WAVENEY</v>
      </c>
      <c r="BE1372" s="30" t="s">
        <v>3007</v>
      </c>
      <c r="BF1372" s="30" t="s">
        <v>3008</v>
      </c>
      <c r="BG1372" s="30" t="s">
        <v>3007</v>
      </c>
      <c r="BH1372" s="30" t="s">
        <v>3008</v>
      </c>
      <c r="BI1372" s="30" t="s">
        <v>2967</v>
      </c>
    </row>
    <row r="1373" spans="56:61" s="20" customFormat="1" ht="15" hidden="1" x14ac:dyDescent="0.25">
      <c r="BD1373" t="str">
        <f t="shared" si="94"/>
        <v>RMYNORFOLK AND NORWICH UNIVERSITY HOSPITAL</v>
      </c>
      <c r="BE1373" s="30" t="s">
        <v>3009</v>
      </c>
      <c r="BF1373" s="30" t="s">
        <v>2955</v>
      </c>
      <c r="BG1373" s="30" t="s">
        <v>3009</v>
      </c>
      <c r="BH1373" s="30" t="s">
        <v>2955</v>
      </c>
      <c r="BI1373" s="30" t="s">
        <v>2967</v>
      </c>
    </row>
    <row r="1374" spans="56:61" s="20" customFormat="1" ht="15" hidden="1" x14ac:dyDescent="0.25">
      <c r="BD1374" t="str">
        <f t="shared" si="94"/>
        <v>RMYNORTH WALSHAM COTTAGE HOSPITAL</v>
      </c>
      <c r="BE1374" s="30" t="s">
        <v>3010</v>
      </c>
      <c r="BF1374" s="30" t="s">
        <v>3011</v>
      </c>
      <c r="BG1374" s="30" t="s">
        <v>3010</v>
      </c>
      <c r="BH1374" s="30" t="s">
        <v>3011</v>
      </c>
      <c r="BI1374" s="30" t="s">
        <v>2967</v>
      </c>
    </row>
    <row r="1375" spans="56:61" s="20" customFormat="1" ht="15" hidden="1" x14ac:dyDescent="0.25">
      <c r="BD1375" t="str">
        <f t="shared" si="94"/>
        <v>RMYNORTHGATE HOSPITAL</v>
      </c>
      <c r="BE1375" s="30" t="s">
        <v>3012</v>
      </c>
      <c r="BF1375" s="30" t="s">
        <v>2104</v>
      </c>
      <c r="BG1375" s="30" t="s">
        <v>3012</v>
      </c>
      <c r="BH1375" s="30" t="s">
        <v>2104</v>
      </c>
      <c r="BI1375" s="30" t="s">
        <v>2967</v>
      </c>
    </row>
    <row r="1376" spans="56:61" s="20" customFormat="1" ht="15" hidden="1" x14ac:dyDescent="0.25">
      <c r="BD1376" t="str">
        <f t="shared" si="94"/>
        <v>RMYNORVIC CLINIC</v>
      </c>
      <c r="BE1376" s="30" t="s">
        <v>3013</v>
      </c>
      <c r="BF1376" s="30" t="s">
        <v>3014</v>
      </c>
      <c r="BG1376" s="30" t="s">
        <v>3013</v>
      </c>
      <c r="BH1376" s="30" t="s">
        <v>3014</v>
      </c>
      <c r="BI1376" s="30" t="s">
        <v>2967</v>
      </c>
    </row>
    <row r="1377" spans="56:61" s="20" customFormat="1" ht="15" hidden="1" x14ac:dyDescent="0.25">
      <c r="BD1377" t="str">
        <f t="shared" si="94"/>
        <v>RMYPATRICK STEAD HOSPITAL</v>
      </c>
      <c r="BE1377" s="30" t="s">
        <v>3015</v>
      </c>
      <c r="BF1377" s="30" t="s">
        <v>2106</v>
      </c>
      <c r="BG1377" s="30" t="s">
        <v>3015</v>
      </c>
      <c r="BH1377" s="30" t="s">
        <v>2106</v>
      </c>
      <c r="BI1377" s="30" t="s">
        <v>2967</v>
      </c>
    </row>
    <row r="1378" spans="56:61" s="20" customFormat="1" ht="15" hidden="1" x14ac:dyDescent="0.25">
      <c r="BD1378" t="str">
        <f t="shared" si="94"/>
        <v>RMYQUEEN ELIZABETH HOSPITAL</v>
      </c>
      <c r="BE1378" s="30" t="s">
        <v>3016</v>
      </c>
      <c r="BF1378" s="30" t="s">
        <v>499</v>
      </c>
      <c r="BG1378" s="30" t="s">
        <v>3016</v>
      </c>
      <c r="BH1378" s="30" t="s">
        <v>499</v>
      </c>
      <c r="BI1378" s="30" t="s">
        <v>2967</v>
      </c>
    </row>
    <row r="1379" spans="56:61" s="20" customFormat="1" ht="15" hidden="1" x14ac:dyDescent="0.25">
      <c r="BD1379" t="str">
        <f t="shared" si="94"/>
        <v>RMYSOUTHWOLD HOSPITAL</v>
      </c>
      <c r="BE1379" s="30" t="s">
        <v>3017</v>
      </c>
      <c r="BF1379" s="30" t="s">
        <v>2108</v>
      </c>
      <c r="BG1379" s="30" t="s">
        <v>3017</v>
      </c>
      <c r="BH1379" s="30" t="s">
        <v>2108</v>
      </c>
      <c r="BI1379" s="30" t="s">
        <v>2967</v>
      </c>
    </row>
    <row r="1380" spans="56:61" s="20" customFormat="1" ht="15" hidden="1" x14ac:dyDescent="0.25">
      <c r="BD1380" t="str">
        <f t="shared" si="94"/>
        <v>RMYSPRINGWELL</v>
      </c>
      <c r="BE1380" s="30" t="s">
        <v>3018</v>
      </c>
      <c r="BF1380" s="30" t="s">
        <v>3019</v>
      </c>
      <c r="BG1380" s="30" t="s">
        <v>3018</v>
      </c>
      <c r="BH1380" s="30" t="s">
        <v>3019</v>
      </c>
      <c r="BI1380" s="30" t="s">
        <v>2967</v>
      </c>
    </row>
    <row r="1381" spans="56:61" s="20" customFormat="1" ht="15" hidden="1" x14ac:dyDescent="0.25">
      <c r="BD1381" t="str">
        <f t="shared" si="94"/>
        <v>RMYST CLEMENTS HOSPITAL</v>
      </c>
      <c r="BE1381" s="30" t="s">
        <v>3020</v>
      </c>
      <c r="BF1381" s="30" t="s">
        <v>3021</v>
      </c>
      <c r="BG1381" s="30" t="s">
        <v>3020</v>
      </c>
      <c r="BH1381" s="30" t="s">
        <v>3021</v>
      </c>
      <c r="BI1381" s="30" t="s">
        <v>2967</v>
      </c>
    </row>
    <row r="1382" spans="56:61" s="20" customFormat="1" ht="15" hidden="1" x14ac:dyDescent="0.25">
      <c r="BD1382" t="str">
        <f t="shared" si="94"/>
        <v>RMYST CLEMENTS HOSPITAL</v>
      </c>
      <c r="BE1382" s="30" t="s">
        <v>3022</v>
      </c>
      <c r="BF1382" s="30" t="s">
        <v>3021</v>
      </c>
      <c r="BG1382" s="30" t="s">
        <v>3022</v>
      </c>
      <c r="BH1382" s="30" t="s">
        <v>3021</v>
      </c>
      <c r="BI1382" s="30" t="s">
        <v>2967</v>
      </c>
    </row>
    <row r="1383" spans="56:61" s="20" customFormat="1" ht="15" hidden="1" x14ac:dyDescent="0.25">
      <c r="BD1383" t="str">
        <f t="shared" si="94"/>
        <v>RMYST STEPHENS</v>
      </c>
      <c r="BE1383" s="30" t="s">
        <v>3023</v>
      </c>
      <c r="BF1383" s="30" t="s">
        <v>3024</v>
      </c>
      <c r="BG1383" s="30" t="s">
        <v>3023</v>
      </c>
      <c r="BH1383" s="30" t="s">
        <v>3024</v>
      </c>
      <c r="BI1383" s="30" t="s">
        <v>2967</v>
      </c>
    </row>
    <row r="1384" spans="56:61" s="20" customFormat="1" ht="15" hidden="1" x14ac:dyDescent="0.25">
      <c r="BD1384" t="str">
        <f t="shared" si="94"/>
        <v>RMYST. LEONARDS HOSPITAL</v>
      </c>
      <c r="BE1384" s="30" t="s">
        <v>3025</v>
      </c>
      <c r="BF1384" s="30" t="s">
        <v>3026</v>
      </c>
      <c r="BG1384" s="30" t="s">
        <v>3025</v>
      </c>
      <c r="BH1384" s="30" t="s">
        <v>3026</v>
      </c>
      <c r="BI1384" s="30" t="s">
        <v>2967</v>
      </c>
    </row>
    <row r="1385" spans="56:61" s="20" customFormat="1" ht="15" hidden="1" x14ac:dyDescent="0.25">
      <c r="BD1385" t="str">
        <f t="shared" si="94"/>
        <v>RMYSTEPPING OUT</v>
      </c>
      <c r="BE1385" s="30" t="s">
        <v>3027</v>
      </c>
      <c r="BF1385" s="30" t="s">
        <v>3028</v>
      </c>
      <c r="BG1385" s="30" t="s">
        <v>3027</v>
      </c>
      <c r="BH1385" s="30" t="s">
        <v>3028</v>
      </c>
      <c r="BI1385" s="30" t="s">
        <v>2967</v>
      </c>
    </row>
    <row r="1386" spans="56:61" s="20" customFormat="1" ht="15" hidden="1" x14ac:dyDescent="0.25">
      <c r="BD1386" t="str">
        <f t="shared" si="94"/>
        <v>RMYTWO NINE EIGHT</v>
      </c>
      <c r="BE1386" s="30" t="s">
        <v>3029</v>
      </c>
      <c r="BF1386" s="30" t="s">
        <v>3030</v>
      </c>
      <c r="BG1386" s="30" t="s">
        <v>3029</v>
      </c>
      <c r="BH1386" s="30" t="s">
        <v>3030</v>
      </c>
      <c r="BI1386" s="30" t="s">
        <v>2967</v>
      </c>
    </row>
    <row r="1387" spans="56:61" s="20" customFormat="1" ht="15" hidden="1" x14ac:dyDescent="0.25">
      <c r="BD1387" t="str">
        <f t="shared" si="94"/>
        <v>RMYTWO NINE SIX</v>
      </c>
      <c r="BE1387" s="30" t="s">
        <v>3031</v>
      </c>
      <c r="BF1387" s="30" t="s">
        <v>3032</v>
      </c>
      <c r="BG1387" s="30" t="s">
        <v>3031</v>
      </c>
      <c r="BH1387" s="30" t="s">
        <v>3032</v>
      </c>
      <c r="BI1387" s="30" t="s">
        <v>2967</v>
      </c>
    </row>
    <row r="1388" spans="56:61" s="20" customFormat="1" ht="15" hidden="1" x14ac:dyDescent="0.25">
      <c r="BD1388" t="str">
        <f t="shared" si="94"/>
        <v>RMYVIOLET HILL DAY HOSPITAL</v>
      </c>
      <c r="BE1388" s="30" t="s">
        <v>3033</v>
      </c>
      <c r="BF1388" s="30" t="s">
        <v>3034</v>
      </c>
      <c r="BG1388" s="30" t="s">
        <v>3033</v>
      </c>
      <c r="BH1388" s="30" t="s">
        <v>3034</v>
      </c>
      <c r="BI1388" s="30" t="s">
        <v>2967</v>
      </c>
    </row>
    <row r="1389" spans="56:61" s="20" customFormat="1" ht="15" hidden="1" x14ac:dyDescent="0.25">
      <c r="BD1389" t="str">
        <f t="shared" si="94"/>
        <v>RMYWEDGEWOOD HOUSE, WEST SUFFOLK HOSPITAL</v>
      </c>
      <c r="BE1389" s="30" t="s">
        <v>3035</v>
      </c>
      <c r="BF1389" s="30" t="s">
        <v>3036</v>
      </c>
      <c r="BG1389" s="30" t="s">
        <v>3035</v>
      </c>
      <c r="BH1389" s="30" t="s">
        <v>3036</v>
      </c>
      <c r="BI1389" s="30" t="s">
        <v>2967</v>
      </c>
    </row>
    <row r="1390" spans="56:61" s="20" customFormat="1" ht="15" hidden="1" x14ac:dyDescent="0.25">
      <c r="BD1390" t="str">
        <f t="shared" si="94"/>
        <v>RMYWOODLANDS, IPSWICH HOSPITAL</v>
      </c>
      <c r="BE1390" s="30" t="s">
        <v>3037</v>
      </c>
      <c r="BF1390" s="30" t="s">
        <v>3038</v>
      </c>
      <c r="BG1390" s="30" t="s">
        <v>3037</v>
      </c>
      <c r="BH1390" s="30" t="s">
        <v>3038</v>
      </c>
      <c r="BI1390" s="30" t="s">
        <v>2967</v>
      </c>
    </row>
    <row r="1391" spans="56:61" s="20" customFormat="1" ht="15" hidden="1" x14ac:dyDescent="0.25">
      <c r="BD1391" t="str">
        <f t="shared" si="94"/>
        <v>RN3CHIPPENHAM COMMUNITY HOSPITAL</v>
      </c>
      <c r="BE1391" s="30" t="s">
        <v>3039</v>
      </c>
      <c r="BF1391" s="30" t="s">
        <v>170</v>
      </c>
      <c r="BG1391" s="30" t="s">
        <v>3039</v>
      </c>
      <c r="BH1391" s="30" t="s">
        <v>170</v>
      </c>
      <c r="BI1391" s="30" t="s">
        <v>3040</v>
      </c>
    </row>
    <row r="1392" spans="56:61" s="20" customFormat="1" ht="15" hidden="1" x14ac:dyDescent="0.25">
      <c r="BD1392" t="str">
        <f t="shared" si="94"/>
        <v>RN3FAIRFORD HOSPITAL</v>
      </c>
      <c r="BE1392" s="30" t="s">
        <v>3041</v>
      </c>
      <c r="BF1392" s="30" t="s">
        <v>951</v>
      </c>
      <c r="BG1392" s="30" t="s">
        <v>3041</v>
      </c>
      <c r="BH1392" s="30" t="s">
        <v>951</v>
      </c>
      <c r="BI1392" s="30" t="s">
        <v>3040</v>
      </c>
    </row>
    <row r="1393" spans="56:61" s="20" customFormat="1" ht="15" hidden="1" x14ac:dyDescent="0.25">
      <c r="BD1393" t="str">
        <f t="shared" si="94"/>
        <v>RN3PAULTON MEMORIAL HOSPITAL</v>
      </c>
      <c r="BE1393" s="30" t="s">
        <v>3042</v>
      </c>
      <c r="BF1393" s="30" t="s">
        <v>196</v>
      </c>
      <c r="BG1393" s="30" t="s">
        <v>3042</v>
      </c>
      <c r="BH1393" s="30" t="s">
        <v>196</v>
      </c>
      <c r="BI1393" s="30" t="s">
        <v>3040</v>
      </c>
    </row>
    <row r="1394" spans="56:61" s="20" customFormat="1" ht="15" hidden="1" x14ac:dyDescent="0.25">
      <c r="BD1394" t="str">
        <f t="shared" si="94"/>
        <v xml:space="preserve">RN3PRINCESS ANNE WING </v>
      </c>
      <c r="BE1394" s="30" t="s">
        <v>3043</v>
      </c>
      <c r="BF1394" s="30" t="s">
        <v>3044</v>
      </c>
      <c r="BG1394" s="30" t="s">
        <v>3043</v>
      </c>
      <c r="BH1394" s="30" t="s">
        <v>3044</v>
      </c>
      <c r="BI1394" s="30" t="s">
        <v>3040</v>
      </c>
    </row>
    <row r="1395" spans="56:61" s="20" customFormat="1" ht="15" hidden="1" x14ac:dyDescent="0.25">
      <c r="BD1395" t="str">
        <f t="shared" si="94"/>
        <v>RN3SAVERNAKE HOSPITAL</v>
      </c>
      <c r="BE1395" s="30" t="s">
        <v>3045</v>
      </c>
      <c r="BF1395" s="30" t="s">
        <v>3046</v>
      </c>
      <c r="BG1395" s="30" t="s">
        <v>3045</v>
      </c>
      <c r="BH1395" s="30" t="s">
        <v>3046</v>
      </c>
      <c r="BI1395" s="30" t="s">
        <v>3040</v>
      </c>
    </row>
    <row r="1396" spans="56:61" s="20" customFormat="1" ht="15" hidden="1" x14ac:dyDescent="0.25">
      <c r="BD1396" t="str">
        <f t="shared" si="94"/>
        <v>RN3SHEPTON MALLET COMMUNITY HOSPITAL</v>
      </c>
      <c r="BE1396" s="30" t="s">
        <v>3047</v>
      </c>
      <c r="BF1396" s="30" t="s">
        <v>1258</v>
      </c>
      <c r="BG1396" s="30" t="s">
        <v>3047</v>
      </c>
      <c r="BH1396" s="30" t="s">
        <v>1258</v>
      </c>
      <c r="BI1396" s="30" t="s">
        <v>3040</v>
      </c>
    </row>
    <row r="1397" spans="56:61" s="20" customFormat="1" ht="15" hidden="1" x14ac:dyDescent="0.25">
      <c r="BD1397" t="str">
        <f t="shared" si="94"/>
        <v>RN3THE BRUNEL NHS TREATMENT CENTRE</v>
      </c>
      <c r="BE1397" s="30" t="s">
        <v>3048</v>
      </c>
      <c r="BF1397" s="30" t="s">
        <v>3049</v>
      </c>
      <c r="BG1397" s="30" t="s">
        <v>3048</v>
      </c>
      <c r="BH1397" s="30" t="s">
        <v>3049</v>
      </c>
      <c r="BI1397" s="30" t="s">
        <v>3040</v>
      </c>
    </row>
    <row r="1398" spans="56:61" s="20" customFormat="1" ht="15" hidden="1" x14ac:dyDescent="0.25">
      <c r="BD1398" t="str">
        <f t="shared" ref="BD1398:BD1461" si="95">CONCATENATE(LEFT(BE1398, 3),BF1398)</f>
        <v>RN3THE GREAT WESTERN HOSPITAL</v>
      </c>
      <c r="BE1398" s="30" t="s">
        <v>3050</v>
      </c>
      <c r="BF1398" s="30" t="s">
        <v>3051</v>
      </c>
      <c r="BG1398" s="30" t="s">
        <v>3050</v>
      </c>
      <c r="BH1398" s="30" t="s">
        <v>3051</v>
      </c>
      <c r="BI1398" s="30" t="s">
        <v>3040</v>
      </c>
    </row>
    <row r="1399" spans="56:61" s="20" customFormat="1" ht="15" hidden="1" x14ac:dyDescent="0.25">
      <c r="BD1399" t="str">
        <f t="shared" si="95"/>
        <v>RN3TROWBRIDGE COMMUNITY HOSPITAL</v>
      </c>
      <c r="BE1399" s="30" t="s">
        <v>3052</v>
      </c>
      <c r="BF1399" s="30" t="s">
        <v>206</v>
      </c>
      <c r="BG1399" s="30" t="s">
        <v>3052</v>
      </c>
      <c r="BH1399" s="30" t="s">
        <v>206</v>
      </c>
      <c r="BI1399" s="30" t="s">
        <v>3040</v>
      </c>
    </row>
    <row r="1400" spans="56:61" s="20" customFormat="1" ht="15" hidden="1" x14ac:dyDescent="0.25">
      <c r="BD1400" t="str">
        <f t="shared" si="95"/>
        <v xml:space="preserve">RN3WARMINSTER COMMUNITY HOSPITAL </v>
      </c>
      <c r="BE1400" s="30" t="s">
        <v>3053</v>
      </c>
      <c r="BF1400" s="30" t="s">
        <v>3054</v>
      </c>
      <c r="BG1400" s="30" t="s">
        <v>3053</v>
      </c>
      <c r="BH1400" s="30" t="s">
        <v>3054</v>
      </c>
      <c r="BI1400" s="30" t="s">
        <v>3040</v>
      </c>
    </row>
    <row r="1401" spans="56:61" s="20" customFormat="1" ht="15" hidden="1" x14ac:dyDescent="0.25">
      <c r="BD1401" t="str">
        <f t="shared" si="95"/>
        <v>RN5ANDOVER WAR MEMORIAL HOSPITAL</v>
      </c>
      <c r="BE1401" s="30" t="s">
        <v>3055</v>
      </c>
      <c r="BF1401" s="30" t="s">
        <v>3056</v>
      </c>
      <c r="BG1401" s="30" t="s">
        <v>3055</v>
      </c>
      <c r="BH1401" s="30" t="s">
        <v>3056</v>
      </c>
      <c r="BI1401" s="30" t="s">
        <v>3057</v>
      </c>
    </row>
    <row r="1402" spans="56:61" s="20" customFormat="1" ht="15" hidden="1" x14ac:dyDescent="0.25">
      <c r="BD1402" t="str">
        <f t="shared" si="95"/>
        <v>RN5BASINGSTOKE AND NORTH HAMPSHIRE HOSPITAL</v>
      </c>
      <c r="BE1402" s="30" t="s">
        <v>3058</v>
      </c>
      <c r="BF1402" s="30" t="s">
        <v>3059</v>
      </c>
      <c r="BG1402" s="30" t="s">
        <v>3058</v>
      </c>
      <c r="BH1402" s="30" t="s">
        <v>3059</v>
      </c>
      <c r="BI1402" s="30" t="s">
        <v>3057</v>
      </c>
    </row>
    <row r="1403" spans="56:61" s="20" customFormat="1" ht="15" hidden="1" x14ac:dyDescent="0.25">
      <c r="BD1403" t="str">
        <f t="shared" si="95"/>
        <v>RN5NORTH HAMPSHIRE HOSPITAL (PARKLANDS) PAEDIATRIC OUTPATIENTS</v>
      </c>
      <c r="BE1403" s="30" t="s">
        <v>3060</v>
      </c>
      <c r="BF1403" s="30" t="s">
        <v>3061</v>
      </c>
      <c r="BG1403" s="30" t="s">
        <v>3060</v>
      </c>
      <c r="BH1403" s="30" t="s">
        <v>3061</v>
      </c>
      <c r="BI1403" s="30" t="s">
        <v>3057</v>
      </c>
    </row>
    <row r="1404" spans="56:61" s="20" customFormat="1" ht="15" hidden="1" x14ac:dyDescent="0.25">
      <c r="BD1404" t="str">
        <f t="shared" si="95"/>
        <v>RN5ROYAL HAMPSHIRE COUNTY HOSPITAL</v>
      </c>
      <c r="BE1404" s="30" t="s">
        <v>3062</v>
      </c>
      <c r="BF1404" s="30" t="s">
        <v>3063</v>
      </c>
      <c r="BG1404" s="30" t="s">
        <v>3062</v>
      </c>
      <c r="BH1404" s="30" t="s">
        <v>3063</v>
      </c>
      <c r="BI1404" s="30" t="s">
        <v>3057</v>
      </c>
    </row>
    <row r="1405" spans="56:61" s="20" customFormat="1" ht="15" hidden="1" x14ac:dyDescent="0.25">
      <c r="BD1405" t="str">
        <f t="shared" si="95"/>
        <v>RN7DARENT VALLEY HOSPITAL</v>
      </c>
      <c r="BE1405" s="30" t="s">
        <v>3064</v>
      </c>
      <c r="BF1405" s="30" t="s">
        <v>3065</v>
      </c>
      <c r="BG1405" s="30" t="s">
        <v>3064</v>
      </c>
      <c r="BH1405" s="30" t="s">
        <v>3065</v>
      </c>
      <c r="BI1405" s="30" t="s">
        <v>3066</v>
      </c>
    </row>
    <row r="1406" spans="56:61" s="20" customFormat="1" ht="15" hidden="1" x14ac:dyDescent="0.25">
      <c r="BD1406" t="str">
        <f t="shared" si="95"/>
        <v>RN7GRAVESHAM COMMUNITY HOSPITAL</v>
      </c>
      <c r="BE1406" s="30" t="s">
        <v>3067</v>
      </c>
      <c r="BF1406" s="30" t="s">
        <v>3068</v>
      </c>
      <c r="BG1406" s="30" t="s">
        <v>3067</v>
      </c>
      <c r="BH1406" s="30" t="s">
        <v>3068</v>
      </c>
      <c r="BI1406" s="30" t="s">
        <v>3066</v>
      </c>
    </row>
    <row r="1407" spans="56:61" s="20" customFormat="1" ht="15" hidden="1" x14ac:dyDescent="0.25">
      <c r="BD1407" t="str">
        <f t="shared" si="95"/>
        <v>RN7WOODLAND NHS TREATMENT CENTRE</v>
      </c>
      <c r="BE1407" s="30" t="s">
        <v>3069</v>
      </c>
      <c r="BF1407" s="30" t="s">
        <v>3070</v>
      </c>
      <c r="BG1407" s="30" t="s">
        <v>3069</v>
      </c>
      <c r="BH1407" s="30" t="s">
        <v>3070</v>
      </c>
      <c r="BI1407" s="30" t="s">
        <v>3066</v>
      </c>
    </row>
    <row r="1408" spans="56:61" s="20" customFormat="1" ht="15" hidden="1" x14ac:dyDescent="0.25">
      <c r="BD1408" t="str">
        <f t="shared" si="95"/>
        <v>RNACORBETT HOSPITAL</v>
      </c>
      <c r="BE1408" s="30" t="s">
        <v>3071</v>
      </c>
      <c r="BF1408" s="30" t="s">
        <v>3072</v>
      </c>
      <c r="BG1408" s="30" t="s">
        <v>3071</v>
      </c>
      <c r="BH1408" s="30" t="s">
        <v>3072</v>
      </c>
      <c r="BI1408" s="30" t="s">
        <v>3073</v>
      </c>
    </row>
    <row r="1409" spans="56:61" s="20" customFormat="1" ht="15" hidden="1" x14ac:dyDescent="0.25">
      <c r="BD1409" t="str">
        <f t="shared" si="95"/>
        <v>RNAGUEST HOSPITAL</v>
      </c>
      <c r="BE1409" s="30" t="s">
        <v>3074</v>
      </c>
      <c r="BF1409" s="30" t="s">
        <v>3075</v>
      </c>
      <c r="BG1409" s="30" t="s">
        <v>3074</v>
      </c>
      <c r="BH1409" s="30" t="s">
        <v>3075</v>
      </c>
      <c r="BI1409" s="30" t="s">
        <v>3073</v>
      </c>
    </row>
    <row r="1410" spans="56:61" s="20" customFormat="1" ht="15" hidden="1" x14ac:dyDescent="0.25">
      <c r="BD1410" t="str">
        <f t="shared" si="95"/>
        <v>RNARUSSELLS HALL HOSPITAL</v>
      </c>
      <c r="BE1410" s="30" t="s">
        <v>3076</v>
      </c>
      <c r="BF1410" s="30" t="s">
        <v>505</v>
      </c>
      <c r="BG1410" s="30" t="s">
        <v>3076</v>
      </c>
      <c r="BH1410" s="30" t="s">
        <v>505</v>
      </c>
      <c r="BI1410" s="30" t="s">
        <v>3073</v>
      </c>
    </row>
    <row r="1411" spans="56:61" s="20" customFormat="1" ht="15" hidden="1" x14ac:dyDescent="0.25">
      <c r="BD1411" t="str">
        <f t="shared" si="95"/>
        <v>RNLBRAMPTON WAR MEMORIAL HOSPITAL</v>
      </c>
      <c r="BE1411" s="30" t="s">
        <v>3077</v>
      </c>
      <c r="BF1411" s="30" t="s">
        <v>3078</v>
      </c>
      <c r="BG1411" s="30" t="s">
        <v>3077</v>
      </c>
      <c r="BH1411" s="30" t="s">
        <v>3078</v>
      </c>
      <c r="BI1411" s="30" t="s">
        <v>3079</v>
      </c>
    </row>
    <row r="1412" spans="56:61" s="20" customFormat="1" ht="15" hidden="1" x14ac:dyDescent="0.25">
      <c r="BD1412" t="str">
        <f t="shared" si="95"/>
        <v>RNLCOCKERMOUTH COMMUNITY HOSPITAL</v>
      </c>
      <c r="BE1412" s="30" t="s">
        <v>3080</v>
      </c>
      <c r="BF1412" s="30" t="s">
        <v>3081</v>
      </c>
      <c r="BG1412" s="30" t="s">
        <v>3080</v>
      </c>
      <c r="BH1412" s="30" t="s">
        <v>3081</v>
      </c>
      <c r="BI1412" s="30" t="s">
        <v>3079</v>
      </c>
    </row>
    <row r="1413" spans="56:61" s="20" customFormat="1" ht="15" hidden="1" x14ac:dyDescent="0.25">
      <c r="BD1413" t="str">
        <f t="shared" si="95"/>
        <v>RNLCUMBERLAND INFIRMARY</v>
      </c>
      <c r="BE1413" s="30" t="s">
        <v>3082</v>
      </c>
      <c r="BF1413" s="30" t="s">
        <v>3083</v>
      </c>
      <c r="BG1413" s="30" t="s">
        <v>3082</v>
      </c>
      <c r="BH1413" s="30" t="s">
        <v>3083</v>
      </c>
      <c r="BI1413" s="30" t="s">
        <v>3079</v>
      </c>
    </row>
    <row r="1414" spans="56:61" s="20" customFormat="1" ht="15" hidden="1" x14ac:dyDescent="0.25">
      <c r="BD1414" t="str">
        <f t="shared" si="95"/>
        <v>RNLHALTWHISTLE WAR MEMORIAL HOSPITAL</v>
      </c>
      <c r="BE1414" s="30" t="s">
        <v>3084</v>
      </c>
      <c r="BF1414" s="30" t="s">
        <v>3085</v>
      </c>
      <c r="BG1414" s="30" t="s">
        <v>3084</v>
      </c>
      <c r="BH1414" s="30" t="s">
        <v>3085</v>
      </c>
      <c r="BI1414" s="30" t="s">
        <v>3079</v>
      </c>
    </row>
    <row r="1415" spans="56:61" s="20" customFormat="1" ht="15" hidden="1" x14ac:dyDescent="0.25">
      <c r="BD1415" t="str">
        <f t="shared" si="95"/>
        <v>RNLMARY HEWETSON COTTAGE HOSPITAL (KESWICK)</v>
      </c>
      <c r="BE1415" s="30" t="s">
        <v>3086</v>
      </c>
      <c r="BF1415" s="30" t="s">
        <v>3087</v>
      </c>
      <c r="BG1415" s="30" t="s">
        <v>3086</v>
      </c>
      <c r="BH1415" s="30" t="s">
        <v>3087</v>
      </c>
      <c r="BI1415" s="30" t="s">
        <v>3079</v>
      </c>
    </row>
    <row r="1416" spans="56:61" s="20" customFormat="1" ht="15" hidden="1" x14ac:dyDescent="0.25">
      <c r="BD1416" t="str">
        <f t="shared" si="95"/>
        <v>RNLMILLOM HOSPITAL</v>
      </c>
      <c r="BE1416" s="30" t="s">
        <v>3088</v>
      </c>
      <c r="BF1416" s="30" t="s">
        <v>3089</v>
      </c>
      <c r="BG1416" s="30" t="s">
        <v>3088</v>
      </c>
      <c r="BH1416" s="30" t="s">
        <v>3089</v>
      </c>
      <c r="BI1416" s="30" t="s">
        <v>3079</v>
      </c>
    </row>
    <row r="1417" spans="56:61" s="20" customFormat="1" ht="15" hidden="1" x14ac:dyDescent="0.25">
      <c r="BD1417" t="str">
        <f t="shared" si="95"/>
        <v>RNLPENRITH HOSPITAL</v>
      </c>
      <c r="BE1417" s="30" t="s">
        <v>3090</v>
      </c>
      <c r="BF1417" s="30" t="s">
        <v>3091</v>
      </c>
      <c r="BG1417" s="30" t="s">
        <v>3090</v>
      </c>
      <c r="BH1417" s="30" t="s">
        <v>3091</v>
      </c>
      <c r="BI1417" s="30" t="s">
        <v>3079</v>
      </c>
    </row>
    <row r="1418" spans="56:61" s="20" customFormat="1" ht="15" hidden="1" x14ac:dyDescent="0.25">
      <c r="BD1418" t="str">
        <f t="shared" si="95"/>
        <v>RNLRUTH LANCASTER JAMES HOSPITAL (ALSTON MATERNITY)</v>
      </c>
      <c r="BE1418" s="30" t="s">
        <v>3092</v>
      </c>
      <c r="BF1418" s="30" t="s">
        <v>3093</v>
      </c>
      <c r="BG1418" s="30" t="s">
        <v>3092</v>
      </c>
      <c r="BH1418" s="30" t="s">
        <v>3093</v>
      </c>
      <c r="BI1418" s="30" t="s">
        <v>3079</v>
      </c>
    </row>
    <row r="1419" spans="56:61" s="20" customFormat="1" ht="15" hidden="1" x14ac:dyDescent="0.25">
      <c r="BD1419" t="str">
        <f t="shared" si="95"/>
        <v>RNLWEST CUMBERLAND HOSPITAL</v>
      </c>
      <c r="BE1419" s="30" t="s">
        <v>3094</v>
      </c>
      <c r="BF1419" s="30" t="s">
        <v>3095</v>
      </c>
      <c r="BG1419" s="30" t="s">
        <v>3094</v>
      </c>
      <c r="BH1419" s="30" t="s">
        <v>3095</v>
      </c>
      <c r="BI1419" s="30" t="s">
        <v>3079</v>
      </c>
    </row>
    <row r="1420" spans="56:61" s="20" customFormat="1" ht="15" hidden="1" x14ac:dyDescent="0.25">
      <c r="BD1420" t="str">
        <f t="shared" si="95"/>
        <v>RNLWIGTON HOSPITAL</v>
      </c>
      <c r="BE1420" s="30" t="s">
        <v>3096</v>
      </c>
      <c r="BF1420" s="30" t="s">
        <v>3097</v>
      </c>
      <c r="BG1420" s="30" t="s">
        <v>3096</v>
      </c>
      <c r="BH1420" s="30" t="s">
        <v>3097</v>
      </c>
      <c r="BI1420" s="30" t="s">
        <v>3079</v>
      </c>
    </row>
    <row r="1421" spans="56:61" s="20" customFormat="1" ht="15" hidden="1" x14ac:dyDescent="0.25">
      <c r="BD1421" t="str">
        <f t="shared" si="95"/>
        <v>RNLWORKINGTON COMMUNITY HOSPITAL</v>
      </c>
      <c r="BE1421" s="30" t="s">
        <v>3098</v>
      </c>
      <c r="BF1421" s="30" t="s">
        <v>3099</v>
      </c>
      <c r="BG1421" s="30" t="s">
        <v>3098</v>
      </c>
      <c r="BH1421" s="30" t="s">
        <v>3099</v>
      </c>
      <c r="BI1421" s="30" t="s">
        <v>3079</v>
      </c>
    </row>
    <row r="1422" spans="56:61" s="20" customFormat="1" ht="15" hidden="1" x14ac:dyDescent="0.25">
      <c r="BD1422" t="str">
        <f t="shared" si="95"/>
        <v>RNNABBEY VIEW</v>
      </c>
      <c r="BE1422" s="30" t="s">
        <v>3100</v>
      </c>
      <c r="BF1422" s="30" t="s">
        <v>3101</v>
      </c>
      <c r="BG1422" s="30" t="s">
        <v>3100</v>
      </c>
      <c r="BH1422" s="30" t="s">
        <v>3101</v>
      </c>
      <c r="BI1422" s="30" t="s">
        <v>3102</v>
      </c>
    </row>
    <row r="1423" spans="56:61" s="20" customFormat="1" ht="15" hidden="1" x14ac:dyDescent="0.25">
      <c r="BD1423" t="str">
        <f t="shared" si="95"/>
        <v>RNNALSTON MINOR INJURY UNIT</v>
      </c>
      <c r="BE1423" s="30" t="s">
        <v>3103</v>
      </c>
      <c r="BF1423" s="30" t="s">
        <v>3104</v>
      </c>
      <c r="BG1423" s="30" t="s">
        <v>3103</v>
      </c>
      <c r="BH1423" s="30" t="s">
        <v>3104</v>
      </c>
      <c r="BI1423" s="30" t="s">
        <v>3102</v>
      </c>
    </row>
    <row r="1424" spans="56:61" s="20" customFormat="1" ht="15" hidden="1" x14ac:dyDescent="0.25">
      <c r="BD1424" t="str">
        <f t="shared" si="95"/>
        <v>RNNALSTON MINOR INJURY UNIT</v>
      </c>
      <c r="BE1424" s="30" t="s">
        <v>3105</v>
      </c>
      <c r="BF1424" s="30" t="s">
        <v>3104</v>
      </c>
      <c r="BG1424" s="30" t="s">
        <v>3105</v>
      </c>
      <c r="BH1424" s="30" t="s">
        <v>3104</v>
      </c>
      <c r="BI1424" s="30" t="s">
        <v>3102</v>
      </c>
    </row>
    <row r="1425" spans="56:61" s="20" customFormat="1" ht="15" hidden="1" x14ac:dyDescent="0.25">
      <c r="BD1425" t="str">
        <f t="shared" si="95"/>
        <v>RNNBIRNHAM WOOD</v>
      </c>
      <c r="BE1425" s="30" t="s">
        <v>3106</v>
      </c>
      <c r="BF1425" s="30" t="s">
        <v>3107</v>
      </c>
      <c r="BG1425" s="30" t="s">
        <v>3106</v>
      </c>
      <c r="BH1425" s="30" t="s">
        <v>3107</v>
      </c>
      <c r="BI1425" s="30" t="s">
        <v>3102</v>
      </c>
    </row>
    <row r="1426" spans="56:61" s="20" customFormat="1" ht="15" hidden="1" x14ac:dyDescent="0.25">
      <c r="BD1426" t="str">
        <f t="shared" si="95"/>
        <v>RNNBRAM LONGSTAFFE NURSERY HEALTH VISITORS</v>
      </c>
      <c r="BE1426" s="30" t="s">
        <v>3108</v>
      </c>
      <c r="BF1426" s="30" t="s">
        <v>3109</v>
      </c>
      <c r="BG1426" s="30" t="s">
        <v>3108</v>
      </c>
      <c r="BH1426" s="30" t="s">
        <v>3109</v>
      </c>
      <c r="BI1426" s="30" t="s">
        <v>3102</v>
      </c>
    </row>
    <row r="1427" spans="56:61" s="20" customFormat="1" ht="15" hidden="1" x14ac:dyDescent="0.25">
      <c r="BD1427" t="str">
        <f t="shared" si="95"/>
        <v>RNNBRAMPTON HOSPITAL</v>
      </c>
      <c r="BE1427" s="30" t="s">
        <v>3110</v>
      </c>
      <c r="BF1427" s="30" t="s">
        <v>3111</v>
      </c>
      <c r="BG1427" s="30" t="s">
        <v>3110</v>
      </c>
      <c r="BH1427" s="30" t="s">
        <v>3111</v>
      </c>
      <c r="BI1427" s="30" t="s">
        <v>3102</v>
      </c>
    </row>
    <row r="1428" spans="56:61" s="20" customFormat="1" ht="15" hidden="1" x14ac:dyDescent="0.25">
      <c r="BD1428" t="str">
        <f t="shared" si="95"/>
        <v>RNNBRAMPTON HOSPITAL</v>
      </c>
      <c r="BE1428" s="30" t="s">
        <v>3112</v>
      </c>
      <c r="BF1428" s="30" t="s">
        <v>3111</v>
      </c>
      <c r="BG1428" s="30" t="s">
        <v>3112</v>
      </c>
      <c r="BH1428" s="30" t="s">
        <v>3111</v>
      </c>
      <c r="BI1428" s="30" t="s">
        <v>3102</v>
      </c>
    </row>
    <row r="1429" spans="56:61" s="20" customFormat="1" ht="12.75" hidden="1" customHeight="1" x14ac:dyDescent="0.25">
      <c r="BD1429" t="str">
        <f t="shared" si="95"/>
        <v>RNNCALDEW ENTERPRISES</v>
      </c>
      <c r="BE1429" s="30" t="s">
        <v>3113</v>
      </c>
      <c r="BF1429" s="30" t="s">
        <v>3114</v>
      </c>
      <c r="BG1429" s="30" t="s">
        <v>3113</v>
      </c>
      <c r="BH1429" s="30" t="s">
        <v>3114</v>
      </c>
      <c r="BI1429" s="30" t="s">
        <v>3102</v>
      </c>
    </row>
    <row r="1430" spans="56:61" s="20" customFormat="1" ht="12.75" hidden="1" customHeight="1" x14ac:dyDescent="0.25">
      <c r="BD1430" t="str">
        <f t="shared" si="95"/>
        <v>RNNCARLETON CLINIC</v>
      </c>
      <c r="BE1430" s="30" t="s">
        <v>3115</v>
      </c>
      <c r="BF1430" s="30" t="s">
        <v>3116</v>
      </c>
      <c r="BG1430" s="30" t="s">
        <v>3115</v>
      </c>
      <c r="BH1430" s="30" t="s">
        <v>3116</v>
      </c>
      <c r="BI1430" s="30" t="s">
        <v>3102</v>
      </c>
    </row>
    <row r="1431" spans="56:61" s="20" customFormat="1" ht="15" hidden="1" x14ac:dyDescent="0.25">
      <c r="BD1431" t="str">
        <f t="shared" si="95"/>
        <v>RNNCOCKERMOUTH COTTAGE HOSPITAL</v>
      </c>
      <c r="BE1431" s="30" t="s">
        <v>3117</v>
      </c>
      <c r="BF1431" s="30" t="s">
        <v>3118</v>
      </c>
      <c r="BG1431" s="30" t="s">
        <v>3117</v>
      </c>
      <c r="BH1431" s="30" t="s">
        <v>3118</v>
      </c>
      <c r="BI1431" s="30" t="s">
        <v>3102</v>
      </c>
    </row>
    <row r="1432" spans="56:61" s="20" customFormat="1" ht="12.75" hidden="1" customHeight="1" x14ac:dyDescent="0.25">
      <c r="BD1432" t="str">
        <f t="shared" si="95"/>
        <v>RNNCOCKERMOUTH HOSPITAL</v>
      </c>
      <c r="BE1432" s="30" t="s">
        <v>3119</v>
      </c>
      <c r="BF1432" s="30" t="s">
        <v>3120</v>
      </c>
      <c r="BG1432" s="30" t="s">
        <v>3119</v>
      </c>
      <c r="BH1432" s="30" t="s">
        <v>3120</v>
      </c>
      <c r="BI1432" s="30" t="s">
        <v>3102</v>
      </c>
    </row>
    <row r="1433" spans="56:61" s="20" customFormat="1" ht="12.75" hidden="1" customHeight="1" x14ac:dyDescent="0.25">
      <c r="BD1433" t="str">
        <f t="shared" si="95"/>
        <v>RNNCOMMUNITY PAEDIATRIC DEPARTMENT</v>
      </c>
      <c r="BE1433" s="30" t="s">
        <v>3121</v>
      </c>
      <c r="BF1433" s="30" t="s">
        <v>3122</v>
      </c>
      <c r="BG1433" s="30" t="s">
        <v>3121</v>
      </c>
      <c r="BH1433" s="30" t="s">
        <v>3122</v>
      </c>
      <c r="BI1433" s="30" t="s">
        <v>3102</v>
      </c>
    </row>
    <row r="1434" spans="56:61" s="20" customFormat="1" ht="12.75" hidden="1" customHeight="1" x14ac:dyDescent="0.25">
      <c r="BD1434" t="str">
        <f t="shared" si="95"/>
        <v>RNNCOMMUNITY PAEDIATRICS</v>
      </c>
      <c r="BE1434" s="30" t="s">
        <v>3123</v>
      </c>
      <c r="BF1434" s="30" t="s">
        <v>3124</v>
      </c>
      <c r="BG1434" s="30" t="s">
        <v>3123</v>
      </c>
      <c r="BH1434" s="30" t="s">
        <v>3124</v>
      </c>
      <c r="BI1434" s="30" t="s">
        <v>3102</v>
      </c>
    </row>
    <row r="1435" spans="56:61" s="20" customFormat="1" ht="12.75" hidden="1" customHeight="1" x14ac:dyDescent="0.25">
      <c r="BD1435" t="str">
        <f t="shared" si="95"/>
        <v>RNNCONDITION MANAGEMENT PROGRAMME</v>
      </c>
      <c r="BE1435" s="30" t="s">
        <v>3125</v>
      </c>
      <c r="BF1435" s="30" t="s">
        <v>3126</v>
      </c>
      <c r="BG1435" s="30" t="s">
        <v>3125</v>
      </c>
      <c r="BH1435" s="30" t="s">
        <v>3126</v>
      </c>
      <c r="BI1435" s="30" t="s">
        <v>3102</v>
      </c>
    </row>
    <row r="1436" spans="56:61" s="20" customFormat="1" ht="15" hidden="1" x14ac:dyDescent="0.25">
      <c r="BD1436" t="str">
        <f t="shared" si="95"/>
        <v>RNNCONISTON INSTITUTE</v>
      </c>
      <c r="BE1436" s="30" t="s">
        <v>3127</v>
      </c>
      <c r="BF1436" s="30" t="s">
        <v>3128</v>
      </c>
      <c r="BG1436" s="30" t="s">
        <v>3127</v>
      </c>
      <c r="BH1436" s="30" t="s">
        <v>3128</v>
      </c>
      <c r="BI1436" s="30" t="s">
        <v>3102</v>
      </c>
    </row>
    <row r="1437" spans="56:61" s="20" customFormat="1" ht="15" hidden="1" x14ac:dyDescent="0.25">
      <c r="BD1437" t="str">
        <f t="shared" si="95"/>
        <v>RNNCOPELAND UNIT</v>
      </c>
      <c r="BE1437" s="30" t="s">
        <v>3129</v>
      </c>
      <c r="BF1437" s="30" t="s">
        <v>3130</v>
      </c>
      <c r="BG1437" s="30" t="s">
        <v>3129</v>
      </c>
      <c r="BH1437" s="30" t="s">
        <v>3130</v>
      </c>
      <c r="BI1437" s="30" t="s">
        <v>3102</v>
      </c>
    </row>
    <row r="1438" spans="56:61" s="20" customFormat="1" ht="12.75" hidden="1" customHeight="1" x14ac:dyDescent="0.25">
      <c r="BD1438" t="str">
        <f t="shared" si="95"/>
        <v>RNNCUMBERLAND INFIRMARY</v>
      </c>
      <c r="BE1438" s="30" t="s">
        <v>3131</v>
      </c>
      <c r="BF1438" s="30" t="s">
        <v>3083</v>
      </c>
      <c r="BG1438" s="30" t="s">
        <v>3131</v>
      </c>
      <c r="BH1438" s="30" t="s">
        <v>3083</v>
      </c>
      <c r="BI1438" s="30" t="s">
        <v>3102</v>
      </c>
    </row>
    <row r="1439" spans="56:61" s="20" customFormat="1" ht="12.75" hidden="1" customHeight="1" x14ac:dyDescent="0.25">
      <c r="BD1439" t="str">
        <f t="shared" si="95"/>
        <v>RNNCUMBRIA DIABETES</v>
      </c>
      <c r="BE1439" s="30" t="s">
        <v>3132</v>
      </c>
      <c r="BF1439" s="30" t="s">
        <v>3133</v>
      </c>
      <c r="BG1439" s="30" t="s">
        <v>3132</v>
      </c>
      <c r="BH1439" s="30" t="s">
        <v>3133</v>
      </c>
      <c r="BI1439" s="30" t="s">
        <v>3102</v>
      </c>
    </row>
    <row r="1440" spans="56:61" s="20" customFormat="1" ht="12.75" hidden="1" customHeight="1" x14ac:dyDescent="0.25">
      <c r="BD1440" t="str">
        <f t="shared" si="95"/>
        <v>RNNFIRST FLOOR (WEST)</v>
      </c>
      <c r="BE1440" s="30" t="s">
        <v>3134</v>
      </c>
      <c r="BF1440" s="30" t="s">
        <v>3135</v>
      </c>
      <c r="BG1440" s="30" t="s">
        <v>3134</v>
      </c>
      <c r="BH1440" s="30" t="s">
        <v>3135</v>
      </c>
      <c r="BI1440" s="30" t="s">
        <v>3102</v>
      </c>
    </row>
    <row r="1441" spans="56:61" s="20" customFormat="1" ht="12.75" hidden="1" customHeight="1" x14ac:dyDescent="0.25">
      <c r="BD1441" t="str">
        <f t="shared" si="95"/>
        <v>RNNFLATT WALKS</v>
      </c>
      <c r="BE1441" s="30" t="s">
        <v>3136</v>
      </c>
      <c r="BF1441" s="30" t="s">
        <v>3137</v>
      </c>
      <c r="BG1441" s="30" t="s">
        <v>3136</v>
      </c>
      <c r="BH1441" s="30" t="s">
        <v>3137</v>
      </c>
      <c r="BI1441" s="30" t="s">
        <v>3102</v>
      </c>
    </row>
    <row r="1442" spans="56:61" s="20" customFormat="1" ht="15" hidden="1" x14ac:dyDescent="0.25">
      <c r="BD1442" t="str">
        <f t="shared" si="95"/>
        <v>RNNFRIZINGTON NURSERY</v>
      </c>
      <c r="BE1442" s="30" t="s">
        <v>3138</v>
      </c>
      <c r="BF1442" s="30" t="s">
        <v>3139</v>
      </c>
      <c r="BG1442" s="30" t="s">
        <v>3138</v>
      </c>
      <c r="BH1442" s="30" t="s">
        <v>3139</v>
      </c>
      <c r="BI1442" s="30" t="s">
        <v>3102</v>
      </c>
    </row>
    <row r="1443" spans="56:61" s="20" customFormat="1" ht="12.75" hidden="1" customHeight="1" x14ac:dyDescent="0.25">
      <c r="BD1443" t="str">
        <f t="shared" si="95"/>
        <v>RNNFURNESS GENERAL HOSPITAL (MENTAL HEALTH)</v>
      </c>
      <c r="BE1443" s="30" t="s">
        <v>3140</v>
      </c>
      <c r="BF1443" s="30" t="s">
        <v>3141</v>
      </c>
      <c r="BG1443" s="30" t="s">
        <v>3140</v>
      </c>
      <c r="BH1443" s="30" t="s">
        <v>3141</v>
      </c>
      <c r="BI1443" s="30" t="s">
        <v>3102</v>
      </c>
    </row>
    <row r="1444" spans="56:61" s="20" customFormat="1" ht="12.75" hidden="1" customHeight="1" x14ac:dyDescent="0.25">
      <c r="BD1444" t="str">
        <f t="shared" si="95"/>
        <v>RNNGILL RISE</v>
      </c>
      <c r="BE1444" s="30" t="s">
        <v>3142</v>
      </c>
      <c r="BF1444" s="30" t="s">
        <v>3143</v>
      </c>
      <c r="BG1444" s="30" t="s">
        <v>3142</v>
      </c>
      <c r="BH1444" s="30" t="s">
        <v>3143</v>
      </c>
      <c r="BI1444" s="30" t="s">
        <v>3102</v>
      </c>
    </row>
    <row r="1445" spans="56:61" s="20" customFormat="1" ht="12.75" hidden="1" customHeight="1" x14ac:dyDescent="0.25">
      <c r="BD1445" t="str">
        <f t="shared" si="95"/>
        <v>RNNGREENGATE SURESTART</v>
      </c>
      <c r="BE1445" s="30" t="s">
        <v>3144</v>
      </c>
      <c r="BF1445" s="30" t="s">
        <v>3145</v>
      </c>
      <c r="BG1445" s="30" t="s">
        <v>3144</v>
      </c>
      <c r="BH1445" s="30" t="s">
        <v>3145</v>
      </c>
      <c r="BI1445" s="30" t="s">
        <v>3102</v>
      </c>
    </row>
    <row r="1446" spans="56:61" s="20" customFormat="1" ht="12.75" hidden="1" customHeight="1" x14ac:dyDescent="0.25">
      <c r="BD1446" t="str">
        <f t="shared" si="95"/>
        <v>RNNHINDPOOL NURSERY</v>
      </c>
      <c r="BE1446" s="30" t="s">
        <v>3146</v>
      </c>
      <c r="BF1446" s="30" t="s">
        <v>3147</v>
      </c>
      <c r="BG1446" s="30" t="s">
        <v>3146</v>
      </c>
      <c r="BH1446" s="30" t="s">
        <v>3147</v>
      </c>
      <c r="BI1446" s="30" t="s">
        <v>3102</v>
      </c>
    </row>
    <row r="1447" spans="56:61" s="20" customFormat="1" ht="15" hidden="1" x14ac:dyDescent="0.25">
      <c r="BD1447" t="str">
        <f t="shared" si="95"/>
        <v>RNNHOOPS COMMUNITY GYM</v>
      </c>
      <c r="BE1447" s="30" t="s">
        <v>3148</v>
      </c>
      <c r="BF1447" s="30" t="s">
        <v>3149</v>
      </c>
      <c r="BG1447" s="30" t="s">
        <v>3148</v>
      </c>
      <c r="BH1447" s="30" t="s">
        <v>3149</v>
      </c>
      <c r="BI1447" s="30" t="s">
        <v>3102</v>
      </c>
    </row>
    <row r="1448" spans="56:61" s="20" customFormat="1" ht="15" hidden="1" x14ac:dyDescent="0.25">
      <c r="BD1448" t="str">
        <f t="shared" si="95"/>
        <v>RNNKESWICK HOSPITAL</v>
      </c>
      <c r="BE1448" s="30" t="s">
        <v>3150</v>
      </c>
      <c r="BF1448" s="30" t="s">
        <v>3151</v>
      </c>
      <c r="BG1448" s="30" t="s">
        <v>3150</v>
      </c>
      <c r="BH1448" s="30" t="s">
        <v>3151</v>
      </c>
      <c r="BI1448" s="30" t="s">
        <v>3102</v>
      </c>
    </row>
    <row r="1449" spans="56:61" s="20" customFormat="1" ht="15" hidden="1" x14ac:dyDescent="0.25">
      <c r="BD1449" t="str">
        <f t="shared" si="95"/>
        <v>RNNKESWICK MINOR INJURY UNIT</v>
      </c>
      <c r="BE1449" s="30" t="s">
        <v>3152</v>
      </c>
      <c r="BF1449" s="30" t="s">
        <v>3153</v>
      </c>
      <c r="BG1449" s="30" t="s">
        <v>3152</v>
      </c>
      <c r="BH1449" s="30" t="s">
        <v>3153</v>
      </c>
      <c r="BI1449" s="30" t="s">
        <v>3102</v>
      </c>
    </row>
    <row r="1450" spans="56:61" s="20" customFormat="1" ht="12.75" hidden="1" customHeight="1" x14ac:dyDescent="0.25">
      <c r="BD1450" t="str">
        <f t="shared" si="95"/>
        <v>RNNKESWICK MINOR INJURY UNIT</v>
      </c>
      <c r="BE1450" s="30" t="s">
        <v>3154</v>
      </c>
      <c r="BF1450" s="30" t="s">
        <v>3153</v>
      </c>
      <c r="BG1450" s="30" t="s">
        <v>3154</v>
      </c>
      <c r="BH1450" s="30" t="s">
        <v>3153</v>
      </c>
      <c r="BI1450" s="30" t="s">
        <v>3102</v>
      </c>
    </row>
    <row r="1451" spans="56:61" s="20" customFormat="1" ht="15" hidden="1" x14ac:dyDescent="0.25">
      <c r="BD1451" t="str">
        <f t="shared" si="95"/>
        <v>RNNKIRKBY STEPHEN</v>
      </c>
      <c r="BE1451" s="30" t="s">
        <v>3155</v>
      </c>
      <c r="BF1451" s="30" t="s">
        <v>3156</v>
      </c>
      <c r="BG1451" s="30" t="s">
        <v>3155</v>
      </c>
      <c r="BH1451" s="30" t="s">
        <v>3156</v>
      </c>
      <c r="BI1451" s="30" t="s">
        <v>3102</v>
      </c>
    </row>
    <row r="1452" spans="56:61" s="20" customFormat="1" ht="15" hidden="1" x14ac:dyDescent="0.25">
      <c r="BD1452" t="str">
        <f t="shared" si="95"/>
        <v>RNNLANGDALE UNIT</v>
      </c>
      <c r="BE1452" s="30" t="s">
        <v>3157</v>
      </c>
      <c r="BF1452" s="30" t="s">
        <v>3158</v>
      </c>
      <c r="BG1452" s="30" t="s">
        <v>3157</v>
      </c>
      <c r="BH1452" s="30" t="s">
        <v>3158</v>
      </c>
      <c r="BI1452" s="30" t="s">
        <v>3102</v>
      </c>
    </row>
    <row r="1453" spans="56:61" s="20" customFormat="1" ht="12.75" hidden="1" customHeight="1" x14ac:dyDescent="0.25">
      <c r="BD1453" t="str">
        <f t="shared" si="95"/>
        <v>RNNLOCUM, OLDER AGE MH</v>
      </c>
      <c r="BE1453" s="30" t="s">
        <v>3159</v>
      </c>
      <c r="BF1453" s="30" t="s">
        <v>3160</v>
      </c>
      <c r="BG1453" s="30" t="s">
        <v>3159</v>
      </c>
      <c r="BH1453" s="30" t="s">
        <v>3160</v>
      </c>
      <c r="BI1453" s="30" t="s">
        <v>3102</v>
      </c>
    </row>
    <row r="1454" spans="56:61" s="20" customFormat="1" ht="12.75" hidden="1" customHeight="1" x14ac:dyDescent="0.25">
      <c r="BD1454" t="str">
        <f t="shared" si="95"/>
        <v>RNNMARY HEWETSON COTTAGE HOSPITAL</v>
      </c>
      <c r="BE1454" s="30" t="s">
        <v>3161</v>
      </c>
      <c r="BF1454" s="30" t="s">
        <v>3162</v>
      </c>
      <c r="BG1454" s="30" t="s">
        <v>3161</v>
      </c>
      <c r="BH1454" s="30" t="s">
        <v>3162</v>
      </c>
      <c r="BI1454" s="30" t="s">
        <v>3102</v>
      </c>
    </row>
    <row r="1455" spans="56:61" s="20" customFormat="1" ht="12.75" hidden="1" customHeight="1" x14ac:dyDescent="0.25">
      <c r="BD1455" t="str">
        <f t="shared" si="95"/>
        <v>RNNMARYPORT COTTAGE HOSPITAL</v>
      </c>
      <c r="BE1455" s="30" t="s">
        <v>3163</v>
      </c>
      <c r="BF1455" s="30" t="s">
        <v>3164</v>
      </c>
      <c r="BG1455" s="30" t="s">
        <v>3163</v>
      </c>
      <c r="BH1455" s="30" t="s">
        <v>3164</v>
      </c>
      <c r="BI1455" s="30" t="s">
        <v>3102</v>
      </c>
    </row>
    <row r="1456" spans="56:61" s="20" customFormat="1" ht="15" hidden="1" x14ac:dyDescent="0.25">
      <c r="BD1456" t="str">
        <f t="shared" si="95"/>
        <v>RNNMARYPORT HOSPITAL</v>
      </c>
      <c r="BE1456" s="30" t="s">
        <v>3165</v>
      </c>
      <c r="BF1456" s="30" t="s">
        <v>3166</v>
      </c>
      <c r="BG1456" s="30" t="s">
        <v>3165</v>
      </c>
      <c r="BH1456" s="30" t="s">
        <v>3166</v>
      </c>
      <c r="BI1456" s="30" t="s">
        <v>3102</v>
      </c>
    </row>
    <row r="1457" spans="56:61" s="20" customFormat="1" ht="15" hidden="1" x14ac:dyDescent="0.25">
      <c r="BD1457" t="str">
        <f t="shared" si="95"/>
        <v>RNNMARYPORT MINOR INJURY UNIT</v>
      </c>
      <c r="BE1457" s="30" t="s">
        <v>3167</v>
      </c>
      <c r="BF1457" s="30" t="s">
        <v>3168</v>
      </c>
      <c r="BG1457" s="30" t="s">
        <v>3167</v>
      </c>
      <c r="BH1457" s="30" t="s">
        <v>3168</v>
      </c>
      <c r="BI1457" s="30" t="s">
        <v>3102</v>
      </c>
    </row>
    <row r="1458" spans="56:61" s="20" customFormat="1" ht="15" hidden="1" x14ac:dyDescent="0.25">
      <c r="BD1458" t="str">
        <f t="shared" si="95"/>
        <v>RNNMARYPORT MINOR INJURY UNIT</v>
      </c>
      <c r="BE1458" s="30" t="s">
        <v>3169</v>
      </c>
      <c r="BF1458" s="30" t="s">
        <v>3168</v>
      </c>
      <c r="BG1458" s="30" t="s">
        <v>3169</v>
      </c>
      <c r="BH1458" s="30" t="s">
        <v>3168</v>
      </c>
      <c r="BI1458" s="30" t="s">
        <v>3102</v>
      </c>
    </row>
    <row r="1459" spans="56:61" s="20" customFormat="1" ht="12.75" hidden="1" customHeight="1" x14ac:dyDescent="0.25">
      <c r="BD1459" t="str">
        <f t="shared" si="95"/>
        <v>RNNMEADOWBANK</v>
      </c>
      <c r="BE1459" s="30" t="s">
        <v>3170</v>
      </c>
      <c r="BF1459" s="30" t="s">
        <v>3171</v>
      </c>
      <c r="BG1459" s="30" t="s">
        <v>3170</v>
      </c>
      <c r="BH1459" s="30" t="s">
        <v>3171</v>
      </c>
      <c r="BI1459" s="30" t="s">
        <v>3102</v>
      </c>
    </row>
    <row r="1460" spans="56:61" s="20" customFormat="1" ht="12.75" hidden="1" customHeight="1" x14ac:dyDescent="0.25">
      <c r="BD1460" t="str">
        <f t="shared" si="95"/>
        <v>RNNMILLOM HOSPITAL</v>
      </c>
      <c r="BE1460" s="30" t="s">
        <v>3172</v>
      </c>
      <c r="BF1460" s="30" t="s">
        <v>3089</v>
      </c>
      <c r="BG1460" s="30" t="s">
        <v>3172</v>
      </c>
      <c r="BH1460" s="30" t="s">
        <v>3089</v>
      </c>
      <c r="BI1460" s="30" t="s">
        <v>3102</v>
      </c>
    </row>
    <row r="1461" spans="56:61" s="20" customFormat="1" ht="12.75" hidden="1" customHeight="1" x14ac:dyDescent="0.25">
      <c r="BD1461" t="str">
        <f t="shared" si="95"/>
        <v>RNNMILLOM HOSPITAL</v>
      </c>
      <c r="BE1461" s="30" t="s">
        <v>3173</v>
      </c>
      <c r="BF1461" s="30" t="s">
        <v>3089</v>
      </c>
      <c r="BG1461" s="30" t="s">
        <v>3173</v>
      </c>
      <c r="BH1461" s="30" t="s">
        <v>3089</v>
      </c>
      <c r="BI1461" s="30" t="s">
        <v>3102</v>
      </c>
    </row>
    <row r="1462" spans="56:61" s="20" customFormat="1" ht="12.75" hidden="1" customHeight="1" x14ac:dyDescent="0.25">
      <c r="BD1462" t="str">
        <f t="shared" ref="BD1462:BD1525" si="96">CONCATENATE(LEFT(BE1462, 3),BF1462)</f>
        <v>RNNORTON LEA</v>
      </c>
      <c r="BE1462" s="30" t="s">
        <v>3174</v>
      </c>
      <c r="BF1462" s="30" t="s">
        <v>3175</v>
      </c>
      <c r="BG1462" s="30" t="s">
        <v>3174</v>
      </c>
      <c r="BH1462" s="30" t="s">
        <v>3175</v>
      </c>
      <c r="BI1462" s="30" t="s">
        <v>3102</v>
      </c>
    </row>
    <row r="1463" spans="56:61" s="20" customFormat="1" ht="12.75" hidden="1" customHeight="1" x14ac:dyDescent="0.25">
      <c r="BD1463" t="str">
        <f t="shared" si="96"/>
        <v>RNNORTON LEA</v>
      </c>
      <c r="BE1463" s="30" t="s">
        <v>3176</v>
      </c>
      <c r="BF1463" s="30" t="s">
        <v>3175</v>
      </c>
      <c r="BG1463" s="30" t="s">
        <v>3176</v>
      </c>
      <c r="BH1463" s="30" t="s">
        <v>3175</v>
      </c>
      <c r="BI1463" s="30" t="s">
        <v>3102</v>
      </c>
    </row>
    <row r="1464" spans="56:61" s="20" customFormat="1" ht="12.75" hidden="1" customHeight="1" x14ac:dyDescent="0.25">
      <c r="BD1464" t="str">
        <f t="shared" si="96"/>
        <v>RNNORTON LEA (ORTON RD)</v>
      </c>
      <c r="BE1464" s="30" t="s">
        <v>3177</v>
      </c>
      <c r="BF1464" s="30" t="s">
        <v>3178</v>
      </c>
      <c r="BG1464" s="30" t="s">
        <v>3177</v>
      </c>
      <c r="BH1464" s="30" t="s">
        <v>3178</v>
      </c>
      <c r="BI1464" s="30" t="s">
        <v>3102</v>
      </c>
    </row>
    <row r="1465" spans="56:61" s="20" customFormat="1" ht="12.75" hidden="1" customHeight="1" x14ac:dyDescent="0.25">
      <c r="BD1465" t="str">
        <f t="shared" si="96"/>
        <v>RNNPENRITH HOSPITAL</v>
      </c>
      <c r="BE1465" s="30" t="s">
        <v>3179</v>
      </c>
      <c r="BF1465" s="30" t="s">
        <v>3091</v>
      </c>
      <c r="BG1465" s="30" t="s">
        <v>3179</v>
      </c>
      <c r="BH1465" s="30" t="s">
        <v>3091</v>
      </c>
      <c r="BI1465" s="30" t="s">
        <v>3102</v>
      </c>
    </row>
    <row r="1466" spans="56:61" s="20" customFormat="1" ht="12.75" hidden="1" customHeight="1" x14ac:dyDescent="0.25">
      <c r="BD1466" t="str">
        <f t="shared" si="96"/>
        <v>RNNPENRITH HOSPITAL</v>
      </c>
      <c r="BE1466" s="30" t="s">
        <v>3180</v>
      </c>
      <c r="BF1466" s="30" t="s">
        <v>3091</v>
      </c>
      <c r="BG1466" s="30" t="s">
        <v>3180</v>
      </c>
      <c r="BH1466" s="30" t="s">
        <v>3091</v>
      </c>
      <c r="BI1466" s="30" t="s">
        <v>3102</v>
      </c>
    </row>
    <row r="1467" spans="56:61" s="20" customFormat="1" ht="12.75" hidden="1" customHeight="1" x14ac:dyDescent="0.25">
      <c r="BD1467" t="str">
        <f t="shared" si="96"/>
        <v>RNNPENRITH MINOR INJURY UNIT</v>
      </c>
      <c r="BE1467" s="30" t="s">
        <v>3181</v>
      </c>
      <c r="BF1467" s="30" t="s">
        <v>3182</v>
      </c>
      <c r="BG1467" s="30" t="s">
        <v>3181</v>
      </c>
      <c r="BH1467" s="30" t="s">
        <v>3182</v>
      </c>
      <c r="BI1467" s="30" t="s">
        <v>3102</v>
      </c>
    </row>
    <row r="1468" spans="56:61" s="20" customFormat="1" ht="12.75" hidden="1" customHeight="1" x14ac:dyDescent="0.25">
      <c r="BD1468" t="str">
        <f t="shared" si="96"/>
        <v>RNNPUBLIC HEALTH DEVELOPMENT UNIT</v>
      </c>
      <c r="BE1468" s="30" t="s">
        <v>3183</v>
      </c>
      <c r="BF1468" s="30" t="s">
        <v>3184</v>
      </c>
      <c r="BG1468" s="30" t="s">
        <v>3183</v>
      </c>
      <c r="BH1468" s="30" t="s">
        <v>3184</v>
      </c>
      <c r="BI1468" s="30" t="s">
        <v>3102</v>
      </c>
    </row>
    <row r="1469" spans="56:61" s="20" customFormat="1" ht="12.75" hidden="1" customHeight="1" x14ac:dyDescent="0.25">
      <c r="BD1469" t="str">
        <f t="shared" si="96"/>
        <v>RNNROSEHILL BUILDING</v>
      </c>
      <c r="BE1469" s="30" t="s">
        <v>3185</v>
      </c>
      <c r="BF1469" s="30" t="s">
        <v>3186</v>
      </c>
      <c r="BG1469" s="30" t="s">
        <v>3185</v>
      </c>
      <c r="BH1469" s="30" t="s">
        <v>3186</v>
      </c>
      <c r="BI1469" s="30" t="s">
        <v>3102</v>
      </c>
    </row>
    <row r="1470" spans="56:61" s="20" customFormat="1" ht="12.75" hidden="1" customHeight="1" x14ac:dyDescent="0.25">
      <c r="BD1470" t="str">
        <f t="shared" si="96"/>
        <v>RNNRUTH LANCASTER JAMES HOSPITAL</v>
      </c>
      <c r="BE1470" s="30" t="s">
        <v>3187</v>
      </c>
      <c r="BF1470" s="30" t="s">
        <v>3188</v>
      </c>
      <c r="BG1470" s="30" t="s">
        <v>3187</v>
      </c>
      <c r="BH1470" s="30" t="s">
        <v>3188</v>
      </c>
      <c r="BI1470" s="30" t="s">
        <v>3102</v>
      </c>
    </row>
    <row r="1471" spans="56:61" s="20" customFormat="1" ht="12.75" hidden="1" customHeight="1" x14ac:dyDescent="0.25">
      <c r="BD1471" t="str">
        <f t="shared" si="96"/>
        <v>RNNSEACROFT</v>
      </c>
      <c r="BE1471" s="30" t="s">
        <v>3189</v>
      </c>
      <c r="BF1471" s="30" t="s">
        <v>3190</v>
      </c>
      <c r="BG1471" s="30" t="s">
        <v>3189</v>
      </c>
      <c r="BH1471" s="30" t="s">
        <v>3190</v>
      </c>
      <c r="BI1471" s="30" t="s">
        <v>3102</v>
      </c>
    </row>
    <row r="1472" spans="56:61" s="20" customFormat="1" ht="15" hidden="1" x14ac:dyDescent="0.25">
      <c r="BD1472" t="str">
        <f t="shared" si="96"/>
        <v>RNNSEACROFT</v>
      </c>
      <c r="BE1472" s="30" t="s">
        <v>3191</v>
      </c>
      <c r="BF1472" s="30" t="s">
        <v>3190</v>
      </c>
      <c r="BG1472" s="30" t="s">
        <v>3191</v>
      </c>
      <c r="BH1472" s="30" t="s">
        <v>3190</v>
      </c>
      <c r="BI1472" s="30" t="s">
        <v>3102</v>
      </c>
    </row>
    <row r="1473" spans="56:61" s="20" customFormat="1" ht="15" hidden="1" x14ac:dyDescent="0.25">
      <c r="BD1473" t="str">
        <f t="shared" si="96"/>
        <v>RNNSEASCALE</v>
      </c>
      <c r="BE1473" s="30" t="s">
        <v>3192</v>
      </c>
      <c r="BF1473" s="30" t="s">
        <v>3193</v>
      </c>
      <c r="BG1473" s="30" t="s">
        <v>3192</v>
      </c>
      <c r="BH1473" s="30" t="s">
        <v>3193</v>
      </c>
      <c r="BI1473" s="30" t="s">
        <v>3102</v>
      </c>
    </row>
    <row r="1474" spans="56:61" s="20" customFormat="1" ht="12.75" hidden="1" customHeight="1" x14ac:dyDescent="0.25">
      <c r="BD1474" t="str">
        <f t="shared" si="96"/>
        <v>RNNTENTERFIELD</v>
      </c>
      <c r="BE1474" s="30" t="s">
        <v>3194</v>
      </c>
      <c r="BF1474" s="30" t="s">
        <v>3195</v>
      </c>
      <c r="BG1474" s="30" t="s">
        <v>3194</v>
      </c>
      <c r="BH1474" s="30" t="s">
        <v>3195</v>
      </c>
      <c r="BI1474" s="30" t="s">
        <v>3102</v>
      </c>
    </row>
    <row r="1475" spans="56:61" s="20" customFormat="1" ht="12.75" hidden="1" customHeight="1" x14ac:dyDescent="0.25">
      <c r="BD1475" t="str">
        <f t="shared" si="96"/>
        <v>RNNTHE LAKELANDS UNIT</v>
      </c>
      <c r="BE1475" s="30" t="s">
        <v>3196</v>
      </c>
      <c r="BF1475" s="30" t="s">
        <v>3197</v>
      </c>
      <c r="BG1475" s="30" t="s">
        <v>3196</v>
      </c>
      <c r="BH1475" s="30" t="s">
        <v>3197</v>
      </c>
      <c r="BI1475" s="30" t="s">
        <v>3102</v>
      </c>
    </row>
    <row r="1476" spans="56:61" s="20" customFormat="1" ht="12.75" hidden="1" customHeight="1" x14ac:dyDescent="0.25">
      <c r="BD1476" t="str">
        <f t="shared" si="96"/>
        <v>RNNTHIRLMERE SUITE</v>
      </c>
      <c r="BE1476" s="30" t="s">
        <v>3198</v>
      </c>
      <c r="BF1476" s="30" t="s">
        <v>3199</v>
      </c>
      <c r="BG1476" s="30" t="s">
        <v>3198</v>
      </c>
      <c r="BH1476" s="30" t="s">
        <v>3199</v>
      </c>
      <c r="BI1476" s="30" t="s">
        <v>3102</v>
      </c>
    </row>
    <row r="1477" spans="56:61" s="20" customFormat="1" ht="15" hidden="1" customHeight="1" x14ac:dyDescent="0.25">
      <c r="BD1477" t="str">
        <f t="shared" si="96"/>
        <v>RNNWEST CUMBERLAND HOSPITAL</v>
      </c>
      <c r="BE1477" s="30" t="s">
        <v>3200</v>
      </c>
      <c r="BF1477" s="30" t="s">
        <v>3095</v>
      </c>
      <c r="BG1477" s="30" t="s">
        <v>3200</v>
      </c>
      <c r="BH1477" s="30" t="s">
        <v>3095</v>
      </c>
      <c r="BI1477" s="30" t="s">
        <v>3102</v>
      </c>
    </row>
    <row r="1478" spans="56:61" s="20" customFormat="1" ht="15" hidden="1" x14ac:dyDescent="0.25">
      <c r="BD1478" t="str">
        <f t="shared" si="96"/>
        <v>RNNWESTMORLAND GENERAL HOSPITAL</v>
      </c>
      <c r="BE1478" s="30" t="s">
        <v>3201</v>
      </c>
      <c r="BF1478" s="30" t="s">
        <v>3202</v>
      </c>
      <c r="BG1478" s="30" t="s">
        <v>3201</v>
      </c>
      <c r="BH1478" s="30" t="s">
        <v>3202</v>
      </c>
      <c r="BI1478" s="30" t="s">
        <v>3102</v>
      </c>
    </row>
    <row r="1479" spans="56:61" s="20" customFormat="1" ht="12.75" hidden="1" customHeight="1" x14ac:dyDescent="0.25">
      <c r="BD1479" t="str">
        <f t="shared" si="96"/>
        <v>RNNWIGTON HOSPITAL</v>
      </c>
      <c r="BE1479" s="30" t="s">
        <v>3203</v>
      </c>
      <c r="BF1479" s="30" t="s">
        <v>3097</v>
      </c>
      <c r="BG1479" s="30" t="s">
        <v>3203</v>
      </c>
      <c r="BH1479" s="30" t="s">
        <v>3097</v>
      </c>
      <c r="BI1479" s="30" t="s">
        <v>3102</v>
      </c>
    </row>
    <row r="1480" spans="56:61" s="20" customFormat="1" ht="12.75" hidden="1" customHeight="1" x14ac:dyDescent="0.25">
      <c r="BD1480" t="str">
        <f t="shared" si="96"/>
        <v>RNNWIGTON HOSPITAL</v>
      </c>
      <c r="BE1480" s="30" t="s">
        <v>3204</v>
      </c>
      <c r="BF1480" s="30" t="s">
        <v>3097</v>
      </c>
      <c r="BG1480" s="30" t="s">
        <v>3204</v>
      </c>
      <c r="BH1480" s="30" t="s">
        <v>3097</v>
      </c>
      <c r="BI1480" s="30" t="s">
        <v>3102</v>
      </c>
    </row>
    <row r="1481" spans="56:61" s="20" customFormat="1" ht="12.75" hidden="1" customHeight="1" x14ac:dyDescent="0.25">
      <c r="BD1481" t="str">
        <f t="shared" si="96"/>
        <v>RNNWORKINGTON COMMUNITY HOSPITAL</v>
      </c>
      <c r="BE1481" s="30" t="s">
        <v>3205</v>
      </c>
      <c r="BF1481" s="30" t="s">
        <v>3099</v>
      </c>
      <c r="BG1481" s="30" t="s">
        <v>3205</v>
      </c>
      <c r="BH1481" s="30" t="s">
        <v>3099</v>
      </c>
      <c r="BI1481" s="30" t="s">
        <v>3102</v>
      </c>
    </row>
    <row r="1482" spans="56:61" s="20" customFormat="1" ht="12.75" hidden="1" customHeight="1" x14ac:dyDescent="0.25">
      <c r="BD1482" t="str">
        <f t="shared" si="96"/>
        <v>RNQKETTERING GENERAL HOSPITAL</v>
      </c>
      <c r="BE1482" s="30" t="s">
        <v>3206</v>
      </c>
      <c r="BF1482" s="30" t="s">
        <v>3207</v>
      </c>
      <c r="BG1482" s="30" t="s">
        <v>3206</v>
      </c>
      <c r="BH1482" s="30" t="s">
        <v>3207</v>
      </c>
      <c r="BI1482" s="30" t="s">
        <v>3208</v>
      </c>
    </row>
    <row r="1483" spans="56:61" s="20" customFormat="1" ht="12.75" hidden="1" customHeight="1" x14ac:dyDescent="0.25">
      <c r="BD1483" t="str">
        <f t="shared" si="96"/>
        <v>RNQNUFFIELD DIAGNOSTIC CENTRE</v>
      </c>
      <c r="BE1483" s="30" t="s">
        <v>3209</v>
      </c>
      <c r="BF1483" s="30" t="s">
        <v>3210</v>
      </c>
      <c r="BG1483" s="30" t="s">
        <v>3209</v>
      </c>
      <c r="BH1483" s="30" t="s">
        <v>3210</v>
      </c>
      <c r="BI1483" s="30" t="s">
        <v>3208</v>
      </c>
    </row>
    <row r="1484" spans="56:61" s="20" customFormat="1" ht="15" hidden="1" x14ac:dyDescent="0.25">
      <c r="BD1484" t="str">
        <f t="shared" si="96"/>
        <v>RNSDANETRE HOSPITAL (OUT-PATIENTS)</v>
      </c>
      <c r="BE1484" s="30" t="s">
        <v>3211</v>
      </c>
      <c r="BF1484" s="30" t="s">
        <v>3212</v>
      </c>
      <c r="BG1484" s="30" t="s">
        <v>3211</v>
      </c>
      <c r="BH1484" s="30" t="s">
        <v>3212</v>
      </c>
      <c r="BI1484" s="30" t="s">
        <v>3213</v>
      </c>
    </row>
    <row r="1485" spans="56:61" s="20" customFormat="1" ht="12.75" hidden="1" customHeight="1" x14ac:dyDescent="0.25">
      <c r="BD1485" t="str">
        <f t="shared" si="96"/>
        <v>RNSDAVENTRY HEALTH CENTRE (ACUTE)</v>
      </c>
      <c r="BE1485" s="30" t="s">
        <v>3214</v>
      </c>
      <c r="BF1485" s="30" t="s">
        <v>3215</v>
      </c>
      <c r="BG1485" s="30" t="s">
        <v>3214</v>
      </c>
      <c r="BH1485" s="30" t="s">
        <v>3215</v>
      </c>
      <c r="BI1485" s="30" t="s">
        <v>3213</v>
      </c>
    </row>
    <row r="1486" spans="56:61" s="20" customFormat="1" ht="12.75" hidden="1" customHeight="1" x14ac:dyDescent="0.25">
      <c r="BD1486" t="str">
        <f t="shared" si="96"/>
        <v>RNSNORTHAMPTON GENERAL HOSPITAL (ACUTE)</v>
      </c>
      <c r="BE1486" s="30" t="s">
        <v>3216</v>
      </c>
      <c r="BF1486" s="30" t="s">
        <v>3217</v>
      </c>
      <c r="BG1486" s="30" t="s">
        <v>3216</v>
      </c>
      <c r="BH1486" s="30" t="s">
        <v>3217</v>
      </c>
      <c r="BI1486" s="30" t="s">
        <v>3213</v>
      </c>
    </row>
    <row r="1487" spans="56:61" s="20" customFormat="1" ht="12.75" hidden="1" customHeight="1" x14ac:dyDescent="0.25">
      <c r="BD1487" t="str">
        <f t="shared" si="96"/>
        <v>RNSST EDMUND'S HOSPITAL</v>
      </c>
      <c r="BE1487" s="30" t="s">
        <v>3218</v>
      </c>
      <c r="BF1487" s="30" t="s">
        <v>3219</v>
      </c>
      <c r="BG1487" s="30" t="s">
        <v>3218</v>
      </c>
      <c r="BH1487" s="30" t="s">
        <v>3219</v>
      </c>
      <c r="BI1487" s="30" t="s">
        <v>3213</v>
      </c>
    </row>
    <row r="1488" spans="56:61" s="20" customFormat="1" ht="15" hidden="1" x14ac:dyDescent="0.25">
      <c r="BD1488" t="str">
        <f t="shared" si="96"/>
        <v>RNUABINGDON COMMUNITY HOSPITAL</v>
      </c>
      <c r="BE1488" s="30" t="s">
        <v>3220</v>
      </c>
      <c r="BF1488" s="30" t="s">
        <v>3221</v>
      </c>
      <c r="BG1488" s="30" t="s">
        <v>3220</v>
      </c>
      <c r="BH1488" s="30" t="s">
        <v>3221</v>
      </c>
      <c r="BI1488" s="30" t="s">
        <v>3222</v>
      </c>
    </row>
    <row r="1489" spans="56:61" s="20" customFormat="1" ht="12.75" hidden="1" customHeight="1" x14ac:dyDescent="0.25">
      <c r="BD1489" t="str">
        <f t="shared" si="96"/>
        <v>RNUBICESTER COMMUNITY HOSPITAL</v>
      </c>
      <c r="BE1489" s="30" t="s">
        <v>3223</v>
      </c>
      <c r="BF1489" s="30" t="s">
        <v>3224</v>
      </c>
      <c r="BG1489" s="30" t="s">
        <v>3223</v>
      </c>
      <c r="BH1489" s="30" t="s">
        <v>3224</v>
      </c>
      <c r="BI1489" s="30" t="s">
        <v>3222</v>
      </c>
    </row>
    <row r="1490" spans="56:61" s="20" customFormat="1" ht="12.75" hidden="1" customHeight="1" x14ac:dyDescent="0.25">
      <c r="BD1490" t="str">
        <f t="shared" si="96"/>
        <v>RNUCHIPPING NORTON COMMUNITY HOSPITAL</v>
      </c>
      <c r="BE1490" s="30" t="s">
        <v>3225</v>
      </c>
      <c r="BF1490" s="30" t="s">
        <v>3226</v>
      </c>
      <c r="BG1490" s="30" t="s">
        <v>3225</v>
      </c>
      <c r="BH1490" s="30" t="s">
        <v>3226</v>
      </c>
      <c r="BI1490" s="30" t="s">
        <v>3222</v>
      </c>
    </row>
    <row r="1491" spans="56:61" s="20" customFormat="1" ht="12.75" hidden="1" customHeight="1" x14ac:dyDescent="0.25">
      <c r="BD1491" t="str">
        <f t="shared" si="96"/>
        <v>RNUCLEMENTS MEWS</v>
      </c>
      <c r="BE1491" s="30" t="s">
        <v>3227</v>
      </c>
      <c r="BF1491" s="30" t="s">
        <v>3228</v>
      </c>
      <c r="BG1491" s="30" t="s">
        <v>3227</v>
      </c>
      <c r="BH1491" s="30" t="s">
        <v>3228</v>
      </c>
      <c r="BI1491" s="30" t="s">
        <v>3222</v>
      </c>
    </row>
    <row r="1492" spans="56:61" s="20" customFormat="1" ht="15" hidden="1" x14ac:dyDescent="0.25">
      <c r="BD1492" t="str">
        <f t="shared" si="96"/>
        <v>RNUCPSU</v>
      </c>
      <c r="BE1492" s="30" t="s">
        <v>3229</v>
      </c>
      <c r="BF1492" s="30" t="s">
        <v>3230</v>
      </c>
      <c r="BG1492" s="30" t="s">
        <v>3229</v>
      </c>
      <c r="BH1492" s="30" t="s">
        <v>3230</v>
      </c>
      <c r="BI1492" s="30" t="s">
        <v>3222</v>
      </c>
    </row>
    <row r="1493" spans="56:61" s="20" customFormat="1" ht="15" hidden="1" x14ac:dyDescent="0.25">
      <c r="BD1493" t="str">
        <f t="shared" si="96"/>
        <v>RNUDIDCOT COMMUNITY HOSPITAL</v>
      </c>
      <c r="BE1493" s="30" t="s">
        <v>3231</v>
      </c>
      <c r="BF1493" s="30" t="s">
        <v>3232</v>
      </c>
      <c r="BG1493" s="30" t="s">
        <v>3231</v>
      </c>
      <c r="BH1493" s="30" t="s">
        <v>3232</v>
      </c>
      <c r="BI1493" s="30" t="s">
        <v>3222</v>
      </c>
    </row>
    <row r="1494" spans="56:61" s="20" customFormat="1" ht="15" hidden="1" x14ac:dyDescent="0.25">
      <c r="BD1494" t="str">
        <f t="shared" si="96"/>
        <v>RNUEMERGENCY MEDICAL TREATMENT UNIT</v>
      </c>
      <c r="BE1494" s="30" t="s">
        <v>3233</v>
      </c>
      <c r="BF1494" s="30" t="s">
        <v>3234</v>
      </c>
      <c r="BG1494" s="30" t="s">
        <v>3233</v>
      </c>
      <c r="BH1494" s="30" t="s">
        <v>3234</v>
      </c>
      <c r="BI1494" s="30" t="s">
        <v>3222</v>
      </c>
    </row>
    <row r="1495" spans="56:61" s="20" customFormat="1" ht="15" hidden="1" x14ac:dyDescent="0.25">
      <c r="BD1495" t="str">
        <f t="shared" si="96"/>
        <v>RNUFARINGDON DAY HOSPITAL</v>
      </c>
      <c r="BE1495" s="30" t="s">
        <v>3235</v>
      </c>
      <c r="BF1495" s="30" t="s">
        <v>3236</v>
      </c>
      <c r="BG1495" s="30" t="s">
        <v>3235</v>
      </c>
      <c r="BH1495" s="30" t="s">
        <v>3236</v>
      </c>
      <c r="BI1495" s="30" t="s">
        <v>3222</v>
      </c>
    </row>
    <row r="1496" spans="56:61" s="20" customFormat="1" ht="15" hidden="1" x14ac:dyDescent="0.25">
      <c r="BD1496" t="str">
        <f t="shared" si="96"/>
        <v>RNUHALEACRE UNIT</v>
      </c>
      <c r="BE1496" s="30" t="s">
        <v>3237</v>
      </c>
      <c r="BF1496" s="30" t="s">
        <v>3238</v>
      </c>
      <c r="BG1496" s="30" t="s">
        <v>3237</v>
      </c>
      <c r="BH1496" s="30" t="s">
        <v>3238</v>
      </c>
      <c r="BI1496" s="30" t="s">
        <v>3222</v>
      </c>
    </row>
    <row r="1497" spans="56:61" s="20" customFormat="1" ht="15" hidden="1" customHeight="1" x14ac:dyDescent="0.25">
      <c r="BD1497" t="str">
        <f t="shared" si="96"/>
        <v>RNUHEALTHY MINDS</v>
      </c>
      <c r="BE1497" s="30" t="s">
        <v>3239</v>
      </c>
      <c r="BF1497" s="30" t="s">
        <v>3240</v>
      </c>
      <c r="BG1497" s="30" t="s">
        <v>3239</v>
      </c>
      <c r="BH1497" s="30" t="s">
        <v>3240</v>
      </c>
      <c r="BI1497" s="30" t="s">
        <v>3222</v>
      </c>
    </row>
    <row r="1498" spans="56:61" s="20" customFormat="1" ht="15" hidden="1" x14ac:dyDescent="0.25">
      <c r="BD1498" t="str">
        <f t="shared" si="96"/>
        <v>RNUHIGHFIELD ADOLESCENT UNIT</v>
      </c>
      <c r="BE1498" s="30" t="s">
        <v>3241</v>
      </c>
      <c r="BF1498" s="30" t="s">
        <v>3242</v>
      </c>
      <c r="BG1498" s="30" t="s">
        <v>3241</v>
      </c>
      <c r="BH1498" s="30" t="s">
        <v>3242</v>
      </c>
      <c r="BI1498" s="30" t="s">
        <v>3222</v>
      </c>
    </row>
    <row r="1499" spans="56:61" s="20" customFormat="1" ht="15" hidden="1" x14ac:dyDescent="0.25">
      <c r="BD1499" t="str">
        <f t="shared" si="96"/>
        <v>RNUHORTON GENERAL HOSPITAL</v>
      </c>
      <c r="BE1499" s="30" t="s">
        <v>3243</v>
      </c>
      <c r="BF1499" s="30" t="s">
        <v>3244</v>
      </c>
      <c r="BG1499" s="30" t="s">
        <v>3243</v>
      </c>
      <c r="BH1499" s="30" t="s">
        <v>3244</v>
      </c>
      <c r="BI1499" s="30" t="s">
        <v>3222</v>
      </c>
    </row>
    <row r="1500" spans="56:61" s="20" customFormat="1" ht="15" hidden="1" x14ac:dyDescent="0.25">
      <c r="BD1500" t="str">
        <f t="shared" si="96"/>
        <v>RNUJOHN HAMPDEN UNIT</v>
      </c>
      <c r="BE1500" s="30" t="s">
        <v>3245</v>
      </c>
      <c r="BF1500" s="30" t="s">
        <v>3246</v>
      </c>
      <c r="BG1500" s="30" t="s">
        <v>3245</v>
      </c>
      <c r="BH1500" s="30" t="s">
        <v>3246</v>
      </c>
      <c r="BI1500" s="30" t="s">
        <v>3222</v>
      </c>
    </row>
    <row r="1501" spans="56:61" s="20" customFormat="1" ht="12.75" hidden="1" customHeight="1" x14ac:dyDescent="0.25">
      <c r="BD1501" t="str">
        <f t="shared" si="96"/>
        <v>RNULITTLEMORE MENTAL HEALTH CENTRE</v>
      </c>
      <c r="BE1501" s="30" t="s">
        <v>3247</v>
      </c>
      <c r="BF1501" s="30" t="s">
        <v>3248</v>
      </c>
      <c r="BG1501" s="30" t="s">
        <v>3247</v>
      </c>
      <c r="BH1501" s="30" t="s">
        <v>3248</v>
      </c>
      <c r="BI1501" s="30" t="s">
        <v>3222</v>
      </c>
    </row>
    <row r="1502" spans="56:61" s="20" customFormat="1" ht="15" hidden="1" x14ac:dyDescent="0.25">
      <c r="BD1502" t="str">
        <f t="shared" si="96"/>
        <v>RNUMARLBOROUGH COMMUNITY CAMHS</v>
      </c>
      <c r="BE1502" s="30" t="s">
        <v>3249</v>
      </c>
      <c r="BF1502" s="30" t="s">
        <v>3250</v>
      </c>
      <c r="BG1502" s="30" t="s">
        <v>3249</v>
      </c>
      <c r="BH1502" s="30" t="s">
        <v>3250</v>
      </c>
      <c r="BI1502" s="30" t="s">
        <v>3222</v>
      </c>
    </row>
    <row r="1503" spans="56:61" s="20" customFormat="1" ht="15" hidden="1" x14ac:dyDescent="0.25">
      <c r="BD1503" t="str">
        <f t="shared" si="96"/>
        <v>RNUMARLBOROUGH HOUSE</v>
      </c>
      <c r="BE1503" s="30" t="s">
        <v>3251</v>
      </c>
      <c r="BF1503" s="30" t="s">
        <v>3252</v>
      </c>
      <c r="BG1503" s="30" t="s">
        <v>3251</v>
      </c>
      <c r="BH1503" s="30" t="s">
        <v>3252</v>
      </c>
      <c r="BI1503" s="30" t="s">
        <v>3222</v>
      </c>
    </row>
    <row r="1504" spans="56:61" s="20" customFormat="1" ht="15" hidden="1" x14ac:dyDescent="0.25">
      <c r="BD1504" t="str">
        <f t="shared" si="96"/>
        <v>RNUMENTAL HEALTH</v>
      </c>
      <c r="BE1504" s="30" t="s">
        <v>3253</v>
      </c>
      <c r="BF1504" s="30" t="s">
        <v>3254</v>
      </c>
      <c r="BG1504" s="30" t="s">
        <v>3253</v>
      </c>
      <c r="BH1504" s="30" t="s">
        <v>3254</v>
      </c>
      <c r="BI1504" s="30" t="s">
        <v>3222</v>
      </c>
    </row>
    <row r="1505" spans="56:61" s="20" customFormat="1" ht="15" hidden="1" x14ac:dyDescent="0.25">
      <c r="BD1505" t="str">
        <f t="shared" si="96"/>
        <v>RNUMOORVIEW</v>
      </c>
      <c r="BE1505" s="30" t="s">
        <v>3255</v>
      </c>
      <c r="BF1505" s="30" t="s">
        <v>3256</v>
      </c>
      <c r="BG1505" s="30" t="s">
        <v>3255</v>
      </c>
      <c r="BH1505" s="30" t="s">
        <v>3256</v>
      </c>
      <c r="BI1505" s="30" t="s">
        <v>3222</v>
      </c>
    </row>
    <row r="1506" spans="56:61" s="20" customFormat="1" ht="15" hidden="1" x14ac:dyDescent="0.25">
      <c r="BD1506" t="str">
        <f t="shared" si="96"/>
        <v>RNUNHS OXFORDSHIRE</v>
      </c>
      <c r="BE1506" s="30" t="s">
        <v>3257</v>
      </c>
      <c r="BF1506" s="30" t="s">
        <v>3258</v>
      </c>
      <c r="BG1506" s="30" t="s">
        <v>3257</v>
      </c>
      <c r="BH1506" s="30" t="s">
        <v>3258</v>
      </c>
      <c r="BI1506" s="30" t="s">
        <v>3222</v>
      </c>
    </row>
    <row r="1507" spans="56:61" s="20" customFormat="1" ht="15" hidden="1" x14ac:dyDescent="0.25">
      <c r="BD1507" t="str">
        <f t="shared" si="96"/>
        <v>RNUOCHPS</v>
      </c>
      <c r="BE1507" s="30" t="s">
        <v>3259</v>
      </c>
      <c r="BF1507" s="30" t="s">
        <v>3260</v>
      </c>
      <c r="BG1507" s="30" t="s">
        <v>3259</v>
      </c>
      <c r="BH1507" s="30" t="s">
        <v>3260</v>
      </c>
      <c r="BI1507" s="30" t="s">
        <v>3222</v>
      </c>
    </row>
    <row r="1508" spans="56:61" s="20" customFormat="1" ht="15" hidden="1" x14ac:dyDescent="0.25">
      <c r="BD1508" t="str">
        <f t="shared" si="96"/>
        <v>RNUOXFORD CITY COMMUNITY HOSPITAL</v>
      </c>
      <c r="BE1508" s="30" t="s">
        <v>3261</v>
      </c>
      <c r="BF1508" s="30" t="s">
        <v>3262</v>
      </c>
      <c r="BG1508" s="30" t="s">
        <v>3261</v>
      </c>
      <c r="BH1508" s="30" t="s">
        <v>3262</v>
      </c>
      <c r="BI1508" s="30" t="s">
        <v>3222</v>
      </c>
    </row>
    <row r="1509" spans="56:61" s="20" customFormat="1" ht="15" hidden="1" x14ac:dyDescent="0.25">
      <c r="BD1509" t="str">
        <f t="shared" si="96"/>
        <v>RNUOXFORDSHIRE C&amp;B MSK HUB</v>
      </c>
      <c r="BE1509" s="30" t="s">
        <v>3263</v>
      </c>
      <c r="BF1509" s="30" t="s">
        <v>3264</v>
      </c>
      <c r="BG1509" s="30" t="s">
        <v>3263</v>
      </c>
      <c r="BH1509" s="30" t="s">
        <v>3264</v>
      </c>
      <c r="BI1509" s="30" t="s">
        <v>3222</v>
      </c>
    </row>
    <row r="1510" spans="56:61" s="20" customFormat="1" ht="15" hidden="1" x14ac:dyDescent="0.25">
      <c r="BD1510" t="str">
        <f t="shared" si="96"/>
        <v>RNURIVERSDALE</v>
      </c>
      <c r="BE1510" s="30" t="s">
        <v>3265</v>
      </c>
      <c r="BF1510" s="30" t="s">
        <v>3266</v>
      </c>
      <c r="BG1510" s="30" t="s">
        <v>3265</v>
      </c>
      <c r="BH1510" s="30" t="s">
        <v>3266</v>
      </c>
      <c r="BI1510" s="30" t="s">
        <v>3222</v>
      </c>
    </row>
    <row r="1511" spans="56:61" s="20" customFormat="1" ht="15" hidden="1" x14ac:dyDescent="0.25">
      <c r="BD1511" t="str">
        <f t="shared" si="96"/>
        <v>RNUSALISBURY DISTRICT HOSPITAL</v>
      </c>
      <c r="BE1511" s="30" t="s">
        <v>3267</v>
      </c>
      <c r="BF1511" s="30" t="s">
        <v>2470</v>
      </c>
      <c r="BG1511" s="30" t="s">
        <v>3267</v>
      </c>
      <c r="BH1511" s="30" t="s">
        <v>2470</v>
      </c>
      <c r="BI1511" s="30" t="s">
        <v>3222</v>
      </c>
    </row>
    <row r="1512" spans="56:61" s="20" customFormat="1" ht="15" hidden="1" x14ac:dyDescent="0.25">
      <c r="BD1512" t="str">
        <f t="shared" si="96"/>
        <v>RNUSAVERNAKE HOSPITAL</v>
      </c>
      <c r="BE1512" s="30" t="s">
        <v>3268</v>
      </c>
      <c r="BF1512" s="30" t="s">
        <v>3046</v>
      </c>
      <c r="BG1512" s="30" t="s">
        <v>3268</v>
      </c>
      <c r="BH1512" s="30" t="s">
        <v>3046</v>
      </c>
      <c r="BI1512" s="30" t="s">
        <v>3222</v>
      </c>
    </row>
    <row r="1513" spans="56:61" s="20" customFormat="1" ht="15" hidden="1" x14ac:dyDescent="0.25">
      <c r="BD1513" t="str">
        <f t="shared" si="96"/>
        <v>RNUSHRUBLANDS</v>
      </c>
      <c r="BE1513" s="30" t="s">
        <v>3269</v>
      </c>
      <c r="BF1513" s="30" t="s">
        <v>3270</v>
      </c>
      <c r="BG1513" s="30" t="s">
        <v>3269</v>
      </c>
      <c r="BH1513" s="30" t="s">
        <v>3270</v>
      </c>
      <c r="BI1513" s="30" t="s">
        <v>3222</v>
      </c>
    </row>
    <row r="1514" spans="56:61" s="20" customFormat="1" ht="15" hidden="1" x14ac:dyDescent="0.25">
      <c r="BD1514" t="str">
        <f t="shared" si="96"/>
        <v>RNUSTATION POINT</v>
      </c>
      <c r="BE1514" s="30" t="s">
        <v>3271</v>
      </c>
      <c r="BF1514" s="30" t="s">
        <v>3272</v>
      </c>
      <c r="BG1514" s="30" t="s">
        <v>3271</v>
      </c>
      <c r="BH1514" s="30" t="s">
        <v>3272</v>
      </c>
      <c r="BI1514" s="30" t="s">
        <v>3222</v>
      </c>
    </row>
    <row r="1515" spans="56:61" s="20" customFormat="1" ht="15" hidden="1" x14ac:dyDescent="0.25">
      <c r="BD1515" t="str">
        <f t="shared" si="96"/>
        <v>RNUSWINDON COMMUNITY &amp; INPATIENT CHILD &amp; ADOLESCENT MENTAL HEALTH</v>
      </c>
      <c r="BE1515" s="30" t="s">
        <v>3273</v>
      </c>
      <c r="BF1515" s="30" t="s">
        <v>3274</v>
      </c>
      <c r="BG1515" s="30" t="s">
        <v>3273</v>
      </c>
      <c r="BH1515" s="30" t="s">
        <v>3274</v>
      </c>
      <c r="BI1515" s="30" t="s">
        <v>3222</v>
      </c>
    </row>
    <row r="1516" spans="56:61" s="20" customFormat="1" ht="15" hidden="1" x14ac:dyDescent="0.25">
      <c r="BD1516" t="str">
        <f t="shared" si="96"/>
        <v>RNUTALKINGSPACE</v>
      </c>
      <c r="BE1516" s="30" t="s">
        <v>3275</v>
      </c>
      <c r="BF1516" s="30" t="s">
        <v>3276</v>
      </c>
      <c r="BG1516" s="30" t="s">
        <v>3275</v>
      </c>
      <c r="BH1516" s="30" t="s">
        <v>3276</v>
      </c>
      <c r="BI1516" s="30" t="s">
        <v>3222</v>
      </c>
    </row>
    <row r="1517" spans="56:61" s="20" customFormat="1" ht="15" hidden="1" x14ac:dyDescent="0.25">
      <c r="BD1517" t="str">
        <f t="shared" si="96"/>
        <v>RNUTHE FULBROOK CENTRE</v>
      </c>
      <c r="BE1517" s="30" t="s">
        <v>3277</v>
      </c>
      <c r="BF1517" s="30" t="s">
        <v>3278</v>
      </c>
      <c r="BG1517" s="30" t="s">
        <v>3277</v>
      </c>
      <c r="BH1517" s="30" t="s">
        <v>3278</v>
      </c>
      <c r="BI1517" s="30" t="s">
        <v>3222</v>
      </c>
    </row>
    <row r="1518" spans="56:61" s="20" customFormat="1" ht="15" hidden="1" x14ac:dyDescent="0.25">
      <c r="BD1518" t="str">
        <f t="shared" si="96"/>
        <v>RNUTOWNLANDS COMMUNITY HOSPITAL</v>
      </c>
      <c r="BE1518" s="30" t="s">
        <v>3279</v>
      </c>
      <c r="BF1518" s="30" t="s">
        <v>3280</v>
      </c>
      <c r="BG1518" s="30" t="s">
        <v>3279</v>
      </c>
      <c r="BH1518" s="30" t="s">
        <v>3280</v>
      </c>
      <c r="BI1518" s="30" t="s">
        <v>3222</v>
      </c>
    </row>
    <row r="1519" spans="56:61" s="20" customFormat="1" ht="15" hidden="1" x14ac:dyDescent="0.25">
      <c r="BD1519" t="str">
        <f t="shared" si="96"/>
        <v>RNUWALLINGFORD COMMUNITY HOSPITAL</v>
      </c>
      <c r="BE1519" s="30" t="s">
        <v>3281</v>
      </c>
      <c r="BF1519" s="30" t="s">
        <v>2513</v>
      </c>
      <c r="BG1519" s="30" t="s">
        <v>3281</v>
      </c>
      <c r="BH1519" s="30" t="s">
        <v>2513</v>
      </c>
      <c r="BI1519" s="30" t="s">
        <v>3222</v>
      </c>
    </row>
    <row r="1520" spans="56:61" s="20" customFormat="1" ht="15" hidden="1" x14ac:dyDescent="0.25">
      <c r="BD1520" t="str">
        <f t="shared" si="96"/>
        <v>RNUWANTAGE COMMUNITY HOSPITAL</v>
      </c>
      <c r="BE1520" s="30" t="s">
        <v>3282</v>
      </c>
      <c r="BF1520" s="30" t="s">
        <v>2515</v>
      </c>
      <c r="BG1520" s="30" t="s">
        <v>3282</v>
      </c>
      <c r="BH1520" s="30" t="s">
        <v>2515</v>
      </c>
      <c r="BI1520" s="30" t="s">
        <v>3222</v>
      </c>
    </row>
    <row r="1521" spans="56:61" s="20" customFormat="1" ht="15" hidden="1" x14ac:dyDescent="0.25">
      <c r="BD1521" t="str">
        <f t="shared" si="96"/>
        <v>RNUWARNEFORD HOSPITAL</v>
      </c>
      <c r="BE1521" s="30" t="s">
        <v>3283</v>
      </c>
      <c r="BF1521" s="30" t="s">
        <v>3284</v>
      </c>
      <c r="BG1521" s="30" t="s">
        <v>3283</v>
      </c>
      <c r="BH1521" s="30" t="s">
        <v>3284</v>
      </c>
      <c r="BI1521" s="30" t="s">
        <v>3222</v>
      </c>
    </row>
    <row r="1522" spans="56:61" s="20" customFormat="1" ht="15" hidden="1" x14ac:dyDescent="0.25">
      <c r="BD1522" t="str">
        <f t="shared" si="96"/>
        <v>RNUWITNEY COMMUNITY HOSPITAL</v>
      </c>
      <c r="BE1522" s="30" t="s">
        <v>3285</v>
      </c>
      <c r="BF1522" s="30" t="s">
        <v>3286</v>
      </c>
      <c r="BG1522" s="30" t="s">
        <v>3285</v>
      </c>
      <c r="BH1522" s="30" t="s">
        <v>3286</v>
      </c>
      <c r="BI1522" s="30" t="s">
        <v>3222</v>
      </c>
    </row>
    <row r="1523" spans="56:61" s="20" customFormat="1" ht="15" hidden="1" x14ac:dyDescent="0.25">
      <c r="BD1523" t="str">
        <f t="shared" si="96"/>
        <v>RNUWITNEY EMU</v>
      </c>
      <c r="BE1523" s="30" t="s">
        <v>3287</v>
      </c>
      <c r="BF1523" s="30" t="s">
        <v>3288</v>
      </c>
      <c r="BG1523" s="30" t="s">
        <v>3287</v>
      </c>
      <c r="BH1523" s="30" t="s">
        <v>3288</v>
      </c>
      <c r="BI1523" s="30" t="s">
        <v>3222</v>
      </c>
    </row>
    <row r="1524" spans="56:61" s="20" customFormat="1" ht="15" hidden="1" x14ac:dyDescent="0.25">
      <c r="BD1524" t="str">
        <f t="shared" si="96"/>
        <v>RNUWYKEHAM PARK DAY HOSPITAL</v>
      </c>
      <c r="BE1524" s="30" t="s">
        <v>3289</v>
      </c>
      <c r="BF1524" s="30" t="s">
        <v>3290</v>
      </c>
      <c r="BG1524" s="30" t="s">
        <v>3289</v>
      </c>
      <c r="BH1524" s="30" t="s">
        <v>3290</v>
      </c>
      <c r="BI1524" s="30" t="s">
        <v>3222</v>
      </c>
    </row>
    <row r="1525" spans="56:61" s="20" customFormat="1" ht="15" hidden="1" x14ac:dyDescent="0.25">
      <c r="BD1525" t="str">
        <f t="shared" si="96"/>
        <v>RNZANDOVER WAR MEMORIAL HOSPITAL</v>
      </c>
      <c r="BE1525" s="30" t="s">
        <v>3291</v>
      </c>
      <c r="BF1525" s="30" t="s">
        <v>3056</v>
      </c>
      <c r="BG1525" s="30" t="s">
        <v>3291</v>
      </c>
      <c r="BH1525" s="30" t="s">
        <v>3056</v>
      </c>
      <c r="BI1525" s="30" t="s">
        <v>3292</v>
      </c>
    </row>
    <row r="1526" spans="56:61" s="20" customFormat="1" ht="15" hidden="1" x14ac:dyDescent="0.25">
      <c r="BD1526" t="str">
        <f t="shared" ref="BD1526:BD1589" si="97">CONCATENATE(LEFT(BE1526, 3),BF1526)</f>
        <v>RNZDORSET COUNTY HOSPITAL</v>
      </c>
      <c r="BE1526" s="30" t="s">
        <v>3293</v>
      </c>
      <c r="BF1526" s="30" t="s">
        <v>1275</v>
      </c>
      <c r="BG1526" s="30" t="s">
        <v>3293</v>
      </c>
      <c r="BH1526" s="30" t="s">
        <v>1275</v>
      </c>
      <c r="BI1526" s="30" t="s">
        <v>3292</v>
      </c>
    </row>
    <row r="1527" spans="56:61" s="20" customFormat="1" ht="15" hidden="1" x14ac:dyDescent="0.25">
      <c r="BD1527" t="str">
        <f t="shared" si="97"/>
        <v>RNZFORDINGBRIDGE HOSPITAL</v>
      </c>
      <c r="BE1527" s="30" t="s">
        <v>3294</v>
      </c>
      <c r="BF1527" s="30" t="s">
        <v>3295</v>
      </c>
      <c r="BG1527" s="30" t="s">
        <v>3294</v>
      </c>
      <c r="BH1527" s="30" t="s">
        <v>3295</v>
      </c>
      <c r="BI1527" s="30" t="s">
        <v>3292</v>
      </c>
    </row>
    <row r="1528" spans="56:61" s="20" customFormat="1" ht="15" hidden="1" x14ac:dyDescent="0.25">
      <c r="BD1528" t="str">
        <f t="shared" si="97"/>
        <v>RNZHILLCOTE</v>
      </c>
      <c r="BE1528" s="30" t="s">
        <v>3296</v>
      </c>
      <c r="BF1528" s="30" t="s">
        <v>3297</v>
      </c>
      <c r="BG1528" s="30" t="s">
        <v>3296</v>
      </c>
      <c r="BH1528" s="30" t="s">
        <v>3297</v>
      </c>
      <c r="BI1528" s="30" t="s">
        <v>3292</v>
      </c>
    </row>
    <row r="1529" spans="56:61" s="20" customFormat="1" ht="15" hidden="1" x14ac:dyDescent="0.25">
      <c r="BD1529" t="str">
        <f t="shared" si="97"/>
        <v>RNZSALISBURY DISTRICT HOSPITAL</v>
      </c>
      <c r="BE1529" s="30" t="s">
        <v>3298</v>
      </c>
      <c r="BF1529" s="30" t="s">
        <v>2470</v>
      </c>
      <c r="BG1529" s="30" t="s">
        <v>3298</v>
      </c>
      <c r="BH1529" s="30" t="s">
        <v>2470</v>
      </c>
      <c r="BI1529" s="30" t="s">
        <v>3292</v>
      </c>
    </row>
    <row r="1530" spans="56:61" s="20" customFormat="1" ht="15" hidden="1" x14ac:dyDescent="0.25">
      <c r="BD1530" t="str">
        <f t="shared" si="97"/>
        <v>RNZSALISBURY HEALTH CARE NHS TRUST</v>
      </c>
      <c r="BE1530" s="30" t="s">
        <v>3299</v>
      </c>
      <c r="BF1530" s="30" t="s">
        <v>3300</v>
      </c>
      <c r="BG1530" s="30" t="s">
        <v>3299</v>
      </c>
      <c r="BH1530" s="30" t="s">
        <v>3300</v>
      </c>
      <c r="BI1530" s="30" t="s">
        <v>3292</v>
      </c>
    </row>
    <row r="1531" spans="56:61" s="20" customFormat="1" ht="15" hidden="1" x14ac:dyDescent="0.25">
      <c r="BD1531" t="str">
        <f t="shared" si="97"/>
        <v>RNZTHE RIDGEWAY HOSPITAL</v>
      </c>
      <c r="BE1531" s="30" t="s">
        <v>3301</v>
      </c>
      <c r="BF1531" s="30" t="s">
        <v>3302</v>
      </c>
      <c r="BG1531" s="30" t="s">
        <v>3301</v>
      </c>
      <c r="BH1531" s="30" t="s">
        <v>3302</v>
      </c>
      <c r="BI1531" s="30" t="s">
        <v>3292</v>
      </c>
    </row>
    <row r="1532" spans="56:61" s="20" customFormat="1" ht="15" hidden="1" x14ac:dyDescent="0.25">
      <c r="BD1532" t="str">
        <f t="shared" si="97"/>
        <v>RP11 WILLOW CLOSE</v>
      </c>
      <c r="BE1532" s="132" t="s">
        <v>3303</v>
      </c>
      <c r="BF1532" s="30" t="s">
        <v>3304</v>
      </c>
      <c r="BG1532" s="132" t="s">
        <v>3303</v>
      </c>
      <c r="BH1532" s="30" t="s">
        <v>3304</v>
      </c>
      <c r="BI1532" s="30" t="s">
        <v>3305</v>
      </c>
    </row>
    <row r="1533" spans="56:61" s="20" customFormat="1" ht="15" hidden="1" x14ac:dyDescent="0.25">
      <c r="BD1533" t="str">
        <f t="shared" si="97"/>
        <v>RP12 WILLOW CLOSE</v>
      </c>
      <c r="BE1533" s="132" t="s">
        <v>3306</v>
      </c>
      <c r="BF1533" s="30" t="s">
        <v>3307</v>
      </c>
      <c r="BG1533" s="132" t="s">
        <v>3306</v>
      </c>
      <c r="BH1533" s="30" t="s">
        <v>3307</v>
      </c>
      <c r="BI1533" s="30" t="s">
        <v>3305</v>
      </c>
    </row>
    <row r="1534" spans="56:61" s="20" customFormat="1" ht="15" hidden="1" x14ac:dyDescent="0.25">
      <c r="BD1534" t="str">
        <f t="shared" si="97"/>
        <v>RP1ADAMS DAY HOSPITAL</v>
      </c>
      <c r="BE1534" s="30" t="s">
        <v>3308</v>
      </c>
      <c r="BF1534" s="30" t="s">
        <v>3309</v>
      </c>
      <c r="BG1534" s="30" t="s">
        <v>3308</v>
      </c>
      <c r="BH1534" s="30" t="s">
        <v>3309</v>
      </c>
      <c r="BI1534" s="30" t="s">
        <v>3305</v>
      </c>
    </row>
    <row r="1535" spans="56:61" s="20" customFormat="1" ht="15" hidden="1" x14ac:dyDescent="0.25">
      <c r="BD1535" t="str">
        <f t="shared" si="97"/>
        <v>RP1ADDINGTON WARD</v>
      </c>
      <c r="BE1535" s="30" t="s">
        <v>3310</v>
      </c>
      <c r="BF1535" s="30" t="s">
        <v>3311</v>
      </c>
      <c r="BG1535" s="30" t="s">
        <v>3310</v>
      </c>
      <c r="BH1535" s="30" t="s">
        <v>3311</v>
      </c>
      <c r="BI1535" s="30" t="s">
        <v>3305</v>
      </c>
    </row>
    <row r="1536" spans="56:61" s="20" customFormat="1" ht="15" hidden="1" x14ac:dyDescent="0.25">
      <c r="BD1536" t="str">
        <f t="shared" si="97"/>
        <v>RP1BARTON HALL</v>
      </c>
      <c r="BE1536" s="30" t="s">
        <v>3312</v>
      </c>
      <c r="BF1536" s="30" t="s">
        <v>3313</v>
      </c>
      <c r="BG1536" s="30" t="s">
        <v>3312</v>
      </c>
      <c r="BH1536" s="30" t="s">
        <v>3313</v>
      </c>
      <c r="BI1536" s="30" t="s">
        <v>3305</v>
      </c>
    </row>
    <row r="1537" spans="56:61" s="20" customFormat="1" ht="15" hidden="1" x14ac:dyDescent="0.25">
      <c r="BD1537" t="str">
        <f t="shared" si="97"/>
        <v>RP1BEECHWOOD WARD</v>
      </c>
      <c r="BE1537" s="30" t="s">
        <v>3314</v>
      </c>
      <c r="BF1537" s="30" t="s">
        <v>3315</v>
      </c>
      <c r="BG1537" s="30" t="s">
        <v>3314</v>
      </c>
      <c r="BH1537" s="30" t="s">
        <v>3315</v>
      </c>
      <c r="BI1537" s="30" t="s">
        <v>3305</v>
      </c>
    </row>
    <row r="1538" spans="56:61" s="20" customFormat="1" ht="15" hidden="1" x14ac:dyDescent="0.25">
      <c r="BD1538" t="str">
        <f t="shared" si="97"/>
        <v>RP1BERRYWOOD HOSPITAL</v>
      </c>
      <c r="BE1538" s="30" t="s">
        <v>3316</v>
      </c>
      <c r="BF1538" s="30" t="s">
        <v>3317</v>
      </c>
      <c r="BG1538" s="30" t="s">
        <v>3316</v>
      </c>
      <c r="BH1538" s="30" t="s">
        <v>3317</v>
      </c>
      <c r="BI1538" s="30" t="s">
        <v>3305</v>
      </c>
    </row>
    <row r="1539" spans="56:61" s="20" customFormat="1" ht="15" hidden="1" x14ac:dyDescent="0.25">
      <c r="BD1539" t="str">
        <f t="shared" si="97"/>
        <v>RP1BRACKLEY COTTAGE HOSPITAL</v>
      </c>
      <c r="BE1539" s="30" t="s">
        <v>3318</v>
      </c>
      <c r="BF1539" s="30" t="s">
        <v>3319</v>
      </c>
      <c r="BG1539" s="30" t="s">
        <v>3318</v>
      </c>
      <c r="BH1539" s="30" t="s">
        <v>3319</v>
      </c>
      <c r="BI1539" s="30" t="s">
        <v>3305</v>
      </c>
    </row>
    <row r="1540" spans="56:61" s="20" customFormat="1" ht="15" hidden="1" x14ac:dyDescent="0.25">
      <c r="BD1540" t="str">
        <f t="shared" si="97"/>
        <v>RP1CHURCHILL HOSPITAL</v>
      </c>
      <c r="BE1540" s="30" t="s">
        <v>3320</v>
      </c>
      <c r="BF1540" s="30" t="s">
        <v>3321</v>
      </c>
      <c r="BG1540" s="30" t="s">
        <v>3320</v>
      </c>
      <c r="BH1540" s="30" t="s">
        <v>3321</v>
      </c>
      <c r="BI1540" s="30" t="s">
        <v>3305</v>
      </c>
    </row>
    <row r="1541" spans="56:61" s="20" customFormat="1" ht="15" hidden="1" x14ac:dyDescent="0.25">
      <c r="BD1541" t="str">
        <f t="shared" si="97"/>
        <v>RP1COMMUNITY CHILDRENS UNIT</v>
      </c>
      <c r="BE1541" s="30" t="s">
        <v>3322</v>
      </c>
      <c r="BF1541" s="30" t="s">
        <v>3323</v>
      </c>
      <c r="BG1541" s="30" t="s">
        <v>3322</v>
      </c>
      <c r="BH1541" s="30" t="s">
        <v>3323</v>
      </c>
      <c r="BI1541" s="30" t="s">
        <v>3305</v>
      </c>
    </row>
    <row r="1542" spans="56:61" s="20" customFormat="1" ht="15" hidden="1" x14ac:dyDescent="0.25">
      <c r="BD1542" t="str">
        <f t="shared" si="97"/>
        <v>RP1CORBY COMMUNITY HOSPITAL</v>
      </c>
      <c r="BE1542" s="30" t="s">
        <v>3324</v>
      </c>
      <c r="BF1542" s="30" t="s">
        <v>3325</v>
      </c>
      <c r="BG1542" s="30" t="s">
        <v>3324</v>
      </c>
      <c r="BH1542" s="30" t="s">
        <v>3325</v>
      </c>
      <c r="BI1542" s="30" t="s">
        <v>3305</v>
      </c>
    </row>
    <row r="1543" spans="56:61" s="20" customFormat="1" ht="15" hidden="1" x14ac:dyDescent="0.25">
      <c r="BD1543" t="str">
        <f t="shared" si="97"/>
        <v>RP1DANETRE HOSPITAL</v>
      </c>
      <c r="BE1543" s="30" t="s">
        <v>3326</v>
      </c>
      <c r="BF1543" s="30" t="s">
        <v>3327</v>
      </c>
      <c r="BG1543" s="30" t="s">
        <v>3326</v>
      </c>
      <c r="BH1543" s="30" t="s">
        <v>3327</v>
      </c>
      <c r="BI1543" s="30" t="s">
        <v>3305</v>
      </c>
    </row>
    <row r="1544" spans="56:61" s="20" customFormat="1" ht="15" hidden="1" x14ac:dyDescent="0.25">
      <c r="BD1544" t="str">
        <f t="shared" si="97"/>
        <v>RP1DRUG AND ALCOHOL (DUNSTABLE)</v>
      </c>
      <c r="BE1544" s="30" t="s">
        <v>3328</v>
      </c>
      <c r="BF1544" s="30" t="s">
        <v>3329</v>
      </c>
      <c r="BG1544" s="30" t="s">
        <v>3328</v>
      </c>
      <c r="BH1544" s="30" t="s">
        <v>3329</v>
      </c>
      <c r="BI1544" s="30" t="s">
        <v>3305</v>
      </c>
    </row>
    <row r="1545" spans="56:61" s="20" customFormat="1" ht="15" hidden="1" x14ac:dyDescent="0.25">
      <c r="BD1545" t="str">
        <f t="shared" si="97"/>
        <v>RP1DRUG AND ALCOHOL DEPENDENCY UNIT</v>
      </c>
      <c r="BE1545" s="30" t="s">
        <v>3330</v>
      </c>
      <c r="BF1545" s="30" t="s">
        <v>3331</v>
      </c>
      <c r="BG1545" s="30" t="s">
        <v>3330</v>
      </c>
      <c r="BH1545" s="30" t="s">
        <v>3331</v>
      </c>
      <c r="BI1545" s="30" t="s">
        <v>3305</v>
      </c>
    </row>
    <row r="1546" spans="56:61" s="20" customFormat="1" ht="15" hidden="1" x14ac:dyDescent="0.25">
      <c r="BD1546" t="str">
        <f t="shared" si="97"/>
        <v>RP1EXETER PLACE SITE</v>
      </c>
      <c r="BE1546" s="30" t="s">
        <v>3332</v>
      </c>
      <c r="BF1546" s="30" t="s">
        <v>3333</v>
      </c>
      <c r="BG1546" s="30" t="s">
        <v>3332</v>
      </c>
      <c r="BH1546" s="30" t="s">
        <v>3333</v>
      </c>
      <c r="BI1546" s="30" t="s">
        <v>3305</v>
      </c>
    </row>
    <row r="1547" spans="56:61" s="20" customFormat="1" ht="15" hidden="1" x14ac:dyDescent="0.25">
      <c r="BD1547" t="str">
        <f t="shared" si="97"/>
        <v>RP1GU DEPARTMENT (KETTERING)</v>
      </c>
      <c r="BE1547" s="30" t="s">
        <v>3334</v>
      </c>
      <c r="BF1547" s="30" t="s">
        <v>3335</v>
      </c>
      <c r="BG1547" s="30" t="s">
        <v>3334</v>
      </c>
      <c r="BH1547" s="30" t="s">
        <v>3335</v>
      </c>
      <c r="BI1547" s="30" t="s">
        <v>3305</v>
      </c>
    </row>
    <row r="1548" spans="56:61" s="20" customFormat="1" ht="15" hidden="1" x14ac:dyDescent="0.25">
      <c r="BD1548" t="str">
        <f t="shared" si="97"/>
        <v>RP1GU DEPARTMENT (NORTHAMPTON)</v>
      </c>
      <c r="BE1548" s="30" t="s">
        <v>3336</v>
      </c>
      <c r="BF1548" s="30" t="s">
        <v>3337</v>
      </c>
      <c r="BG1548" s="30" t="s">
        <v>3336</v>
      </c>
      <c r="BH1548" s="30" t="s">
        <v>3337</v>
      </c>
      <c r="BI1548" s="30" t="s">
        <v>3305</v>
      </c>
    </row>
    <row r="1549" spans="56:61" s="20" customFormat="1" ht="15" hidden="1" x14ac:dyDescent="0.25">
      <c r="BD1549" t="str">
        <f t="shared" si="97"/>
        <v>RP1HEADLANDS</v>
      </c>
      <c r="BE1549" s="30" t="s">
        <v>3338</v>
      </c>
      <c r="BF1549" s="30" t="s">
        <v>3339</v>
      </c>
      <c r="BG1549" s="30" t="s">
        <v>3338</v>
      </c>
      <c r="BH1549" s="30" t="s">
        <v>3339</v>
      </c>
      <c r="BI1549" s="30" t="s">
        <v>3305</v>
      </c>
    </row>
    <row r="1550" spans="56:61" s="20" customFormat="1" ht="15" hidden="1" x14ac:dyDescent="0.25">
      <c r="BD1550" t="str">
        <f t="shared" si="97"/>
        <v>RP1HEATHERS</v>
      </c>
      <c r="BE1550" s="30" t="s">
        <v>3340</v>
      </c>
      <c r="BF1550" s="30" t="s">
        <v>3341</v>
      </c>
      <c r="BG1550" s="30" t="s">
        <v>3340</v>
      </c>
      <c r="BH1550" s="30" t="s">
        <v>3341</v>
      </c>
      <c r="BI1550" s="30" t="s">
        <v>3305</v>
      </c>
    </row>
    <row r="1551" spans="56:61" s="20" customFormat="1" ht="15" hidden="1" x14ac:dyDescent="0.25">
      <c r="BD1551" t="str">
        <f t="shared" si="97"/>
        <v>RP1ISEBROOK HOSPITAL</v>
      </c>
      <c r="BE1551" s="30" t="s">
        <v>3342</v>
      </c>
      <c r="BF1551" s="30" t="s">
        <v>3343</v>
      </c>
      <c r="BG1551" s="30" t="s">
        <v>3342</v>
      </c>
      <c r="BH1551" s="30" t="s">
        <v>3343</v>
      </c>
      <c r="BI1551" s="30" t="s">
        <v>3305</v>
      </c>
    </row>
    <row r="1552" spans="56:61" s="20" customFormat="1" ht="15" hidden="1" x14ac:dyDescent="0.25">
      <c r="BD1552" t="str">
        <f t="shared" si="97"/>
        <v>RP1JOHN RADCLIFFE HOSPITAL</v>
      </c>
      <c r="BE1552" s="30" t="s">
        <v>3344</v>
      </c>
      <c r="BF1552" s="30" t="s">
        <v>2492</v>
      </c>
      <c r="BG1552" s="30" t="s">
        <v>3344</v>
      </c>
      <c r="BH1552" s="30" t="s">
        <v>2492</v>
      </c>
      <c r="BI1552" s="30" t="s">
        <v>3305</v>
      </c>
    </row>
    <row r="1553" spans="56:61" s="20" customFormat="1" ht="15" hidden="1" x14ac:dyDescent="0.25">
      <c r="BD1553" t="str">
        <f t="shared" si="97"/>
        <v>RP1KENT ROAD</v>
      </c>
      <c r="BE1553" s="132" t="s">
        <v>3345</v>
      </c>
      <c r="BF1553" s="30" t="s">
        <v>3346</v>
      </c>
      <c r="BG1553" s="132" t="s">
        <v>3345</v>
      </c>
      <c r="BH1553" s="30" t="s">
        <v>3346</v>
      </c>
      <c r="BI1553" s="30" t="s">
        <v>3305</v>
      </c>
    </row>
    <row r="1554" spans="56:61" s="20" customFormat="1" ht="15" hidden="1" x14ac:dyDescent="0.25">
      <c r="BD1554" t="str">
        <f t="shared" si="97"/>
        <v>RP1KETTERING GENERAL HOSPITAL</v>
      </c>
      <c r="BE1554" s="30" t="s">
        <v>3347</v>
      </c>
      <c r="BF1554" s="30" t="s">
        <v>3207</v>
      </c>
      <c r="BG1554" s="30" t="s">
        <v>3347</v>
      </c>
      <c r="BH1554" s="30" t="s">
        <v>3207</v>
      </c>
      <c r="BI1554" s="30" t="s">
        <v>3305</v>
      </c>
    </row>
    <row r="1555" spans="56:61" s="20" customFormat="1" ht="15" hidden="1" x14ac:dyDescent="0.25">
      <c r="BD1555" t="str">
        <f t="shared" si="97"/>
        <v>RP1KINGSTHORPE GRANGE</v>
      </c>
      <c r="BE1555" s="30" t="s">
        <v>3348</v>
      </c>
      <c r="BF1555" s="30" t="s">
        <v>3349</v>
      </c>
      <c r="BG1555" s="30" t="s">
        <v>3348</v>
      </c>
      <c r="BH1555" s="30" t="s">
        <v>3349</v>
      </c>
      <c r="BI1555" s="30" t="s">
        <v>3305</v>
      </c>
    </row>
    <row r="1556" spans="56:61" s="20" customFormat="1" ht="15" hidden="1" x14ac:dyDescent="0.25">
      <c r="BD1556" t="str">
        <f t="shared" si="97"/>
        <v>RP1MANFIELD HEALTH CAMPUS</v>
      </c>
      <c r="BE1556" s="30" t="s">
        <v>3350</v>
      </c>
      <c r="BF1556" s="30" t="s">
        <v>3351</v>
      </c>
      <c r="BG1556" s="30" t="s">
        <v>3350</v>
      </c>
      <c r="BH1556" s="30" t="s">
        <v>3351</v>
      </c>
      <c r="BI1556" s="30" t="s">
        <v>3305</v>
      </c>
    </row>
    <row r="1557" spans="56:61" s="20" customFormat="1" ht="15" hidden="1" x14ac:dyDescent="0.25">
      <c r="BD1557" t="str">
        <f t="shared" si="97"/>
        <v>RP1MAYFAIR DAY HOSPITAL</v>
      </c>
      <c r="BE1557" s="30" t="s">
        <v>3352</v>
      </c>
      <c r="BF1557" s="30" t="s">
        <v>3353</v>
      </c>
      <c r="BG1557" s="30" t="s">
        <v>3352</v>
      </c>
      <c r="BH1557" s="30" t="s">
        <v>3353</v>
      </c>
      <c r="BI1557" s="30" t="s">
        <v>3305</v>
      </c>
    </row>
    <row r="1558" spans="56:61" s="20" customFormat="1" ht="15" hidden="1" x14ac:dyDescent="0.25">
      <c r="BD1558" t="str">
        <f t="shared" si="97"/>
        <v>RP1MEADHURST</v>
      </c>
      <c r="BE1558" s="30" t="s">
        <v>3354</v>
      </c>
      <c r="BF1558" s="30" t="s">
        <v>3355</v>
      </c>
      <c r="BG1558" s="30" t="s">
        <v>3354</v>
      </c>
      <c r="BH1558" s="30" t="s">
        <v>3355</v>
      </c>
      <c r="BI1558" s="30" t="s">
        <v>3305</v>
      </c>
    </row>
    <row r="1559" spans="56:61" s="20" customFormat="1" ht="15" hidden="1" x14ac:dyDescent="0.25">
      <c r="BD1559" t="str">
        <f t="shared" si="97"/>
        <v>RP1MEDICAL LOANS</v>
      </c>
      <c r="BE1559" s="30" t="s">
        <v>3356</v>
      </c>
      <c r="BF1559" s="30" t="s">
        <v>3357</v>
      </c>
      <c r="BG1559" s="30" t="s">
        <v>3356</v>
      </c>
      <c r="BH1559" s="30" t="s">
        <v>3357</v>
      </c>
      <c r="BI1559" s="30" t="s">
        <v>3305</v>
      </c>
    </row>
    <row r="1560" spans="56:61" s="20" customFormat="1" ht="15" hidden="1" x14ac:dyDescent="0.25">
      <c r="BD1560" t="str">
        <f t="shared" si="97"/>
        <v>RP1MENCAP (CORBY)</v>
      </c>
      <c r="BE1560" s="30" t="s">
        <v>3358</v>
      </c>
      <c r="BF1560" s="30" t="s">
        <v>3359</v>
      </c>
      <c r="BG1560" s="30" t="s">
        <v>3358</v>
      </c>
      <c r="BH1560" s="30" t="s">
        <v>3359</v>
      </c>
      <c r="BI1560" s="30" t="s">
        <v>3305</v>
      </c>
    </row>
    <row r="1561" spans="56:61" s="20" customFormat="1" ht="15" hidden="1" x14ac:dyDescent="0.25">
      <c r="BD1561" t="str">
        <f t="shared" si="97"/>
        <v>RP1MENCAP (ROTHWELL)</v>
      </c>
      <c r="BE1561" s="30" t="s">
        <v>3360</v>
      </c>
      <c r="BF1561" s="30" t="s">
        <v>3361</v>
      </c>
      <c r="BG1561" s="30" t="s">
        <v>3360</v>
      </c>
      <c r="BH1561" s="30" t="s">
        <v>3361</v>
      </c>
      <c r="BI1561" s="30" t="s">
        <v>3305</v>
      </c>
    </row>
    <row r="1562" spans="56:61" s="20" customFormat="1" ht="15" hidden="1" x14ac:dyDescent="0.25">
      <c r="BD1562" t="str">
        <f t="shared" si="97"/>
        <v>RP1MENCAP (WELLINGBOROUGH)</v>
      </c>
      <c r="BE1562" s="30" t="s">
        <v>3362</v>
      </c>
      <c r="BF1562" s="30" t="s">
        <v>3363</v>
      </c>
      <c r="BG1562" s="30" t="s">
        <v>3362</v>
      </c>
      <c r="BH1562" s="30" t="s">
        <v>3363</v>
      </c>
      <c r="BI1562" s="30" t="s">
        <v>3305</v>
      </c>
    </row>
    <row r="1563" spans="56:61" s="20" customFormat="1" ht="15" hidden="1" x14ac:dyDescent="0.25">
      <c r="BD1563" t="str">
        <f t="shared" si="97"/>
        <v>RP1MENTAL AFTER CARE ASSOCIATION WELLINGBOROUGH</v>
      </c>
      <c r="BE1563" s="30" t="s">
        <v>3364</v>
      </c>
      <c r="BF1563" s="30" t="s">
        <v>3365</v>
      </c>
      <c r="BG1563" s="30" t="s">
        <v>3364</v>
      </c>
      <c r="BH1563" s="30" t="s">
        <v>3365</v>
      </c>
      <c r="BI1563" s="30" t="s">
        <v>3305</v>
      </c>
    </row>
    <row r="1564" spans="56:61" s="20" customFormat="1" ht="15" hidden="1" x14ac:dyDescent="0.25">
      <c r="BD1564" t="str">
        <f t="shared" si="97"/>
        <v>RP1MENTAL HEALTH ACCOMODATION &amp; COMMISSIONING</v>
      </c>
      <c r="BE1564" s="30" t="s">
        <v>3366</v>
      </c>
      <c r="BF1564" s="30" t="s">
        <v>3367</v>
      </c>
      <c r="BG1564" s="30" t="s">
        <v>3366</v>
      </c>
      <c r="BH1564" s="30" t="s">
        <v>3367</v>
      </c>
      <c r="BI1564" s="30" t="s">
        <v>3305</v>
      </c>
    </row>
    <row r="1565" spans="56:61" s="20" customFormat="1" ht="15" hidden="1" x14ac:dyDescent="0.25">
      <c r="BD1565" t="str">
        <f t="shared" si="97"/>
        <v>RP1NORTHAMPTON GENERAL HOSPITAL</v>
      </c>
      <c r="BE1565" s="30" t="s">
        <v>3368</v>
      </c>
      <c r="BF1565" s="30" t="s">
        <v>3369</v>
      </c>
      <c r="BG1565" s="30" t="s">
        <v>3368</v>
      </c>
      <c r="BH1565" s="30" t="s">
        <v>3369</v>
      </c>
      <c r="BI1565" s="30" t="s">
        <v>3305</v>
      </c>
    </row>
    <row r="1566" spans="56:61" s="20" customFormat="1" ht="15" hidden="1" x14ac:dyDescent="0.25">
      <c r="BD1566" t="str">
        <f t="shared" si="97"/>
        <v>RP1OLDER ADULTS (SOUTH)</v>
      </c>
      <c r="BE1566" s="30" t="s">
        <v>3370</v>
      </c>
      <c r="BF1566" s="30" t="s">
        <v>3371</v>
      </c>
      <c r="BG1566" s="30" t="s">
        <v>3370</v>
      </c>
      <c r="BH1566" s="30" t="s">
        <v>3371</v>
      </c>
      <c r="BI1566" s="30" t="s">
        <v>3305</v>
      </c>
    </row>
    <row r="1567" spans="56:61" s="20" customFormat="1" ht="15" hidden="1" x14ac:dyDescent="0.25">
      <c r="BD1567" t="str">
        <f t="shared" si="97"/>
        <v>RP1OUNDLE COMMUNITY CARE UNIT</v>
      </c>
      <c r="BE1567" s="30" t="s">
        <v>3372</v>
      </c>
      <c r="BF1567" s="30" t="s">
        <v>3373</v>
      </c>
      <c r="BG1567" s="30" t="s">
        <v>3372</v>
      </c>
      <c r="BH1567" s="30" t="s">
        <v>3373</v>
      </c>
      <c r="BI1567" s="30" t="s">
        <v>3305</v>
      </c>
    </row>
    <row r="1568" spans="56:61" s="20" customFormat="1" ht="15" hidden="1" x14ac:dyDescent="0.25">
      <c r="BD1568" t="str">
        <f t="shared" si="97"/>
        <v>RP1PRINCESS MARINA HOSPITAL</v>
      </c>
      <c r="BE1568" s="30" t="s">
        <v>3374</v>
      </c>
      <c r="BF1568" s="30" t="s">
        <v>3375</v>
      </c>
      <c r="BG1568" s="30" t="s">
        <v>3374</v>
      </c>
      <c r="BH1568" s="30" t="s">
        <v>3375</v>
      </c>
      <c r="BI1568" s="30" t="s">
        <v>3305</v>
      </c>
    </row>
    <row r="1569" spans="56:61" s="20" customFormat="1" ht="15" hidden="1" x14ac:dyDescent="0.25">
      <c r="BD1569" t="str">
        <f t="shared" si="97"/>
        <v>RP1REDCLIFFE DAY HOSPITAL</v>
      </c>
      <c r="BE1569" s="30" t="s">
        <v>3376</v>
      </c>
      <c r="BF1569" s="30" t="s">
        <v>3377</v>
      </c>
      <c r="BG1569" s="30" t="s">
        <v>3376</v>
      </c>
      <c r="BH1569" s="30" t="s">
        <v>3377</v>
      </c>
      <c r="BI1569" s="30" t="s">
        <v>3305</v>
      </c>
    </row>
    <row r="1570" spans="56:61" s="20" customFormat="1" ht="15" hidden="1" x14ac:dyDescent="0.25">
      <c r="BD1570" t="str">
        <f t="shared" si="97"/>
        <v>RP1RUSHDEN HOSPITAL</v>
      </c>
      <c r="BE1570" s="30" t="s">
        <v>3378</v>
      </c>
      <c r="BF1570" s="30" t="s">
        <v>3379</v>
      </c>
      <c r="BG1570" s="30" t="s">
        <v>3378</v>
      </c>
      <c r="BH1570" s="30" t="s">
        <v>3379</v>
      </c>
      <c r="BI1570" s="30" t="s">
        <v>3305</v>
      </c>
    </row>
    <row r="1571" spans="56:61" s="20" customFormat="1" ht="15" hidden="1" x14ac:dyDescent="0.25">
      <c r="BD1571" t="str">
        <f t="shared" si="97"/>
        <v>RP1SHORT BREAKS UNIT</v>
      </c>
      <c r="BE1571" s="30" t="s">
        <v>3380</v>
      </c>
      <c r="BF1571" s="30" t="s">
        <v>3381</v>
      </c>
      <c r="BG1571" s="30" t="s">
        <v>3380</v>
      </c>
      <c r="BH1571" s="30" t="s">
        <v>3381</v>
      </c>
      <c r="BI1571" s="30" t="s">
        <v>3305</v>
      </c>
    </row>
    <row r="1572" spans="56:61" s="20" customFormat="1" ht="15" hidden="1" x14ac:dyDescent="0.25">
      <c r="BD1572" t="str">
        <f t="shared" si="97"/>
        <v>RP1SKIDDAW WALK UNIT</v>
      </c>
      <c r="BE1572" s="30" t="s">
        <v>3382</v>
      </c>
      <c r="BF1572" s="30" t="s">
        <v>3383</v>
      </c>
      <c r="BG1572" s="30" t="s">
        <v>3382</v>
      </c>
      <c r="BH1572" s="30" t="s">
        <v>3383</v>
      </c>
      <c r="BI1572" s="30" t="s">
        <v>3305</v>
      </c>
    </row>
    <row r="1573" spans="56:61" s="20" customFormat="1" ht="15" hidden="1" x14ac:dyDescent="0.25">
      <c r="BD1573" t="str">
        <f t="shared" si="97"/>
        <v>RP1ST MARY'S HOSPITAL</v>
      </c>
      <c r="BE1573" s="30" t="s">
        <v>3384</v>
      </c>
      <c r="BF1573" s="30" t="s">
        <v>337</v>
      </c>
      <c r="BG1573" s="30" t="s">
        <v>3384</v>
      </c>
      <c r="BH1573" s="30" t="s">
        <v>337</v>
      </c>
      <c r="BI1573" s="30" t="s">
        <v>3305</v>
      </c>
    </row>
    <row r="1574" spans="56:61" s="20" customFormat="1" ht="15" hidden="1" x14ac:dyDescent="0.25">
      <c r="BD1574" t="str">
        <f t="shared" si="97"/>
        <v>RP1SUNNYSIDE</v>
      </c>
      <c r="BE1574" s="30" t="s">
        <v>3385</v>
      </c>
      <c r="BF1574" s="30" t="s">
        <v>3386</v>
      </c>
      <c r="BG1574" s="30" t="s">
        <v>3385</v>
      </c>
      <c r="BH1574" s="30" t="s">
        <v>3386</v>
      </c>
      <c r="BI1574" s="30" t="s">
        <v>3305</v>
      </c>
    </row>
    <row r="1575" spans="56:61" s="20" customFormat="1" ht="15" hidden="1" x14ac:dyDescent="0.25">
      <c r="BD1575" t="str">
        <f t="shared" si="97"/>
        <v>RP1SWANS HILL</v>
      </c>
      <c r="BE1575" s="30" t="s">
        <v>3387</v>
      </c>
      <c r="BF1575" s="30" t="s">
        <v>3388</v>
      </c>
      <c r="BG1575" s="30" t="s">
        <v>3387</v>
      </c>
      <c r="BH1575" s="30" t="s">
        <v>3388</v>
      </c>
      <c r="BI1575" s="30" t="s">
        <v>3305</v>
      </c>
    </row>
    <row r="1576" spans="56:61" s="20" customFormat="1" ht="15" hidden="1" x14ac:dyDescent="0.25">
      <c r="BD1576" t="str">
        <f t="shared" si="97"/>
        <v>RP1THE ACORNS</v>
      </c>
      <c r="BE1576" s="30" t="s">
        <v>3389</v>
      </c>
      <c r="BF1576" s="30" t="s">
        <v>3390</v>
      </c>
      <c r="BG1576" s="30" t="s">
        <v>3389</v>
      </c>
      <c r="BH1576" s="30" t="s">
        <v>3390</v>
      </c>
      <c r="BI1576" s="30" t="s">
        <v>3305</v>
      </c>
    </row>
    <row r="1577" spans="56:61" s="20" customFormat="1" ht="15" hidden="1" x14ac:dyDescent="0.25">
      <c r="BD1577" t="str">
        <f t="shared" si="97"/>
        <v>RP1THE GRANGE</v>
      </c>
      <c r="BE1577" s="30" t="s">
        <v>3391</v>
      </c>
      <c r="BF1577" s="30" t="s">
        <v>523</v>
      </c>
      <c r="BG1577" s="30" t="s">
        <v>3391</v>
      </c>
      <c r="BH1577" s="30" t="s">
        <v>523</v>
      </c>
      <c r="BI1577" s="30" t="s">
        <v>3305</v>
      </c>
    </row>
    <row r="1578" spans="56:61" s="20" customFormat="1" ht="15" hidden="1" x14ac:dyDescent="0.25">
      <c r="BD1578" t="str">
        <f t="shared" si="97"/>
        <v>RP1THE HEADLANDS</v>
      </c>
      <c r="BE1578" s="30" t="s">
        <v>3392</v>
      </c>
      <c r="BF1578" s="30" t="s">
        <v>3393</v>
      </c>
      <c r="BG1578" s="30" t="s">
        <v>3392</v>
      </c>
      <c r="BH1578" s="30" t="s">
        <v>3393</v>
      </c>
      <c r="BI1578" s="30" t="s">
        <v>3305</v>
      </c>
    </row>
    <row r="1579" spans="56:61" s="20" customFormat="1" ht="15" hidden="1" x14ac:dyDescent="0.25">
      <c r="BD1579" t="str">
        <f t="shared" si="97"/>
        <v>RP1THE MARTENS</v>
      </c>
      <c r="BE1579" s="30" t="s">
        <v>3394</v>
      </c>
      <c r="BF1579" s="30" t="s">
        <v>3395</v>
      </c>
      <c r="BG1579" s="30" t="s">
        <v>3394</v>
      </c>
      <c r="BH1579" s="30" t="s">
        <v>3395</v>
      </c>
      <c r="BI1579" s="30" t="s">
        <v>3305</v>
      </c>
    </row>
    <row r="1580" spans="56:61" s="20" customFormat="1" ht="15" hidden="1" x14ac:dyDescent="0.25">
      <c r="BD1580" t="str">
        <f t="shared" si="97"/>
        <v>RP1THE SETT</v>
      </c>
      <c r="BE1580" s="30" t="s">
        <v>3396</v>
      </c>
      <c r="BF1580" s="30" t="s">
        <v>3397</v>
      </c>
      <c r="BG1580" s="30" t="s">
        <v>3396</v>
      </c>
      <c r="BH1580" s="30" t="s">
        <v>3397</v>
      </c>
      <c r="BI1580" s="30" t="s">
        <v>3305</v>
      </c>
    </row>
    <row r="1581" spans="56:61" s="20" customFormat="1" ht="15" hidden="1" x14ac:dyDescent="0.25">
      <c r="BD1581" t="str">
        <f t="shared" si="97"/>
        <v>RP1THE SQUIRRELS</v>
      </c>
      <c r="BE1581" s="30" t="s">
        <v>3398</v>
      </c>
      <c r="BF1581" s="30" t="s">
        <v>3399</v>
      </c>
      <c r="BG1581" s="30" t="s">
        <v>3398</v>
      </c>
      <c r="BH1581" s="30" t="s">
        <v>3399</v>
      </c>
      <c r="BI1581" s="30" t="s">
        <v>3305</v>
      </c>
    </row>
    <row r="1582" spans="56:61" s="20" customFormat="1" ht="15" hidden="1" x14ac:dyDescent="0.25">
      <c r="BD1582" t="str">
        <f t="shared" si="97"/>
        <v>RP1TOWCESTER MILL</v>
      </c>
      <c r="BE1582" s="30" t="s">
        <v>3400</v>
      </c>
      <c r="BF1582" s="30" t="s">
        <v>3401</v>
      </c>
      <c r="BG1582" s="30" t="s">
        <v>3400</v>
      </c>
      <c r="BH1582" s="30" t="s">
        <v>3401</v>
      </c>
      <c r="BI1582" s="30" t="s">
        <v>3305</v>
      </c>
    </row>
    <row r="1583" spans="56:61" s="20" customFormat="1" ht="15" hidden="1" x14ac:dyDescent="0.25">
      <c r="BD1583" t="str">
        <f t="shared" si="97"/>
        <v>RP4GREAT ORMOND STREET HOSPITAL CENTRAL LONDON SITE</v>
      </c>
      <c r="BE1583" s="30" t="s">
        <v>3402</v>
      </c>
      <c r="BF1583" s="30" t="s">
        <v>3403</v>
      </c>
      <c r="BG1583" s="30" t="s">
        <v>3402</v>
      </c>
      <c r="BH1583" s="30" t="s">
        <v>3403</v>
      </c>
      <c r="BI1583" s="30" t="s">
        <v>3404</v>
      </c>
    </row>
    <row r="1584" spans="56:61" s="20" customFormat="1" ht="15" hidden="1" x14ac:dyDescent="0.25">
      <c r="BD1584" t="str">
        <f t="shared" si="97"/>
        <v>RP5BASSETLAW HOSPITAL</v>
      </c>
      <c r="BE1584" s="30" t="s">
        <v>3405</v>
      </c>
      <c r="BF1584" s="30" t="s">
        <v>2244</v>
      </c>
      <c r="BG1584" s="30" t="s">
        <v>3405</v>
      </c>
      <c r="BH1584" s="30" t="s">
        <v>2244</v>
      </c>
      <c r="BI1584" s="30" t="s">
        <v>3406</v>
      </c>
    </row>
    <row r="1585" spans="56:61" s="20" customFormat="1" ht="15" hidden="1" x14ac:dyDescent="0.25">
      <c r="BD1585" t="str">
        <f t="shared" si="97"/>
        <v>RP5DONCASTER ROYAL INFIRMARY</v>
      </c>
      <c r="BE1585" s="30" t="s">
        <v>3407</v>
      </c>
      <c r="BF1585" s="30" t="s">
        <v>2455</v>
      </c>
      <c r="BG1585" s="30" t="s">
        <v>3407</v>
      </c>
      <c r="BH1585" s="30" t="s">
        <v>2455</v>
      </c>
      <c r="BI1585" s="30" t="s">
        <v>3406</v>
      </c>
    </row>
    <row r="1586" spans="56:61" s="20" customFormat="1" ht="15" hidden="1" x14ac:dyDescent="0.25">
      <c r="BD1586" t="str">
        <f t="shared" si="97"/>
        <v>RP5MONTAGU HOSPITAL</v>
      </c>
      <c r="BE1586" s="30" t="s">
        <v>3408</v>
      </c>
      <c r="BF1586" s="30" t="s">
        <v>3409</v>
      </c>
      <c r="BG1586" s="30" t="s">
        <v>3408</v>
      </c>
      <c r="BH1586" s="30" t="s">
        <v>3409</v>
      </c>
      <c r="BI1586" s="30" t="s">
        <v>3406</v>
      </c>
    </row>
    <row r="1587" spans="56:61" s="20" customFormat="1" ht="15" hidden="1" x14ac:dyDescent="0.25">
      <c r="BD1587" t="str">
        <f t="shared" si="97"/>
        <v>RP5RETFORD HOSPITAL</v>
      </c>
      <c r="BE1587" s="30" t="s">
        <v>3410</v>
      </c>
      <c r="BF1587" s="30" t="s">
        <v>2392</v>
      </c>
      <c r="BG1587" s="30" t="s">
        <v>3410</v>
      </c>
      <c r="BH1587" s="30" t="s">
        <v>2392</v>
      </c>
      <c r="BI1587" s="30" t="s">
        <v>3406</v>
      </c>
    </row>
    <row r="1588" spans="56:61" s="20" customFormat="1" ht="15" hidden="1" x14ac:dyDescent="0.25">
      <c r="BD1588" t="str">
        <f t="shared" si="97"/>
        <v>RP5ROTHERHAM DISTRICT HOSPITAL</v>
      </c>
      <c r="BE1588" s="30" t="s">
        <v>3411</v>
      </c>
      <c r="BF1588" s="30" t="s">
        <v>3412</v>
      </c>
      <c r="BG1588" s="30" t="s">
        <v>3411</v>
      </c>
      <c r="BH1588" s="30" t="s">
        <v>3412</v>
      </c>
      <c r="BI1588" s="30" t="s">
        <v>3406</v>
      </c>
    </row>
    <row r="1589" spans="56:61" s="20" customFormat="1" ht="15" hidden="1" x14ac:dyDescent="0.25">
      <c r="BD1589" t="str">
        <f t="shared" si="97"/>
        <v>RP5THE VERMUYDEN CENTRE</v>
      </c>
      <c r="BE1589" s="30" t="s">
        <v>3413</v>
      </c>
      <c r="BF1589" s="30" t="s">
        <v>3414</v>
      </c>
      <c r="BG1589" s="30" t="s">
        <v>3413</v>
      </c>
      <c r="BH1589" s="30" t="s">
        <v>3414</v>
      </c>
      <c r="BI1589" s="30" t="s">
        <v>3406</v>
      </c>
    </row>
    <row r="1590" spans="56:61" s="20" customFormat="1" ht="15" hidden="1" x14ac:dyDescent="0.25">
      <c r="BD1590" t="str">
        <f t="shared" ref="BD1590:BD1654" si="98">CONCATENATE(LEFT(BE1590, 3),BF1590)</f>
        <v>RP5TICKHILL ROAD HOSPITAL</v>
      </c>
      <c r="BE1590" s="30" t="s">
        <v>3415</v>
      </c>
      <c r="BF1590" s="30" t="s">
        <v>3416</v>
      </c>
      <c r="BG1590" s="30" t="s">
        <v>3415</v>
      </c>
      <c r="BH1590" s="30" t="s">
        <v>3416</v>
      </c>
      <c r="BI1590" s="30" t="s">
        <v>3406</v>
      </c>
    </row>
    <row r="1591" spans="56:61" s="20" customFormat="1" ht="15" hidden="1" x14ac:dyDescent="0.25">
      <c r="BD1591" t="str">
        <f t="shared" si="98"/>
        <v>RP6EBENEZER STREET - RP613</v>
      </c>
      <c r="BE1591" s="30" t="s">
        <v>3417</v>
      </c>
      <c r="BF1591" s="30" t="s">
        <v>3418</v>
      </c>
      <c r="BG1591" s="30" t="s">
        <v>3417</v>
      </c>
      <c r="BH1591" s="30" t="s">
        <v>3418</v>
      </c>
      <c r="BI1591" s="30" t="s">
        <v>3419</v>
      </c>
    </row>
    <row r="1592" spans="56:61" s="20" customFormat="1" ht="15" hidden="1" x14ac:dyDescent="0.25">
      <c r="BD1592" t="str">
        <f t="shared" si="98"/>
        <v>RP6MOORFIELDS AT BEDFORD HOSPITAL - RP616</v>
      </c>
      <c r="BE1592" s="30" t="s">
        <v>3420</v>
      </c>
      <c r="BF1592" s="30" t="s">
        <v>3421</v>
      </c>
      <c r="BG1592" s="30" t="s">
        <v>3420</v>
      </c>
      <c r="BH1592" s="30" t="s">
        <v>3421</v>
      </c>
      <c r="BI1592" s="30" t="s">
        <v>3419</v>
      </c>
    </row>
    <row r="1593" spans="56:61" s="20" customFormat="1" ht="15" hidden="1" x14ac:dyDescent="0.25">
      <c r="BD1593" t="str">
        <f t="shared" si="98"/>
        <v>RP6MOORFIELDS AT EALING HOSPITAL - RP610</v>
      </c>
      <c r="BE1593" s="30" t="s">
        <v>3422</v>
      </c>
      <c r="BF1593" s="30" t="s">
        <v>3423</v>
      </c>
      <c r="BG1593" s="30" t="s">
        <v>3422</v>
      </c>
      <c r="BH1593" s="30" t="s">
        <v>3423</v>
      </c>
      <c r="BI1593" s="30" t="s">
        <v>3419</v>
      </c>
    </row>
    <row r="1594" spans="56:61" s="20" customFormat="1" ht="15" hidden="1" x14ac:dyDescent="0.25">
      <c r="BD1594" t="str">
        <f t="shared" si="98"/>
        <v>RP6MOORFIELDS AT HOMERTON HOSPITAL - RP609</v>
      </c>
      <c r="BE1594" s="30" t="s">
        <v>3424</v>
      </c>
      <c r="BF1594" s="30" t="s">
        <v>3425</v>
      </c>
      <c r="BG1594" s="30" t="s">
        <v>3424</v>
      </c>
      <c r="BH1594" s="30" t="s">
        <v>3425</v>
      </c>
      <c r="BI1594" s="30" t="s">
        <v>3419</v>
      </c>
    </row>
    <row r="1595" spans="56:61" s="20" customFormat="1" ht="15" hidden="1" x14ac:dyDescent="0.25">
      <c r="BD1595" t="str">
        <f t="shared" si="98"/>
        <v>RP6MOORFIELDS AT MAYDAY UNIVERSITY HOSPITAL - RP608</v>
      </c>
      <c r="BE1595" s="30" t="s">
        <v>3426</v>
      </c>
      <c r="BF1595" s="30" t="s">
        <v>3427</v>
      </c>
      <c r="BG1595" s="30" t="s">
        <v>3426</v>
      </c>
      <c r="BH1595" s="30" t="s">
        <v>3427</v>
      </c>
      <c r="BI1595" s="30" t="s">
        <v>3419</v>
      </c>
    </row>
    <row r="1596" spans="56:61" s="20" customFormat="1" ht="15" hidden="1" x14ac:dyDescent="0.25">
      <c r="BD1596" t="str">
        <f t="shared" si="98"/>
        <v>RP6MOORFIELDS AT MILE END HOSPITAL - RP607</v>
      </c>
      <c r="BE1596" s="30" t="s">
        <v>3428</v>
      </c>
      <c r="BF1596" s="30" t="s">
        <v>3429</v>
      </c>
      <c r="BG1596" s="30" t="s">
        <v>3428</v>
      </c>
      <c r="BH1596" s="30" t="s">
        <v>3429</v>
      </c>
      <c r="BI1596" s="30" t="s">
        <v>3419</v>
      </c>
    </row>
    <row r="1597" spans="56:61" s="20" customFormat="1" ht="15" hidden="1" x14ac:dyDescent="0.25">
      <c r="BD1597" t="str">
        <f t="shared" si="98"/>
        <v>RP6MOORFIELDS AT NORTHWICK PARK HOSPITAL - RP606</v>
      </c>
      <c r="BE1597" s="30" t="s">
        <v>3430</v>
      </c>
      <c r="BF1597" s="30" t="s">
        <v>3431</v>
      </c>
      <c r="BG1597" s="30" t="s">
        <v>3430</v>
      </c>
      <c r="BH1597" s="30" t="s">
        <v>3431</v>
      </c>
      <c r="BI1597" s="30" t="s">
        <v>3419</v>
      </c>
    </row>
    <row r="1598" spans="56:61" s="20" customFormat="1" ht="15" hidden="1" x14ac:dyDescent="0.25">
      <c r="BD1598" t="str">
        <f t="shared" si="98"/>
        <v>RP6MOORFIELDS AT POTTERS BAR HOSPITAL - RP605</v>
      </c>
      <c r="BE1598" s="30" t="s">
        <v>3432</v>
      </c>
      <c r="BF1598" s="30" t="s">
        <v>3433</v>
      </c>
      <c r="BG1598" s="30" t="s">
        <v>3432</v>
      </c>
      <c r="BH1598" s="30" t="s">
        <v>3433</v>
      </c>
      <c r="BI1598" s="30" t="s">
        <v>3419</v>
      </c>
    </row>
    <row r="1599" spans="56:61" s="20" customFormat="1" ht="15" hidden="1" x14ac:dyDescent="0.25">
      <c r="BD1599" t="str">
        <f t="shared" si="98"/>
        <v>RP6MOORFIELDS AT ST ANN'S HOSPITAL - RP603</v>
      </c>
      <c r="BE1599" s="30" t="s">
        <v>3434</v>
      </c>
      <c r="BF1599" s="30" t="s">
        <v>3435</v>
      </c>
      <c r="BG1599" s="30" t="s">
        <v>3434</v>
      </c>
      <c r="BH1599" s="30" t="s">
        <v>3435</v>
      </c>
      <c r="BI1599" s="30" t="s">
        <v>3419</v>
      </c>
    </row>
    <row r="1600" spans="56:61" s="20" customFormat="1" ht="15" hidden="1" x14ac:dyDescent="0.25">
      <c r="BD1600" t="str">
        <f t="shared" si="98"/>
        <v>RP6MOORFIELDS AT ST GEORGE'S HOSPITAL - RP604</v>
      </c>
      <c r="BE1600" s="30" t="s">
        <v>3436</v>
      </c>
      <c r="BF1600" s="30" t="s">
        <v>3437</v>
      </c>
      <c r="BG1600" s="30" t="s">
        <v>3436</v>
      </c>
      <c r="BH1600" s="30" t="s">
        <v>3437</v>
      </c>
      <c r="BI1600" s="30" t="s">
        <v>3419</v>
      </c>
    </row>
    <row r="1601" spans="56:61" s="20" customFormat="1" ht="15" hidden="1" x14ac:dyDescent="0.25">
      <c r="BD1601" t="str">
        <f t="shared" si="98"/>
        <v>RP6MOORFIELDS AT UPNEY LANE - RP611</v>
      </c>
      <c r="BE1601" s="30" t="s">
        <v>3438</v>
      </c>
      <c r="BF1601" s="30" t="s">
        <v>3439</v>
      </c>
      <c r="BG1601" s="30" t="s">
        <v>3438</v>
      </c>
      <c r="BH1601" s="30" t="s">
        <v>3439</v>
      </c>
      <c r="BI1601" s="30" t="s">
        <v>3419</v>
      </c>
    </row>
    <row r="1602" spans="56:61" s="20" customFormat="1" ht="15" hidden="1" x14ac:dyDescent="0.25">
      <c r="BD1602" t="str">
        <f t="shared" si="98"/>
        <v>RP6MOORFIELDS AT WATFORD GENERAL HOSPITAL - RP602</v>
      </c>
      <c r="BE1602" s="30" t="s">
        <v>3440</v>
      </c>
      <c r="BF1602" s="30" t="s">
        <v>3441</v>
      </c>
      <c r="BG1602" s="30" t="s">
        <v>3440</v>
      </c>
      <c r="BH1602" s="30" t="s">
        <v>3441</v>
      </c>
      <c r="BI1602" s="30" t="s">
        <v>3419</v>
      </c>
    </row>
    <row r="1603" spans="56:61" s="20" customFormat="1" ht="15" hidden="1" x14ac:dyDescent="0.25">
      <c r="BD1603" t="str">
        <f t="shared" si="98"/>
        <v>RP6MOORFIELDS EYE HOSPITAL (CITY ROAD) - RP601</v>
      </c>
      <c r="BE1603" s="30" t="s">
        <v>3442</v>
      </c>
      <c r="BF1603" s="30" t="s">
        <v>3443</v>
      </c>
      <c r="BG1603" s="30" t="s">
        <v>3442</v>
      </c>
      <c r="BH1603" s="30" t="s">
        <v>3443</v>
      </c>
      <c r="BI1603" s="30" t="s">
        <v>3419</v>
      </c>
    </row>
    <row r="1604" spans="56:61" s="20" customFormat="1" ht="15" hidden="1" x14ac:dyDescent="0.25">
      <c r="BD1604" t="str">
        <f t="shared" si="98"/>
        <v>RP6UPPER WIMPOLE STREET - RP615</v>
      </c>
      <c r="BE1604" s="30" t="s">
        <v>3444</v>
      </c>
      <c r="BF1604" s="30" t="s">
        <v>3445</v>
      </c>
      <c r="BG1604" s="30" t="s">
        <v>3444</v>
      </c>
      <c r="BH1604" s="30" t="s">
        <v>3445</v>
      </c>
      <c r="BI1604" s="30" t="s">
        <v>3419</v>
      </c>
    </row>
    <row r="1605" spans="56:61" s="20" customFormat="1" ht="15" hidden="1" x14ac:dyDescent="0.25">
      <c r="BD1605" t="str">
        <f t="shared" si="98"/>
        <v>RP7274 SC1AA C&amp;FS ASH VILLA IN PATIENT  L21252</v>
      </c>
      <c r="BE1605" s="30" t="s">
        <v>3446</v>
      </c>
      <c r="BF1605" s="30" t="s">
        <v>3447</v>
      </c>
      <c r="BG1605" s="30" t="s">
        <v>3446</v>
      </c>
      <c r="BH1605" s="30" t="s">
        <v>3447</v>
      </c>
      <c r="BI1605" s="30" t="s">
        <v>3448</v>
      </c>
    </row>
    <row r="1606" spans="56:61" s="20" customFormat="1" ht="15" hidden="1" x14ac:dyDescent="0.25">
      <c r="BD1606" t="str">
        <f t="shared" si="98"/>
        <v>RP7274 SSDEAC2 BRANT / LANGWORTH</v>
      </c>
      <c r="BE1606" s="30" t="s">
        <v>3449</v>
      </c>
      <c r="BF1606" s="30" t="s">
        <v>3450</v>
      </c>
      <c r="BG1606" s="30" t="s">
        <v>3449</v>
      </c>
      <c r="BH1606" s="30" t="s">
        <v>3450</v>
      </c>
      <c r="BI1606" s="30" t="s">
        <v>3448</v>
      </c>
    </row>
    <row r="1607" spans="56:61" s="20" customFormat="1" ht="15" hidden="1" x14ac:dyDescent="0.25">
      <c r="BD1607" t="str">
        <f t="shared" si="98"/>
        <v>RP7274 SSLDL2 LLC ASSESSMENT &amp; TREATMENT &amp; REHAB</v>
      </c>
      <c r="BE1607" s="30" t="s">
        <v>3451</v>
      </c>
      <c r="BF1607" s="30" t="s">
        <v>3452</v>
      </c>
      <c r="BG1607" s="30" t="s">
        <v>3451</v>
      </c>
      <c r="BH1607" s="30" t="s">
        <v>3452</v>
      </c>
      <c r="BI1607" s="30" t="s">
        <v>3448</v>
      </c>
    </row>
    <row r="1608" spans="56:61" s="20" customFormat="1" ht="15" hidden="1" x14ac:dyDescent="0.25">
      <c r="BD1608" t="str">
        <f t="shared" si="98"/>
        <v>RP7274 SSRH1 MAPLE LODGE REHAB L21525</v>
      </c>
      <c r="BE1608" s="30" t="s">
        <v>3453</v>
      </c>
      <c r="BF1608" s="30" t="s">
        <v>3454</v>
      </c>
      <c r="BG1608" s="30" t="s">
        <v>3453</v>
      </c>
      <c r="BH1608" s="30" t="s">
        <v>3454</v>
      </c>
      <c r="BI1608" s="30" t="s">
        <v>3448</v>
      </c>
    </row>
    <row r="1609" spans="56:61" s="20" customFormat="1" ht="15" hidden="1" x14ac:dyDescent="0.25">
      <c r="BD1609" t="str">
        <f t="shared" si="98"/>
        <v>RP7274 SSRH2 ASHLEY HOUSE REHAB L21540</v>
      </c>
      <c r="BE1609" s="30" t="s">
        <v>3455</v>
      </c>
      <c r="BF1609" s="30" t="s">
        <v>3456</v>
      </c>
      <c r="BG1609" s="30" t="s">
        <v>3455</v>
      </c>
      <c r="BH1609" s="30" t="s">
        <v>3456</v>
      </c>
      <c r="BI1609" s="30" t="s">
        <v>3448</v>
      </c>
    </row>
    <row r="1610" spans="56:61" s="20" customFormat="1" ht="15" hidden="1" x14ac:dyDescent="0.25">
      <c r="BD1610" t="str">
        <f t="shared" si="98"/>
        <v>RP7ACUTE MENTAL HEALTH UNIT &amp; DAY HOSPITAL</v>
      </c>
      <c r="BE1610" s="30" t="s">
        <v>3457</v>
      </c>
      <c r="BF1610" s="30" t="s">
        <v>3458</v>
      </c>
      <c r="BG1610" s="30" t="s">
        <v>3457</v>
      </c>
      <c r="BH1610" s="30" t="s">
        <v>3458</v>
      </c>
      <c r="BI1610" s="30" t="s">
        <v>3448</v>
      </c>
    </row>
    <row r="1611" spans="56:61" s="20" customFormat="1" ht="15" hidden="1" x14ac:dyDescent="0.25">
      <c r="BD1611" t="str">
        <f t="shared" si="98"/>
        <v>RP7ADDACTION</v>
      </c>
      <c r="BE1611" s="30" t="s">
        <v>3459</v>
      </c>
      <c r="BF1611" s="30" t="s">
        <v>2557</v>
      </c>
      <c r="BG1611" s="30" t="s">
        <v>3459</v>
      </c>
      <c r="BH1611" s="30" t="s">
        <v>2557</v>
      </c>
      <c r="BI1611" s="30" t="s">
        <v>3448</v>
      </c>
    </row>
    <row r="1612" spans="56:61" s="20" customFormat="1" ht="15" hidden="1" x14ac:dyDescent="0.25">
      <c r="BD1612" t="str">
        <f t="shared" si="98"/>
        <v>RP7ADDACTION</v>
      </c>
      <c r="BE1612" s="30" t="s">
        <v>3460</v>
      </c>
      <c r="BF1612" s="30" t="s">
        <v>2557</v>
      </c>
      <c r="BG1612" s="30" t="s">
        <v>3460</v>
      </c>
      <c r="BH1612" s="30" t="s">
        <v>2557</v>
      </c>
      <c r="BI1612" s="30" t="s">
        <v>3448</v>
      </c>
    </row>
    <row r="1613" spans="56:61" s="20" customFormat="1" ht="15" hidden="1" x14ac:dyDescent="0.25">
      <c r="BD1613" t="str">
        <f t="shared" si="98"/>
        <v>RP7CARHOLME COURT</v>
      </c>
      <c r="BE1613" s="30" t="s">
        <v>3461</v>
      </c>
      <c r="BF1613" s="30" t="s">
        <v>3462</v>
      </c>
      <c r="BG1613" s="30" t="s">
        <v>3461</v>
      </c>
      <c r="BH1613" s="30" t="s">
        <v>3462</v>
      </c>
      <c r="BI1613" s="30" t="s">
        <v>3448</v>
      </c>
    </row>
    <row r="1614" spans="56:61" s="20" customFormat="1" ht="15" hidden="1" x14ac:dyDescent="0.25">
      <c r="BD1614" t="str">
        <f t="shared" si="98"/>
        <v>RP7CONS 13 PHC</v>
      </c>
      <c r="BE1614" s="30" t="s">
        <v>3463</v>
      </c>
      <c r="BF1614" s="30" t="s">
        <v>3464</v>
      </c>
      <c r="BG1614" s="30" t="s">
        <v>3463</v>
      </c>
      <c r="BH1614" s="30" t="s">
        <v>3464</v>
      </c>
      <c r="BI1614" s="30" t="s">
        <v>3448</v>
      </c>
    </row>
    <row r="1615" spans="56:61" s="20" customFormat="1" ht="15" hidden="1" x14ac:dyDescent="0.25">
      <c r="BD1615" t="str">
        <f t="shared" si="98"/>
        <v>RP7CONS 8 DOP</v>
      </c>
      <c r="BE1615" s="30" t="s">
        <v>3465</v>
      </c>
      <c r="BF1615" s="30" t="s">
        <v>3466</v>
      </c>
      <c r="BG1615" s="30" t="s">
        <v>3465</v>
      </c>
      <c r="BH1615" s="30" t="s">
        <v>3466</v>
      </c>
      <c r="BI1615" s="30" t="s">
        <v>3448</v>
      </c>
    </row>
    <row r="1616" spans="56:61" s="20" customFormat="1" ht="15" hidden="1" x14ac:dyDescent="0.25">
      <c r="BD1616" t="str">
        <f t="shared" si="98"/>
        <v>RP7CONS 9 DOP</v>
      </c>
      <c r="BE1616" s="30" t="s">
        <v>3467</v>
      </c>
      <c r="BF1616" s="30" t="s">
        <v>3468</v>
      </c>
      <c r="BG1616" s="30" t="s">
        <v>3467</v>
      </c>
      <c r="BH1616" s="30" t="s">
        <v>3468</v>
      </c>
      <c r="BI1616" s="30" t="s">
        <v>3448</v>
      </c>
    </row>
    <row r="1617" spans="56:61" s="20" customFormat="1" ht="15" hidden="1" x14ac:dyDescent="0.25">
      <c r="BD1617" t="str">
        <f t="shared" si="98"/>
        <v>RP7CORKTREE CRESCENT</v>
      </c>
      <c r="BE1617" s="30" t="s">
        <v>3469</v>
      </c>
      <c r="BF1617" s="30" t="s">
        <v>3470</v>
      </c>
      <c r="BG1617" s="30" t="s">
        <v>3469</v>
      </c>
      <c r="BH1617" s="30" t="s">
        <v>3470</v>
      </c>
      <c r="BI1617" s="30" t="s">
        <v>3448</v>
      </c>
    </row>
    <row r="1618" spans="56:61" s="20" customFormat="1" ht="15" hidden="1" x14ac:dyDescent="0.25">
      <c r="BD1618" t="str">
        <f t="shared" si="98"/>
        <v>RP7DEPARTMENT OF PSYCHIATRY</v>
      </c>
      <c r="BE1618" s="30" t="s">
        <v>3471</v>
      </c>
      <c r="BF1618" s="30" t="s">
        <v>3472</v>
      </c>
      <c r="BG1618" s="30" t="s">
        <v>3471</v>
      </c>
      <c r="BH1618" s="30" t="s">
        <v>3472</v>
      </c>
      <c r="BI1618" s="30" t="s">
        <v>3448</v>
      </c>
    </row>
    <row r="1619" spans="56:61" s="20" customFormat="1" ht="15" hidden="1" x14ac:dyDescent="0.25">
      <c r="BD1619" t="str">
        <f t="shared" si="98"/>
        <v>RP7DIANA PRINCESS OF WALES HOSPITAL</v>
      </c>
      <c r="BE1619" s="30" t="s">
        <v>3473</v>
      </c>
      <c r="BF1619" s="30" t="s">
        <v>3474</v>
      </c>
      <c r="BG1619" s="30" t="s">
        <v>3473</v>
      </c>
      <c r="BH1619" s="30" t="s">
        <v>3474</v>
      </c>
      <c r="BI1619" s="30" t="s">
        <v>3448</v>
      </c>
    </row>
    <row r="1620" spans="56:61" s="20" customFormat="1" ht="15" hidden="1" x14ac:dyDescent="0.25">
      <c r="BD1620" t="str">
        <f t="shared" si="98"/>
        <v>RP7EMSI UNIT - PILGRIM HOSPITAL SITE</v>
      </c>
      <c r="BE1620" s="30" t="s">
        <v>3475</v>
      </c>
      <c r="BF1620" s="30" t="s">
        <v>3476</v>
      </c>
      <c r="BG1620" s="30" t="s">
        <v>3475</v>
      </c>
      <c r="BH1620" s="30" t="s">
        <v>3476</v>
      </c>
      <c r="BI1620" s="30" t="s">
        <v>3448</v>
      </c>
    </row>
    <row r="1621" spans="56:61" s="20" customFormat="1" ht="15" hidden="1" x14ac:dyDescent="0.25">
      <c r="BD1621" t="str">
        <f t="shared" si="98"/>
        <v>RP7GRIMSBY CAFS (A)</v>
      </c>
      <c r="BE1621" s="30" t="s">
        <v>3477</v>
      </c>
      <c r="BF1621" s="30" t="s">
        <v>3478</v>
      </c>
      <c r="BG1621" s="30" t="s">
        <v>3477</v>
      </c>
      <c r="BH1621" s="30" t="s">
        <v>3478</v>
      </c>
      <c r="BI1621" s="30" t="s">
        <v>3448</v>
      </c>
    </row>
    <row r="1622" spans="56:61" s="20" customFormat="1" ht="15" hidden="1" x14ac:dyDescent="0.25">
      <c r="BD1622" t="str">
        <f t="shared" si="98"/>
        <v>RP7GRIMSBY CAFS (B)</v>
      </c>
      <c r="BE1622" s="30" t="s">
        <v>3479</v>
      </c>
      <c r="BF1622" s="30" t="s">
        <v>3480</v>
      </c>
      <c r="BG1622" s="30" t="s">
        <v>3479</v>
      </c>
      <c r="BH1622" s="30" t="s">
        <v>3480</v>
      </c>
      <c r="BI1622" s="30" t="s">
        <v>3448</v>
      </c>
    </row>
    <row r="1623" spans="56:61" s="20" customFormat="1" ht="15" hidden="1" x14ac:dyDescent="0.25">
      <c r="BD1623" t="str">
        <f t="shared" si="98"/>
        <v>RP7JOHNSON COMMUNITY HOSPITAL</v>
      </c>
      <c r="BE1623" s="30" t="s">
        <v>3481</v>
      </c>
      <c r="BF1623" s="30" t="s">
        <v>3482</v>
      </c>
      <c r="BG1623" s="30" t="s">
        <v>3481</v>
      </c>
      <c r="BH1623" s="30" t="s">
        <v>3482</v>
      </c>
      <c r="BI1623" s="30" t="s">
        <v>3448</v>
      </c>
    </row>
    <row r="1624" spans="56:61" s="20" customFormat="1" ht="15" hidden="1" x14ac:dyDescent="0.25">
      <c r="BD1624" t="str">
        <f t="shared" si="98"/>
        <v>RP7LOUTH OLDER ADULT</v>
      </c>
      <c r="BE1624" s="30" t="s">
        <v>3483</v>
      </c>
      <c r="BF1624" s="30" t="s">
        <v>3484</v>
      </c>
      <c r="BG1624" s="30" t="s">
        <v>3483</v>
      </c>
      <c r="BH1624" s="30" t="s">
        <v>3484</v>
      </c>
      <c r="BI1624" s="30" t="s">
        <v>3448</v>
      </c>
    </row>
    <row r="1625" spans="56:61" s="20" customFormat="1" ht="12.75" hidden="1" customHeight="1" x14ac:dyDescent="0.25">
      <c r="BD1625" t="str">
        <f t="shared" si="98"/>
        <v>RP7LOW SECURE MENTAL HEALTH UNIT</v>
      </c>
      <c r="BE1625" s="30" t="s">
        <v>3485</v>
      </c>
      <c r="BF1625" s="30" t="s">
        <v>3486</v>
      </c>
      <c r="BG1625" s="30" t="s">
        <v>3485</v>
      </c>
      <c r="BH1625" s="30" t="s">
        <v>3486</v>
      </c>
      <c r="BI1625" s="30" t="s">
        <v>3448</v>
      </c>
    </row>
    <row r="1626" spans="56:61" s="20" customFormat="1" ht="12.75" hidden="1" customHeight="1" x14ac:dyDescent="0.25">
      <c r="BD1626" t="str">
        <f t="shared" si="98"/>
        <v>RP7MANTHORPE C2</v>
      </c>
      <c r="BE1626" s="30" t="s">
        <v>3487</v>
      </c>
      <c r="BF1626" s="30" t="s">
        <v>3488</v>
      </c>
      <c r="BG1626" s="30" t="s">
        <v>3487</v>
      </c>
      <c r="BH1626" s="30" t="s">
        <v>3488</v>
      </c>
      <c r="BI1626" s="30" t="s">
        <v>3448</v>
      </c>
    </row>
    <row r="1627" spans="56:61" s="20" customFormat="1" ht="15" hidden="1" x14ac:dyDescent="0.25">
      <c r="BD1627" t="str">
        <f t="shared" si="98"/>
        <v>RP7MANTHORPE C3</v>
      </c>
      <c r="BE1627" s="30" t="s">
        <v>3489</v>
      </c>
      <c r="BF1627" s="30" t="s">
        <v>3490</v>
      </c>
      <c r="BG1627" s="30" t="s">
        <v>3489</v>
      </c>
      <c r="BH1627" s="30" t="s">
        <v>3490</v>
      </c>
      <c r="BI1627" s="30" t="s">
        <v>3448</v>
      </c>
    </row>
    <row r="1628" spans="56:61" s="20" customFormat="1" ht="15" hidden="1" x14ac:dyDescent="0.25">
      <c r="BD1628" t="str">
        <f t="shared" si="98"/>
        <v>RP7MENTAL HEALTH LONG TERM REHABILITATION &amp; DAY HOSPITAL</v>
      </c>
      <c r="BE1628" s="30" t="s">
        <v>3491</v>
      </c>
      <c r="BF1628" s="30" t="s">
        <v>3492</v>
      </c>
      <c r="BG1628" s="30" t="s">
        <v>3491</v>
      </c>
      <c r="BH1628" s="30" t="s">
        <v>3492</v>
      </c>
      <c r="BI1628" s="30" t="s">
        <v>3448</v>
      </c>
    </row>
    <row r="1629" spans="56:61" s="20" customFormat="1" ht="15" hidden="1" x14ac:dyDescent="0.25">
      <c r="BD1629" t="str">
        <f t="shared" si="98"/>
        <v>RP7MENTAL HEALTH UNIT - BEACONFIELD</v>
      </c>
      <c r="BE1629" s="30" t="s">
        <v>3493</v>
      </c>
      <c r="BF1629" s="30" t="s">
        <v>3494</v>
      </c>
      <c r="BG1629" s="30" t="s">
        <v>3493</v>
      </c>
      <c r="BH1629" s="30" t="s">
        <v>3494</v>
      </c>
      <c r="BI1629" s="30" t="s">
        <v>3448</v>
      </c>
    </row>
    <row r="1630" spans="56:61" s="20" customFormat="1" ht="12.75" hidden="1" customHeight="1" x14ac:dyDescent="0.25">
      <c r="BD1630" t="str">
        <f t="shared" si="98"/>
        <v>RP7MENTAL HEALTH UNIT - GRANTHAM</v>
      </c>
      <c r="BE1630" s="30" t="s">
        <v>3495</v>
      </c>
      <c r="BF1630" s="30" t="s">
        <v>3496</v>
      </c>
      <c r="BG1630" s="30" t="s">
        <v>3495</v>
      </c>
      <c r="BH1630" s="30" t="s">
        <v>3496</v>
      </c>
      <c r="BI1630" s="30" t="s">
        <v>3448</v>
      </c>
    </row>
    <row r="1631" spans="56:61" s="20" customFormat="1" ht="12.75" hidden="1" customHeight="1" x14ac:dyDescent="0.25">
      <c r="BD1631" t="str">
        <f t="shared" si="98"/>
        <v>RP7MENTAL HEALTH UNIT - SLEAFORD</v>
      </c>
      <c r="BE1631" s="30" t="s">
        <v>3497</v>
      </c>
      <c r="BF1631" s="30" t="s">
        <v>3498</v>
      </c>
      <c r="BG1631" s="30" t="s">
        <v>3497</v>
      </c>
      <c r="BH1631" s="30" t="s">
        <v>3498</v>
      </c>
      <c r="BI1631" s="30" t="s">
        <v>3448</v>
      </c>
    </row>
    <row r="1632" spans="56:61" s="20" customFormat="1" ht="15" hidden="1" x14ac:dyDescent="0.25">
      <c r="BD1632" t="str">
        <f t="shared" si="98"/>
        <v>RP7MENTAL HEALTH UNIT - STAMFORD</v>
      </c>
      <c r="BE1632" s="30" t="s">
        <v>3499</v>
      </c>
      <c r="BF1632" s="30" t="s">
        <v>3500</v>
      </c>
      <c r="BG1632" s="30" t="s">
        <v>3499</v>
      </c>
      <c r="BH1632" s="30" t="s">
        <v>3500</v>
      </c>
      <c r="BI1632" s="30" t="s">
        <v>3448</v>
      </c>
    </row>
    <row r="1633" spans="56:61" s="20" customFormat="1" ht="15" hidden="1" x14ac:dyDescent="0.25">
      <c r="BD1633" t="str">
        <f t="shared" si="98"/>
        <v>RP7MENTAL HEALTH UNIT - SYCAMORE</v>
      </c>
      <c r="BE1633" s="30" t="s">
        <v>3501</v>
      </c>
      <c r="BF1633" s="30" t="s">
        <v>3502</v>
      </c>
      <c r="BG1633" s="30" t="s">
        <v>3501</v>
      </c>
      <c r="BH1633" s="30" t="s">
        <v>3502</v>
      </c>
      <c r="BI1633" s="30" t="s">
        <v>3448</v>
      </c>
    </row>
    <row r="1634" spans="56:61" s="20" customFormat="1" ht="15" hidden="1" x14ac:dyDescent="0.25">
      <c r="BD1634" t="str">
        <f t="shared" si="98"/>
        <v>RP7MENTAL HEALTH UNIT FOR OLDER PEOPLE - ROCHFORD UNIT</v>
      </c>
      <c r="BE1634" s="30" t="s">
        <v>3503</v>
      </c>
      <c r="BF1634" s="30" t="s">
        <v>3504</v>
      </c>
      <c r="BG1634" s="30" t="s">
        <v>3503</v>
      </c>
      <c r="BH1634" s="30" t="s">
        <v>3504</v>
      </c>
      <c r="BI1634" s="30" t="s">
        <v>3448</v>
      </c>
    </row>
    <row r="1635" spans="56:61" s="20" customFormat="1" ht="15" hidden="1" x14ac:dyDescent="0.25">
      <c r="BD1635" t="str">
        <f t="shared" si="98"/>
        <v>RP7NE LINCS ADHD</v>
      </c>
      <c r="BE1635" s="30" t="s">
        <v>3505</v>
      </c>
      <c r="BF1635" s="30" t="s">
        <v>3506</v>
      </c>
      <c r="BG1635" s="30" t="s">
        <v>3505</v>
      </c>
      <c r="BH1635" s="30" t="s">
        <v>3506</v>
      </c>
      <c r="BI1635" s="30" t="s">
        <v>3448</v>
      </c>
    </row>
    <row r="1636" spans="56:61" s="20" customFormat="1" ht="15" hidden="1" x14ac:dyDescent="0.25">
      <c r="BD1636" t="str">
        <f t="shared" si="98"/>
        <v>RP7NORTH SEA CAMP</v>
      </c>
      <c r="BE1636" s="30" t="s">
        <v>3507</v>
      </c>
      <c r="BF1636" s="30" t="s">
        <v>3508</v>
      </c>
      <c r="BG1636" s="30" t="s">
        <v>3507</v>
      </c>
      <c r="BH1636" s="30" t="s">
        <v>3508</v>
      </c>
      <c r="BI1636" s="30" t="s">
        <v>3448</v>
      </c>
    </row>
    <row r="1637" spans="56:61" s="20" customFormat="1" ht="15" hidden="1" x14ac:dyDescent="0.25">
      <c r="BD1637" t="str">
        <f t="shared" si="98"/>
        <v>RP7NORTON LEA</v>
      </c>
      <c r="BE1637" s="30" t="s">
        <v>3509</v>
      </c>
      <c r="BF1637" s="30" t="s">
        <v>3510</v>
      </c>
      <c r="BG1637" s="30" t="s">
        <v>3509</v>
      </c>
      <c r="BH1637" s="30" t="s">
        <v>3510</v>
      </c>
      <c r="BI1637" s="30" t="s">
        <v>3448</v>
      </c>
    </row>
    <row r="1638" spans="56:61" s="20" customFormat="1" ht="15" hidden="1" x14ac:dyDescent="0.25">
      <c r="BD1638" t="str">
        <f t="shared" si="98"/>
        <v>RP7PHC PORTACABIN</v>
      </c>
      <c r="BE1638" s="30" t="s">
        <v>3511</v>
      </c>
      <c r="BF1638" s="30" t="s">
        <v>3512</v>
      </c>
      <c r="BG1638" s="30" t="s">
        <v>3511</v>
      </c>
      <c r="BH1638" s="30" t="s">
        <v>3512</v>
      </c>
      <c r="BI1638" s="30" t="s">
        <v>3448</v>
      </c>
    </row>
    <row r="1639" spans="56:61" s="20" customFormat="1" ht="15" hidden="1" x14ac:dyDescent="0.25">
      <c r="BD1639" t="str">
        <f t="shared" si="98"/>
        <v>RP7PHOENIX UNIT</v>
      </c>
      <c r="BE1639" s="30" t="s">
        <v>3513</v>
      </c>
      <c r="BF1639" s="30" t="s">
        <v>3514</v>
      </c>
      <c r="BG1639" s="30" t="s">
        <v>3513</v>
      </c>
      <c r="BH1639" s="30" t="s">
        <v>3514</v>
      </c>
      <c r="BI1639" s="30" t="s">
        <v>3448</v>
      </c>
    </row>
    <row r="1640" spans="56:61" s="20" customFormat="1" ht="15" hidden="1" x14ac:dyDescent="0.25">
      <c r="BD1640" t="str">
        <f t="shared" si="98"/>
        <v>RP7PSYCHOLOGY UNIT</v>
      </c>
      <c r="BE1640" s="30" t="s">
        <v>3515</v>
      </c>
      <c r="BF1640" s="30" t="s">
        <v>3516</v>
      </c>
      <c r="BG1640" s="30" t="s">
        <v>3515</v>
      </c>
      <c r="BH1640" s="30" t="s">
        <v>3516</v>
      </c>
      <c r="BI1640" s="30" t="s">
        <v>3448</v>
      </c>
    </row>
    <row r="1641" spans="56:61" s="20" customFormat="1" ht="15" hidden="1" x14ac:dyDescent="0.25">
      <c r="BD1641" t="str">
        <f t="shared" si="98"/>
        <v>RP7SECURE COMMUNITY ESTABLISHMENT</v>
      </c>
      <c r="BE1641" s="30" t="s">
        <v>3517</v>
      </c>
      <c r="BF1641" s="30" t="s">
        <v>3518</v>
      </c>
      <c r="BG1641" s="30" t="s">
        <v>3517</v>
      </c>
      <c r="BH1641" s="30" t="s">
        <v>3518</v>
      </c>
      <c r="BI1641" s="30" t="s">
        <v>3448</v>
      </c>
    </row>
    <row r="1642" spans="56:61" s="20" customFormat="1" ht="15" hidden="1" x14ac:dyDescent="0.25">
      <c r="BD1642" t="str">
        <f t="shared" si="98"/>
        <v>RP7SPALDING COMM C1</v>
      </c>
      <c r="BE1642" s="30" t="s">
        <v>3519</v>
      </c>
      <c r="BF1642" s="30" t="s">
        <v>3520</v>
      </c>
      <c r="BG1642" s="30" t="s">
        <v>3519</v>
      </c>
      <c r="BH1642" s="30" t="s">
        <v>3520</v>
      </c>
      <c r="BI1642" s="30" t="s">
        <v>3448</v>
      </c>
    </row>
    <row r="1643" spans="56:61" s="20" customFormat="1" ht="15" hidden="1" x14ac:dyDescent="0.25">
      <c r="BD1643" t="str">
        <f t="shared" si="98"/>
        <v>RP7SPIRE WALK</v>
      </c>
      <c r="BE1643" s="30" t="s">
        <v>3521</v>
      </c>
      <c r="BF1643" s="30" t="s">
        <v>3522</v>
      </c>
      <c r="BG1643" s="30" t="s">
        <v>3521</v>
      </c>
      <c r="BH1643" s="30" t="s">
        <v>3522</v>
      </c>
      <c r="BI1643" s="30" t="s">
        <v>3448</v>
      </c>
    </row>
    <row r="1644" spans="56:61" s="20" customFormat="1" ht="12.75" hidden="1" customHeight="1" x14ac:dyDescent="0.25">
      <c r="BD1644" t="str">
        <f t="shared" si="98"/>
        <v>RP7THE KEEP</v>
      </c>
      <c r="BE1644" s="30" t="s">
        <v>3523</v>
      </c>
      <c r="BF1644" s="30" t="s">
        <v>3524</v>
      </c>
      <c r="BG1644" s="30" t="s">
        <v>3523</v>
      </c>
      <c r="BH1644" s="30" t="s">
        <v>3524</v>
      </c>
      <c r="BI1644" s="30" t="s">
        <v>3448</v>
      </c>
    </row>
    <row r="1645" spans="56:61" s="20" customFormat="1" ht="12.75" hidden="1" customHeight="1" x14ac:dyDescent="0.25">
      <c r="BD1645" t="str">
        <f t="shared" si="98"/>
        <v>RP7THE WILLOWS- UNIT 5</v>
      </c>
      <c r="BE1645" s="30" t="s">
        <v>3525</v>
      </c>
      <c r="BF1645" s="30" t="s">
        <v>3526</v>
      </c>
      <c r="BG1645" s="30" t="s">
        <v>3525</v>
      </c>
      <c r="BH1645" s="30" t="s">
        <v>3526</v>
      </c>
      <c r="BI1645" s="30" t="s">
        <v>3448</v>
      </c>
    </row>
    <row r="1646" spans="56:61" s="20" customFormat="1" ht="12.75" hidden="1" customHeight="1" x14ac:dyDescent="0.25">
      <c r="BD1646" t="str">
        <f t="shared" si="98"/>
        <v>RP7THE WILLOWS- UNITS 1 AND 2</v>
      </c>
      <c r="BE1646" s="30" t="s">
        <v>3527</v>
      </c>
      <c r="BF1646" s="30" t="s">
        <v>3528</v>
      </c>
      <c r="BG1646" s="30" t="s">
        <v>3527</v>
      </c>
      <c r="BH1646" s="30" t="s">
        <v>3528</v>
      </c>
      <c r="BI1646" s="30" t="s">
        <v>3448</v>
      </c>
    </row>
    <row r="1647" spans="56:61" s="20" customFormat="1" ht="15" hidden="1" x14ac:dyDescent="0.25">
      <c r="BD1647" t="str">
        <f t="shared" si="98"/>
        <v>RPADARENT VALLEY HOSPITAL - RPA28</v>
      </c>
      <c r="BE1647" s="30" t="s">
        <v>3529</v>
      </c>
      <c r="BF1647" s="30" t="s">
        <v>3530</v>
      </c>
      <c r="BG1647" s="30" t="s">
        <v>3529</v>
      </c>
      <c r="BH1647" s="30" t="s">
        <v>3530</v>
      </c>
      <c r="BI1647" s="30" t="s">
        <v>3531</v>
      </c>
    </row>
    <row r="1648" spans="56:61" s="20" customFormat="1" ht="15" hidden="1" x14ac:dyDescent="0.25">
      <c r="BD1648" t="str">
        <f t="shared" si="98"/>
        <v>RPAGRAVESHAM COMMUNITY HOSPITAL - RPA68</v>
      </c>
      <c r="BE1648" s="30" t="s">
        <v>3532</v>
      </c>
      <c r="BF1648" s="30" t="s">
        <v>3533</v>
      </c>
      <c r="BG1648" s="30" t="s">
        <v>3532</v>
      </c>
      <c r="BH1648" s="30" t="s">
        <v>3533</v>
      </c>
      <c r="BI1648" s="30" t="s">
        <v>3531</v>
      </c>
    </row>
    <row r="1649" spans="56:61" s="20" customFormat="1" ht="15" hidden="1" x14ac:dyDescent="0.25">
      <c r="BD1649" t="str">
        <f t="shared" si="98"/>
        <v>RPAMAIDSTONE HOSPITAL - RPA27</v>
      </c>
      <c r="BE1649" s="30" t="s">
        <v>3534</v>
      </c>
      <c r="BF1649" s="30" t="s">
        <v>3535</v>
      </c>
      <c r="BG1649" s="30" t="s">
        <v>3534</v>
      </c>
      <c r="BH1649" s="30" t="s">
        <v>3535</v>
      </c>
      <c r="BI1649" s="30" t="s">
        <v>3531</v>
      </c>
    </row>
    <row r="1650" spans="56:61" s="20" customFormat="1" ht="15" hidden="1" x14ac:dyDescent="0.25">
      <c r="BD1650" t="str">
        <f t="shared" si="98"/>
        <v>RPAMEDWAY MARITIME HOSPITAL - RPA02</v>
      </c>
      <c r="BE1650" s="30" t="s">
        <v>3536</v>
      </c>
      <c r="BF1650" s="30" t="s">
        <v>3537</v>
      </c>
      <c r="BG1650" s="30" t="s">
        <v>3536</v>
      </c>
      <c r="BH1650" s="30" t="s">
        <v>3537</v>
      </c>
      <c r="BI1650" s="30" t="s">
        <v>3531</v>
      </c>
    </row>
    <row r="1651" spans="56:61" s="20" customFormat="1" ht="12.75" hidden="1" customHeight="1" x14ac:dyDescent="0.25">
      <c r="BD1651" t="str">
        <f t="shared" si="98"/>
        <v>RPASHEPPEY COMMUNITY HOSPITAL - RPA17</v>
      </c>
      <c r="BE1651" s="30" t="s">
        <v>3538</v>
      </c>
      <c r="BF1651" s="30" t="s">
        <v>3539</v>
      </c>
      <c r="BG1651" s="30" t="s">
        <v>3538</v>
      </c>
      <c r="BH1651" s="30" t="s">
        <v>3539</v>
      </c>
      <c r="BI1651" s="30" t="s">
        <v>3531</v>
      </c>
    </row>
    <row r="1652" spans="56:61" s="20" customFormat="1" ht="15" hidden="1" x14ac:dyDescent="0.25">
      <c r="BD1652" t="str">
        <f t="shared" si="98"/>
        <v>RPASITTINGBOURNE HOSPITAL - RPA29</v>
      </c>
      <c r="BE1652" s="30" t="s">
        <v>3540</v>
      </c>
      <c r="BF1652" s="30" t="s">
        <v>3541</v>
      </c>
      <c r="BG1652" s="30" t="s">
        <v>3540</v>
      </c>
      <c r="BH1652" s="30" t="s">
        <v>3541</v>
      </c>
      <c r="BI1652" s="30" t="s">
        <v>3531</v>
      </c>
    </row>
    <row r="1653" spans="56:61" s="20" customFormat="1" ht="15" hidden="1" x14ac:dyDescent="0.25">
      <c r="BD1653" t="str">
        <f t="shared" si="98"/>
        <v>RPASPIRE ALEXANDRA HOSPITAL - RPA44</v>
      </c>
      <c r="BE1653" s="30" t="s">
        <v>3542</v>
      </c>
      <c r="BF1653" s="30" t="s">
        <v>3543</v>
      </c>
      <c r="BG1653" s="30" t="s">
        <v>3542</v>
      </c>
      <c r="BH1653" s="30" t="s">
        <v>3543</v>
      </c>
      <c r="BI1653" s="30" t="s">
        <v>3531</v>
      </c>
    </row>
    <row r="1654" spans="56:61" s="20" customFormat="1" ht="15" hidden="1" x14ac:dyDescent="0.25">
      <c r="BD1654" t="str">
        <f t="shared" si="98"/>
        <v>RPCASHFORD HOSPITAL - RPC40</v>
      </c>
      <c r="BE1654" s="30" t="s">
        <v>3544</v>
      </c>
      <c r="BF1654" s="30" t="s">
        <v>3545</v>
      </c>
      <c r="BG1654" s="30" t="s">
        <v>3544</v>
      </c>
      <c r="BH1654" s="30" t="s">
        <v>3545</v>
      </c>
      <c r="BI1654" s="30" t="s">
        <v>3546</v>
      </c>
    </row>
    <row r="1655" spans="56:61" s="20" customFormat="1" ht="15" hidden="1" x14ac:dyDescent="0.25">
      <c r="BD1655" t="str">
        <f t="shared" ref="BD1655:BD1718" si="99">CONCATENATE(LEFT(BE1655, 3),BF1655)</f>
        <v>RPCBUCKLAND HOSPITAL - RPC20</v>
      </c>
      <c r="BE1655" s="30" t="s">
        <v>3547</v>
      </c>
      <c r="BF1655" s="30" t="s">
        <v>3548</v>
      </c>
      <c r="BG1655" s="30" t="s">
        <v>3547</v>
      </c>
      <c r="BH1655" s="30" t="s">
        <v>3548</v>
      </c>
      <c r="BI1655" s="30" t="s">
        <v>3546</v>
      </c>
    </row>
    <row r="1656" spans="56:61" s="20" customFormat="1" ht="15" hidden="1" x14ac:dyDescent="0.25">
      <c r="BD1656" t="str">
        <f t="shared" si="99"/>
        <v>RPCDARENT VALLEY HOSPITAL - RPC12</v>
      </c>
      <c r="BE1656" s="30" t="s">
        <v>3549</v>
      </c>
      <c r="BF1656" s="30" t="s">
        <v>3550</v>
      </c>
      <c r="BG1656" s="30" t="s">
        <v>3549</v>
      </c>
      <c r="BH1656" s="30" t="s">
        <v>3550</v>
      </c>
      <c r="BI1656" s="30" t="s">
        <v>3546</v>
      </c>
    </row>
    <row r="1657" spans="56:61" s="20" customFormat="1" ht="15" hidden="1" x14ac:dyDescent="0.25">
      <c r="BD1657" t="str">
        <f t="shared" si="99"/>
        <v>RPCHORSHAM HOSPITAL - RPC30</v>
      </c>
      <c r="BE1657" s="30" t="s">
        <v>3551</v>
      </c>
      <c r="BF1657" s="30" t="s">
        <v>3552</v>
      </c>
      <c r="BG1657" s="30" t="s">
        <v>3551</v>
      </c>
      <c r="BH1657" s="30" t="s">
        <v>3552</v>
      </c>
      <c r="BI1657" s="30" t="s">
        <v>3546</v>
      </c>
    </row>
    <row r="1658" spans="56:61" s="20" customFormat="1" ht="15" hidden="1" x14ac:dyDescent="0.25">
      <c r="BD1658" t="str">
        <f t="shared" si="99"/>
        <v>RPCKENT AND CANTERBURY HOSPITAL - RPC18</v>
      </c>
      <c r="BE1658" s="30" t="s">
        <v>3553</v>
      </c>
      <c r="BF1658" s="30" t="s">
        <v>3554</v>
      </c>
      <c r="BG1658" s="30" t="s">
        <v>3553</v>
      </c>
      <c r="BH1658" s="30" t="s">
        <v>3554</v>
      </c>
      <c r="BI1658" s="30" t="s">
        <v>3546</v>
      </c>
    </row>
    <row r="1659" spans="56:61" s="20" customFormat="1" ht="15" hidden="1" x14ac:dyDescent="0.25">
      <c r="BD1659" t="str">
        <f t="shared" si="99"/>
        <v>RPCKENT AND SUSSEX HOSPITAL - RPC13</v>
      </c>
      <c r="BE1659" s="30" t="s">
        <v>3555</v>
      </c>
      <c r="BF1659" s="30" t="s">
        <v>3556</v>
      </c>
      <c r="BG1659" s="30" t="s">
        <v>3555</v>
      </c>
      <c r="BH1659" s="30" t="s">
        <v>3556</v>
      </c>
      <c r="BI1659" s="30" t="s">
        <v>3546</v>
      </c>
    </row>
    <row r="1660" spans="56:61" s="20" customFormat="1" ht="15" hidden="1" x14ac:dyDescent="0.25">
      <c r="BD1660" t="str">
        <f t="shared" si="99"/>
        <v>RPCMAIDSTONE DISTRICT GENERAL HOSPITAL - RPC15</v>
      </c>
      <c r="BE1660" s="30" t="s">
        <v>3557</v>
      </c>
      <c r="BF1660" s="30" t="s">
        <v>3558</v>
      </c>
      <c r="BG1660" s="30" t="s">
        <v>3557</v>
      </c>
      <c r="BH1660" s="30" t="s">
        <v>3558</v>
      </c>
      <c r="BI1660" s="30" t="s">
        <v>3546</v>
      </c>
    </row>
    <row r="1661" spans="56:61" s="20" customFormat="1" ht="15" hidden="1" x14ac:dyDescent="0.25">
      <c r="BD1661" t="str">
        <f t="shared" si="99"/>
        <v>RPCMEDWAY MARITIME HOSPITAL - RPC11</v>
      </c>
      <c r="BE1661" s="30" t="s">
        <v>3559</v>
      </c>
      <c r="BF1661" s="30" t="s">
        <v>3560</v>
      </c>
      <c r="BG1661" s="30" t="s">
        <v>3559</v>
      </c>
      <c r="BH1661" s="30" t="s">
        <v>3560</v>
      </c>
      <c r="BI1661" s="30" t="s">
        <v>3546</v>
      </c>
    </row>
    <row r="1662" spans="56:61" s="20" customFormat="1" ht="15" hidden="1" x14ac:dyDescent="0.25">
      <c r="BD1662" t="str">
        <f t="shared" si="99"/>
        <v>RPCQUEEN VICTORIA HOSPITAL (EAST GRINSTEAD) - RPC04</v>
      </c>
      <c r="BE1662" s="30" t="s">
        <v>3561</v>
      </c>
      <c r="BF1662" s="30" t="s">
        <v>3562</v>
      </c>
      <c r="BG1662" s="30" t="s">
        <v>3561</v>
      </c>
      <c r="BH1662" s="30" t="s">
        <v>3562</v>
      </c>
      <c r="BI1662" s="30" t="s">
        <v>3546</v>
      </c>
    </row>
    <row r="1663" spans="56:61" s="20" customFormat="1" ht="15" hidden="1" x14ac:dyDescent="0.25">
      <c r="BD1663" t="str">
        <f t="shared" si="99"/>
        <v>RPCSEVENOAKS HOSPITAL - RPC16</v>
      </c>
      <c r="BE1663" s="30" t="s">
        <v>3563</v>
      </c>
      <c r="BF1663" s="30" t="s">
        <v>3564</v>
      </c>
      <c r="BG1663" s="30" t="s">
        <v>3563</v>
      </c>
      <c r="BH1663" s="30" t="s">
        <v>3564</v>
      </c>
      <c r="BI1663" s="30" t="s">
        <v>3546</v>
      </c>
    </row>
    <row r="1664" spans="56:61" s="20" customFormat="1" ht="15" hidden="1" x14ac:dyDescent="0.25">
      <c r="BD1664" t="str">
        <f t="shared" si="99"/>
        <v>RPCUCKFIELD HOSPITAL - RPC31</v>
      </c>
      <c r="BE1664" s="30" t="s">
        <v>3565</v>
      </c>
      <c r="BF1664" s="30" t="s">
        <v>3566</v>
      </c>
      <c r="BG1664" s="30" t="s">
        <v>3565</v>
      </c>
      <c r="BH1664" s="30" t="s">
        <v>3566</v>
      </c>
      <c r="BI1664" s="30" t="s">
        <v>3546</v>
      </c>
    </row>
    <row r="1665" spans="56:61" s="20" customFormat="1" ht="12.75" hidden="1" customHeight="1" x14ac:dyDescent="0.25">
      <c r="BD1665" t="str">
        <f t="shared" si="99"/>
        <v>RPCWILLIAM HARVEY HOSPITAL - RPC17</v>
      </c>
      <c r="BE1665" s="30" t="s">
        <v>3567</v>
      </c>
      <c r="BF1665" s="30" t="s">
        <v>3568</v>
      </c>
      <c r="BG1665" s="30" t="s">
        <v>3567</v>
      </c>
      <c r="BH1665" s="30" t="s">
        <v>3568</v>
      </c>
      <c r="BI1665" s="30" t="s">
        <v>3546</v>
      </c>
    </row>
    <row r="1666" spans="56:61" s="20" customFormat="1" ht="15" hidden="1" x14ac:dyDescent="0.25">
      <c r="BD1666" t="str">
        <f t="shared" si="99"/>
        <v>RPG1 WENSLEY CLOSE</v>
      </c>
      <c r="BE1666" s="30" t="s">
        <v>3569</v>
      </c>
      <c r="BF1666" s="30" t="s">
        <v>3570</v>
      </c>
      <c r="BG1666" s="30" t="s">
        <v>3569</v>
      </c>
      <c r="BH1666" s="30" t="s">
        <v>3570</v>
      </c>
      <c r="BI1666" s="30" t="s">
        <v>3571</v>
      </c>
    </row>
    <row r="1667" spans="56:61" s="20" customFormat="1" ht="15" hidden="1" x14ac:dyDescent="0.25">
      <c r="BD1667" t="str">
        <f t="shared" si="99"/>
        <v>RPGALDT</v>
      </c>
      <c r="BE1667" s="30" t="s">
        <v>3572</v>
      </c>
      <c r="BF1667" s="30" t="s">
        <v>3573</v>
      </c>
      <c r="BG1667" s="30" t="s">
        <v>3572</v>
      </c>
      <c r="BH1667" s="30" t="s">
        <v>3573</v>
      </c>
      <c r="BI1667" s="30" t="s">
        <v>3571</v>
      </c>
    </row>
    <row r="1668" spans="56:61" s="20" customFormat="1" ht="15" hidden="1" x14ac:dyDescent="0.25">
      <c r="BD1668" t="str">
        <f t="shared" si="99"/>
        <v>RPGATLAS HOUSE</v>
      </c>
      <c r="BE1668" s="30" t="s">
        <v>3574</v>
      </c>
      <c r="BF1668" s="30" t="s">
        <v>3575</v>
      </c>
      <c r="BG1668" s="30" t="s">
        <v>3574</v>
      </c>
      <c r="BH1668" s="30" t="s">
        <v>3575</v>
      </c>
      <c r="BI1668" s="30" t="s">
        <v>3571</v>
      </c>
    </row>
    <row r="1669" spans="56:61" s="20" customFormat="1" ht="15" hidden="1" x14ac:dyDescent="0.25">
      <c r="BD1669" t="str">
        <f t="shared" si="99"/>
        <v>RPGBAREFOOT LODGE</v>
      </c>
      <c r="BE1669" s="30" t="s">
        <v>3576</v>
      </c>
      <c r="BF1669" s="30" t="s">
        <v>3577</v>
      </c>
      <c r="BG1669" s="30" t="s">
        <v>3576</v>
      </c>
      <c r="BH1669" s="30" t="s">
        <v>3577</v>
      </c>
      <c r="BI1669" s="30" t="s">
        <v>3571</v>
      </c>
    </row>
    <row r="1670" spans="56:61" s="20" customFormat="1" ht="15" hidden="1" x14ac:dyDescent="0.25">
      <c r="BD1670" t="str">
        <f t="shared" si="99"/>
        <v>RPGBELMARSH</v>
      </c>
      <c r="BE1670" s="30" t="s">
        <v>3578</v>
      </c>
      <c r="BF1670" s="30" t="s">
        <v>3579</v>
      </c>
      <c r="BG1670" s="30" t="s">
        <v>3578</v>
      </c>
      <c r="BH1670" s="30" t="s">
        <v>3579</v>
      </c>
      <c r="BI1670" s="30" t="s">
        <v>3571</v>
      </c>
    </row>
    <row r="1671" spans="56:61" s="20" customFormat="1" ht="15" hidden="1" x14ac:dyDescent="0.25">
      <c r="BD1671" t="str">
        <f t="shared" si="99"/>
        <v>RPGBEVAN INTERMEDIATE CARE UNIT</v>
      </c>
      <c r="BE1671" s="30" t="s">
        <v>3580</v>
      </c>
      <c r="BF1671" s="30" t="s">
        <v>3581</v>
      </c>
      <c r="BG1671" s="30" t="s">
        <v>3580</v>
      </c>
      <c r="BH1671" s="30" t="s">
        <v>3581</v>
      </c>
      <c r="BI1671" s="30" t="s">
        <v>3571</v>
      </c>
    </row>
    <row r="1672" spans="56:61" s="20" customFormat="1" ht="15" hidden="1" x14ac:dyDescent="0.25">
      <c r="BD1672" t="str">
        <f t="shared" si="99"/>
        <v>RPGBRACTON</v>
      </c>
      <c r="BE1672" s="30" t="s">
        <v>3582</v>
      </c>
      <c r="BF1672" s="30" t="s">
        <v>3583</v>
      </c>
      <c r="BG1672" s="30" t="s">
        <v>3582</v>
      </c>
      <c r="BH1672" s="30" t="s">
        <v>3583</v>
      </c>
      <c r="BI1672" s="30" t="s">
        <v>3571</v>
      </c>
    </row>
    <row r="1673" spans="56:61" s="20" customFormat="1" ht="15" hidden="1" x14ac:dyDescent="0.25">
      <c r="BD1673" t="str">
        <f t="shared" si="99"/>
        <v>RPGBRIDGEWAYS DAY HOSPITAL</v>
      </c>
      <c r="BE1673" s="30" t="s">
        <v>3584</v>
      </c>
      <c r="BF1673" s="30" t="s">
        <v>3585</v>
      </c>
      <c r="BG1673" s="30" t="s">
        <v>3584</v>
      </c>
      <c r="BH1673" s="30" t="s">
        <v>3585</v>
      </c>
      <c r="BI1673" s="30" t="s">
        <v>3571</v>
      </c>
    </row>
    <row r="1674" spans="56:61" s="20" customFormat="1" ht="15" hidden="1" x14ac:dyDescent="0.25">
      <c r="BD1674" t="str">
        <f t="shared" si="99"/>
        <v>RPGCARLTON PARADE</v>
      </c>
      <c r="BE1674" s="30" t="s">
        <v>3586</v>
      </c>
      <c r="BF1674" s="30" t="s">
        <v>3587</v>
      </c>
      <c r="BG1674" s="30" t="s">
        <v>3586</v>
      </c>
      <c r="BH1674" s="30" t="s">
        <v>3587</v>
      </c>
      <c r="BI1674" s="30" t="s">
        <v>3571</v>
      </c>
    </row>
    <row r="1675" spans="56:61" s="20" customFormat="1" ht="15" hidden="1" x14ac:dyDescent="0.25">
      <c r="BD1675" t="str">
        <f t="shared" si="99"/>
        <v>RPGCHILDREN'S COMMUNITY NURSING</v>
      </c>
      <c r="BE1675" s="30" t="s">
        <v>3588</v>
      </c>
      <c r="BF1675" s="30" t="s">
        <v>3589</v>
      </c>
      <c r="BG1675" s="30" t="s">
        <v>3588</v>
      </c>
      <c r="BH1675" s="30" t="s">
        <v>3589</v>
      </c>
      <c r="BI1675" s="30" t="s">
        <v>3571</v>
      </c>
    </row>
    <row r="1676" spans="56:61" s="20" customFormat="1" ht="15" hidden="1" x14ac:dyDescent="0.25">
      <c r="BD1676" t="str">
        <f t="shared" si="99"/>
        <v>RPGCPU DIRECTORATE</v>
      </c>
      <c r="BE1676" s="30" t="s">
        <v>3590</v>
      </c>
      <c r="BF1676" s="30" t="s">
        <v>3591</v>
      </c>
      <c r="BG1676" s="30" t="s">
        <v>3590</v>
      </c>
      <c r="BH1676" s="30" t="s">
        <v>3591</v>
      </c>
      <c r="BI1676" s="30" t="s">
        <v>3571</v>
      </c>
    </row>
    <row r="1677" spans="56:61" s="20" customFormat="1" ht="15" hidden="1" x14ac:dyDescent="0.25">
      <c r="BD1677" t="str">
        <f t="shared" si="99"/>
        <v>RPGDR DESAI &amp; PARTNERS</v>
      </c>
      <c r="BE1677" s="30" t="s">
        <v>3592</v>
      </c>
      <c r="BF1677" s="30" t="s">
        <v>3593</v>
      </c>
      <c r="BG1677" s="30" t="s">
        <v>3592</v>
      </c>
      <c r="BH1677" s="30" t="s">
        <v>3593</v>
      </c>
      <c r="BI1677" s="30" t="s">
        <v>3571</v>
      </c>
    </row>
    <row r="1678" spans="56:61" s="20" customFormat="1" ht="15" hidden="1" x14ac:dyDescent="0.25">
      <c r="BD1678" t="str">
        <f t="shared" si="99"/>
        <v>RPGEDGE HILL</v>
      </c>
      <c r="BE1678" s="30" t="s">
        <v>3594</v>
      </c>
      <c r="BF1678" s="30" t="s">
        <v>3595</v>
      </c>
      <c r="BG1678" s="30" t="s">
        <v>3594</v>
      </c>
      <c r="BH1678" s="30" t="s">
        <v>3595</v>
      </c>
      <c r="BI1678" s="30" t="s">
        <v>3571</v>
      </c>
    </row>
    <row r="1679" spans="56:61" s="20" customFormat="1" ht="15" hidden="1" x14ac:dyDescent="0.25">
      <c r="BD1679" t="str">
        <f t="shared" si="99"/>
        <v>RPGFAIRFIELD HC</v>
      </c>
      <c r="BE1679" s="30" t="s">
        <v>3596</v>
      </c>
      <c r="BF1679" s="30" t="s">
        <v>3597</v>
      </c>
      <c r="BG1679" s="30" t="s">
        <v>3596</v>
      </c>
      <c r="BH1679" s="30" t="s">
        <v>3597</v>
      </c>
      <c r="BI1679" s="30" t="s">
        <v>3571</v>
      </c>
    </row>
    <row r="1680" spans="56:61" s="20" customFormat="1" ht="15" hidden="1" x14ac:dyDescent="0.25">
      <c r="BD1680" t="str">
        <f t="shared" si="99"/>
        <v>RPGGALLIONS REACH</v>
      </c>
      <c r="BE1680" s="30" t="s">
        <v>3598</v>
      </c>
      <c r="BF1680" s="30" t="s">
        <v>3599</v>
      </c>
      <c r="BG1680" s="30" t="s">
        <v>3598</v>
      </c>
      <c r="BH1680" s="30" t="s">
        <v>3599</v>
      </c>
      <c r="BI1680" s="30" t="s">
        <v>3571</v>
      </c>
    </row>
    <row r="1681" spans="56:61" s="20" customFormat="1" ht="15" hidden="1" x14ac:dyDescent="0.25">
      <c r="BD1681" t="str">
        <f t="shared" si="99"/>
        <v>RPGGOLDIE LEIGH</v>
      </c>
      <c r="BE1681" s="30" t="s">
        <v>3600</v>
      </c>
      <c r="BF1681" s="30" t="s">
        <v>3601</v>
      </c>
      <c r="BG1681" s="30" t="s">
        <v>3600</v>
      </c>
      <c r="BH1681" s="30" t="s">
        <v>3601</v>
      </c>
      <c r="BI1681" s="30" t="s">
        <v>3571</v>
      </c>
    </row>
    <row r="1682" spans="56:61" s="20" customFormat="1" ht="15" hidden="1" x14ac:dyDescent="0.25">
      <c r="BD1682" t="str">
        <f t="shared" si="99"/>
        <v>RPGGREEN PARK'S HOUSE</v>
      </c>
      <c r="BE1682" s="30" t="s">
        <v>3602</v>
      </c>
      <c r="BF1682" s="30" t="s">
        <v>3603</v>
      </c>
      <c r="BG1682" s="30" t="s">
        <v>3602</v>
      </c>
      <c r="BH1682" s="30" t="s">
        <v>3603</v>
      </c>
      <c r="BI1682" s="30" t="s">
        <v>3571</v>
      </c>
    </row>
    <row r="1683" spans="56:61" s="20" customFormat="1" ht="15" hidden="1" x14ac:dyDescent="0.25">
      <c r="BD1683" t="str">
        <f t="shared" si="99"/>
        <v>RPGGREENWICH PENNISULAR HC</v>
      </c>
      <c r="BE1683" s="30" t="s">
        <v>3604</v>
      </c>
      <c r="BF1683" s="30" t="s">
        <v>3605</v>
      </c>
      <c r="BG1683" s="30" t="s">
        <v>3604</v>
      </c>
      <c r="BH1683" s="30" t="s">
        <v>3605</v>
      </c>
      <c r="BI1683" s="30" t="s">
        <v>3571</v>
      </c>
    </row>
    <row r="1684" spans="56:61" s="20" customFormat="1" ht="15" hidden="1" x14ac:dyDescent="0.25">
      <c r="BD1684" t="str">
        <f t="shared" si="99"/>
        <v>RPGGREENWOOD</v>
      </c>
      <c r="BE1684" s="30" t="s">
        <v>3606</v>
      </c>
      <c r="BF1684" s="30" t="s">
        <v>3607</v>
      </c>
      <c r="BG1684" s="30" t="s">
        <v>3606</v>
      </c>
      <c r="BH1684" s="30" t="s">
        <v>3607</v>
      </c>
      <c r="BI1684" s="30" t="s">
        <v>3571</v>
      </c>
    </row>
    <row r="1685" spans="56:61" s="20" customFormat="1" ht="15" hidden="1" x14ac:dyDescent="0.25">
      <c r="BD1685" t="str">
        <f t="shared" si="99"/>
        <v>RPGHAZELWOOD</v>
      </c>
      <c r="BE1685" s="30" t="s">
        <v>3608</v>
      </c>
      <c r="BF1685" s="30" t="s">
        <v>3609</v>
      </c>
      <c r="BG1685" s="30" t="s">
        <v>3608</v>
      </c>
      <c r="BH1685" s="30" t="s">
        <v>3609</v>
      </c>
      <c r="BI1685" s="30" t="s">
        <v>3571</v>
      </c>
    </row>
    <row r="1686" spans="56:61" s="20" customFormat="1" ht="15" hidden="1" x14ac:dyDescent="0.25">
      <c r="BD1686" t="str">
        <f t="shared" si="99"/>
        <v>RPGHILLTOPS NURSERY</v>
      </c>
      <c r="BE1686" s="30" t="s">
        <v>3610</v>
      </c>
      <c r="BF1686" s="30" t="s">
        <v>3611</v>
      </c>
      <c r="BG1686" s="30" t="s">
        <v>3610</v>
      </c>
      <c r="BH1686" s="30" t="s">
        <v>3611</v>
      </c>
      <c r="BI1686" s="30" t="s">
        <v>3571</v>
      </c>
    </row>
    <row r="1687" spans="56:61" s="20" customFormat="1" ht="15" hidden="1" x14ac:dyDescent="0.25">
      <c r="BD1687" t="str">
        <f t="shared" si="99"/>
        <v>RPGISIS</v>
      </c>
      <c r="BE1687" s="30" t="s">
        <v>3612</v>
      </c>
      <c r="BF1687" s="30" t="s">
        <v>3613</v>
      </c>
      <c r="BG1687" s="30" t="s">
        <v>3612</v>
      </c>
      <c r="BH1687" s="30" t="s">
        <v>3613</v>
      </c>
      <c r="BI1687" s="30" t="s">
        <v>3571</v>
      </c>
    </row>
    <row r="1688" spans="56:61" s="20" customFormat="1" ht="15" hidden="1" x14ac:dyDescent="0.25">
      <c r="BD1688" t="str">
        <f t="shared" si="99"/>
        <v>RPGIVY WILLIS</v>
      </c>
      <c r="BE1688" s="30" t="s">
        <v>3614</v>
      </c>
      <c r="BF1688" s="30" t="s">
        <v>3615</v>
      </c>
      <c r="BG1688" s="30" t="s">
        <v>3614</v>
      </c>
      <c r="BH1688" s="30" t="s">
        <v>3615</v>
      </c>
      <c r="BI1688" s="30" t="s">
        <v>3571</v>
      </c>
    </row>
    <row r="1689" spans="56:61" s="20" customFormat="1" ht="15" hidden="1" x14ac:dyDescent="0.25">
      <c r="BD1689" t="str">
        <f t="shared" si="99"/>
        <v>RPGJAMES WOLFE</v>
      </c>
      <c r="BE1689" s="30" t="s">
        <v>3616</v>
      </c>
      <c r="BF1689" s="30" t="s">
        <v>3617</v>
      </c>
      <c r="BG1689" s="30" t="s">
        <v>3616</v>
      </c>
      <c r="BH1689" s="30" t="s">
        <v>3617</v>
      </c>
      <c r="BI1689" s="30" t="s">
        <v>3571</v>
      </c>
    </row>
    <row r="1690" spans="56:61" s="20" customFormat="1" ht="15" hidden="1" x14ac:dyDescent="0.25">
      <c r="BD1690" t="str">
        <f t="shared" si="99"/>
        <v>RPGJOYDENS &amp; BIRCHWOOD</v>
      </c>
      <c r="BE1690" s="30" t="s">
        <v>3618</v>
      </c>
      <c r="BF1690" s="30" t="s">
        <v>3619</v>
      </c>
      <c r="BG1690" s="30" t="s">
        <v>3618</v>
      </c>
      <c r="BH1690" s="30" t="s">
        <v>3619</v>
      </c>
      <c r="BI1690" s="30" t="s">
        <v>3571</v>
      </c>
    </row>
    <row r="1691" spans="56:61" s="20" customFormat="1" ht="15" hidden="1" x14ac:dyDescent="0.25">
      <c r="BD1691" t="str">
        <f t="shared" si="99"/>
        <v>RPGLAKESIDE HC</v>
      </c>
      <c r="BE1691" s="30" t="s">
        <v>3620</v>
      </c>
      <c r="BF1691" s="30" t="s">
        <v>3621</v>
      </c>
      <c r="BG1691" s="30" t="s">
        <v>3620</v>
      </c>
      <c r="BH1691" s="30" t="s">
        <v>3621</v>
      </c>
      <c r="BI1691" s="30" t="s">
        <v>3571</v>
      </c>
    </row>
    <row r="1692" spans="56:61" s="20" customFormat="1" ht="15" hidden="1" x14ac:dyDescent="0.25">
      <c r="BD1692" t="str">
        <f t="shared" si="99"/>
        <v>RPGMANORBROOK HC</v>
      </c>
      <c r="BE1692" s="30" t="s">
        <v>3622</v>
      </c>
      <c r="BF1692" s="30" t="s">
        <v>3623</v>
      </c>
      <c r="BG1692" s="30" t="s">
        <v>3622</v>
      </c>
      <c r="BH1692" s="30" t="s">
        <v>3623</v>
      </c>
      <c r="BI1692" s="30" t="s">
        <v>3571</v>
      </c>
    </row>
    <row r="1693" spans="56:61" s="20" customFormat="1" ht="15" hidden="1" x14ac:dyDescent="0.25">
      <c r="BD1693" t="str">
        <f t="shared" si="99"/>
        <v>RPGMEMORIAL HOSPITAL</v>
      </c>
      <c r="BE1693" s="30" t="s">
        <v>3624</v>
      </c>
      <c r="BF1693" s="30" t="s">
        <v>3625</v>
      </c>
      <c r="BG1693" s="30" t="s">
        <v>3624</v>
      </c>
      <c r="BH1693" s="30" t="s">
        <v>3625</v>
      </c>
      <c r="BI1693" s="30" t="s">
        <v>3571</v>
      </c>
    </row>
    <row r="1694" spans="56:61" s="20" customFormat="1" ht="15" hidden="1" x14ac:dyDescent="0.25">
      <c r="BD1694" t="str">
        <f t="shared" si="99"/>
        <v>RPGNORTH HOUSE</v>
      </c>
      <c r="BE1694" s="30" t="s">
        <v>3626</v>
      </c>
      <c r="BF1694" s="30" t="s">
        <v>3627</v>
      </c>
      <c r="BG1694" s="30" t="s">
        <v>3626</v>
      </c>
      <c r="BH1694" s="30" t="s">
        <v>3627</v>
      </c>
      <c r="BI1694" s="30" t="s">
        <v>3571</v>
      </c>
    </row>
    <row r="1695" spans="56:61" s="20" customFormat="1" ht="15" hidden="1" x14ac:dyDescent="0.25">
      <c r="BD1695" t="str">
        <f t="shared" si="99"/>
        <v>RPGOAKHURST</v>
      </c>
      <c r="BE1695" s="30" t="s">
        <v>3628</v>
      </c>
      <c r="BF1695" s="30" t="s">
        <v>3629</v>
      </c>
      <c r="BG1695" s="30" t="s">
        <v>3628</v>
      </c>
      <c r="BH1695" s="30" t="s">
        <v>3629</v>
      </c>
      <c r="BI1695" s="30" t="s">
        <v>3571</v>
      </c>
    </row>
    <row r="1696" spans="56:61" s="20" customFormat="1" ht="15" hidden="1" x14ac:dyDescent="0.25">
      <c r="BD1696" t="str">
        <f t="shared" si="99"/>
        <v>RPGOAKWOOD HOUSE</v>
      </c>
      <c r="BE1696" s="30" t="s">
        <v>3630</v>
      </c>
      <c r="BF1696" s="30" t="s">
        <v>3631</v>
      </c>
      <c r="BG1696" s="30" t="s">
        <v>3630</v>
      </c>
      <c r="BH1696" s="30" t="s">
        <v>3631</v>
      </c>
      <c r="BI1696" s="30" t="s">
        <v>3571</v>
      </c>
    </row>
    <row r="1697" spans="56:61" s="20" customFormat="1" ht="15" hidden="1" x14ac:dyDescent="0.25">
      <c r="BD1697" t="str">
        <f t="shared" si="99"/>
        <v>RPGOXLEAS HOUSE</v>
      </c>
      <c r="BE1697" s="30" t="s">
        <v>3632</v>
      </c>
      <c r="BF1697" s="30" t="s">
        <v>3633</v>
      </c>
      <c r="BG1697" s="30" t="s">
        <v>3632</v>
      </c>
      <c r="BH1697" s="30" t="s">
        <v>3633</v>
      </c>
      <c r="BI1697" s="30" t="s">
        <v>3571</v>
      </c>
    </row>
    <row r="1698" spans="56:61" s="20" customFormat="1" ht="15" hidden="1" x14ac:dyDescent="0.25">
      <c r="BD1698" t="str">
        <f t="shared" si="99"/>
        <v>RPGQUEEN MARYS HOSPITAL</v>
      </c>
      <c r="BE1698" s="30" t="s">
        <v>3634</v>
      </c>
      <c r="BF1698" s="30" t="s">
        <v>2537</v>
      </c>
      <c r="BG1698" s="30" t="s">
        <v>3634</v>
      </c>
      <c r="BH1698" s="30" t="s">
        <v>2537</v>
      </c>
      <c r="BI1698" s="30" t="s">
        <v>3571</v>
      </c>
    </row>
    <row r="1699" spans="56:61" s="20" customFormat="1" ht="15" hidden="1" x14ac:dyDescent="0.25">
      <c r="BD1699" t="str">
        <f t="shared" si="99"/>
        <v>RPGSECTOR IT SOLUTIONS</v>
      </c>
      <c r="BE1699" s="30" t="s">
        <v>3635</v>
      </c>
      <c r="BF1699" s="30" t="s">
        <v>3636</v>
      </c>
      <c r="BG1699" s="30" t="s">
        <v>3635</v>
      </c>
      <c r="BH1699" s="30" t="s">
        <v>3636</v>
      </c>
      <c r="BI1699" s="30" t="s">
        <v>3571</v>
      </c>
    </row>
    <row r="1700" spans="56:61" s="20" customFormat="1" ht="15" hidden="1" x14ac:dyDescent="0.25">
      <c r="BD1700" t="str">
        <f t="shared" si="99"/>
        <v>RPGSOMERSET VILLA</v>
      </c>
      <c r="BE1700" s="30" t="s">
        <v>3637</v>
      </c>
      <c r="BF1700" s="30" t="s">
        <v>2634</v>
      </c>
      <c r="BG1700" s="30" t="s">
        <v>3637</v>
      </c>
      <c r="BH1700" s="30" t="s">
        <v>2634</v>
      </c>
      <c r="BI1700" s="30" t="s">
        <v>3571</v>
      </c>
    </row>
    <row r="1701" spans="56:61" s="20" customFormat="1" ht="15" hidden="1" x14ac:dyDescent="0.25">
      <c r="BD1701" t="str">
        <f t="shared" si="99"/>
        <v>RPGSOURCE</v>
      </c>
      <c r="BE1701" s="30" t="s">
        <v>3638</v>
      </c>
      <c r="BF1701" s="30" t="s">
        <v>3639</v>
      </c>
      <c r="BG1701" s="30" t="s">
        <v>3638</v>
      </c>
      <c r="BH1701" s="30" t="s">
        <v>3639</v>
      </c>
      <c r="BI1701" s="30" t="s">
        <v>3571</v>
      </c>
    </row>
    <row r="1702" spans="56:61" s="20" customFormat="1" ht="15" hidden="1" x14ac:dyDescent="0.25">
      <c r="BD1702" t="str">
        <f t="shared" si="99"/>
        <v>RPGST MARKS HC</v>
      </c>
      <c r="BE1702" s="30" t="s">
        <v>3640</v>
      </c>
      <c r="BF1702" s="30" t="s">
        <v>3641</v>
      </c>
      <c r="BG1702" s="30" t="s">
        <v>3640</v>
      </c>
      <c r="BH1702" s="30" t="s">
        <v>3641</v>
      </c>
      <c r="BI1702" s="30" t="s">
        <v>3571</v>
      </c>
    </row>
    <row r="1703" spans="56:61" s="20" customFormat="1" ht="15" hidden="1" x14ac:dyDescent="0.25">
      <c r="BD1703" t="str">
        <f t="shared" si="99"/>
        <v>RPGSTEP UP, STEP DOWN</v>
      </c>
      <c r="BE1703" s="30" t="s">
        <v>3642</v>
      </c>
      <c r="BF1703" s="30" t="s">
        <v>3643</v>
      </c>
      <c r="BG1703" s="30" t="s">
        <v>3642</v>
      </c>
      <c r="BH1703" s="30" t="s">
        <v>3643</v>
      </c>
      <c r="BI1703" s="30" t="s">
        <v>3571</v>
      </c>
    </row>
    <row r="1704" spans="56:61" s="20" customFormat="1" ht="15" hidden="1" x14ac:dyDescent="0.25">
      <c r="BD1704" t="str">
        <f t="shared" si="99"/>
        <v>RPGSTEPPING STONES</v>
      </c>
      <c r="BE1704" s="30" t="s">
        <v>3644</v>
      </c>
      <c r="BF1704" s="30" t="s">
        <v>2641</v>
      </c>
      <c r="BG1704" s="30" t="s">
        <v>3644</v>
      </c>
      <c r="BH1704" s="30" t="s">
        <v>2641</v>
      </c>
      <c r="BI1704" s="30" t="s">
        <v>3571</v>
      </c>
    </row>
    <row r="1705" spans="56:61" s="20" customFormat="1" ht="15" hidden="1" x14ac:dyDescent="0.25">
      <c r="BD1705" t="str">
        <f t="shared" si="99"/>
        <v>RPGTHAMESIDE</v>
      </c>
      <c r="BE1705" s="30" t="s">
        <v>3645</v>
      </c>
      <c r="BF1705" s="30" t="s">
        <v>3646</v>
      </c>
      <c r="BG1705" s="30" t="s">
        <v>3645</v>
      </c>
      <c r="BH1705" s="30" t="s">
        <v>3646</v>
      </c>
      <c r="BI1705" s="30" t="s">
        <v>3571</v>
      </c>
    </row>
    <row r="1706" spans="56:61" s="20" customFormat="1" ht="15" hidden="1" x14ac:dyDescent="0.25">
      <c r="BD1706" t="str">
        <f t="shared" si="99"/>
        <v>RPGTHE COTTAGE</v>
      </c>
      <c r="BE1706" s="30" t="s">
        <v>3647</v>
      </c>
      <c r="BF1706" s="30" t="s">
        <v>3648</v>
      </c>
      <c r="BG1706" s="30" t="s">
        <v>3647</v>
      </c>
      <c r="BH1706" s="30" t="s">
        <v>3648</v>
      </c>
      <c r="BI1706" s="30" t="s">
        <v>3571</v>
      </c>
    </row>
    <row r="1707" spans="56:61" s="20" customFormat="1" ht="15" hidden="1" x14ac:dyDescent="0.25">
      <c r="BD1707" t="str">
        <f t="shared" si="99"/>
        <v>RPGTHE HEIGHTS</v>
      </c>
      <c r="BE1707" s="30" t="s">
        <v>3649</v>
      </c>
      <c r="BF1707" s="30" t="s">
        <v>3650</v>
      </c>
      <c r="BG1707" s="30" t="s">
        <v>3649</v>
      </c>
      <c r="BH1707" s="30" t="s">
        <v>3650</v>
      </c>
      <c r="BI1707" s="30" t="s">
        <v>3571</v>
      </c>
    </row>
    <row r="1708" spans="56:61" s="20" customFormat="1" ht="15" hidden="1" x14ac:dyDescent="0.25">
      <c r="BD1708" t="str">
        <f t="shared" si="99"/>
        <v>RPGTHE WALNUTS</v>
      </c>
      <c r="BE1708" s="30" t="s">
        <v>3651</v>
      </c>
      <c r="BF1708" s="30" t="s">
        <v>3652</v>
      </c>
      <c r="BG1708" s="30" t="s">
        <v>3651</v>
      </c>
      <c r="BH1708" s="30" t="s">
        <v>3652</v>
      </c>
      <c r="BI1708" s="30" t="s">
        <v>3571</v>
      </c>
    </row>
    <row r="1709" spans="56:61" s="20" customFormat="1" ht="15" hidden="1" x14ac:dyDescent="0.25">
      <c r="BD1709" t="str">
        <f t="shared" si="99"/>
        <v>RPGTUGMUTTON</v>
      </c>
      <c r="BE1709" s="30" t="s">
        <v>3653</v>
      </c>
      <c r="BF1709" s="30" t="s">
        <v>3654</v>
      </c>
      <c r="BG1709" s="30" t="s">
        <v>3653</v>
      </c>
      <c r="BH1709" s="30" t="s">
        <v>3654</v>
      </c>
      <c r="BI1709" s="30" t="s">
        <v>3571</v>
      </c>
    </row>
    <row r="1710" spans="56:61" s="20" customFormat="1" ht="15" hidden="1" x14ac:dyDescent="0.25">
      <c r="BD1710" t="str">
        <f t="shared" si="99"/>
        <v>RPGUPTON DAY HOSPITAL</v>
      </c>
      <c r="BE1710" s="30" t="s">
        <v>3655</v>
      </c>
      <c r="BF1710" s="30" t="s">
        <v>3656</v>
      </c>
      <c r="BG1710" s="30" t="s">
        <v>3655</v>
      </c>
      <c r="BH1710" s="30" t="s">
        <v>3656</v>
      </c>
      <c r="BI1710" s="30" t="s">
        <v>3571</v>
      </c>
    </row>
    <row r="1711" spans="56:61" s="20" customFormat="1" ht="15" hidden="1" x14ac:dyDescent="0.25">
      <c r="BD1711" t="str">
        <f t="shared" si="99"/>
        <v>RPGVANBURGH HC</v>
      </c>
      <c r="BE1711" s="30" t="s">
        <v>3657</v>
      </c>
      <c r="BF1711" s="30" t="s">
        <v>3658</v>
      </c>
      <c r="BG1711" s="30" t="s">
        <v>3657</v>
      </c>
      <c r="BH1711" s="30" t="s">
        <v>3658</v>
      </c>
      <c r="BI1711" s="30" t="s">
        <v>3571</v>
      </c>
    </row>
    <row r="1712" spans="56:61" s="20" customFormat="1" ht="15" hidden="1" x14ac:dyDescent="0.25">
      <c r="BD1712" t="str">
        <f t="shared" si="99"/>
        <v>RPGWALLACE HC</v>
      </c>
      <c r="BE1712" s="30" t="s">
        <v>3659</v>
      </c>
      <c r="BF1712" s="30" t="s">
        <v>3660</v>
      </c>
      <c r="BG1712" s="30" t="s">
        <v>3659</v>
      </c>
      <c r="BH1712" s="30" t="s">
        <v>3660</v>
      </c>
      <c r="BI1712" s="30" t="s">
        <v>3571</v>
      </c>
    </row>
    <row r="1713" spans="56:61" s="20" customFormat="1" ht="15" hidden="1" x14ac:dyDescent="0.25">
      <c r="BD1713" t="str">
        <f t="shared" si="99"/>
        <v>RPGWEST PARK</v>
      </c>
      <c r="BE1713" s="30" t="s">
        <v>3661</v>
      </c>
      <c r="BF1713" s="30" t="s">
        <v>3662</v>
      </c>
      <c r="BG1713" s="30" t="s">
        <v>3661</v>
      </c>
      <c r="BH1713" s="30" t="s">
        <v>3662</v>
      </c>
      <c r="BI1713" s="30" t="s">
        <v>3571</v>
      </c>
    </row>
    <row r="1714" spans="56:61" s="20" customFormat="1" ht="15" hidden="1" x14ac:dyDescent="0.25">
      <c r="BD1714" t="str">
        <f t="shared" si="99"/>
        <v>RPGWOODLANDS</v>
      </c>
      <c r="BE1714" s="30" t="s">
        <v>3663</v>
      </c>
      <c r="BF1714" s="30" t="s">
        <v>2208</v>
      </c>
      <c r="BG1714" s="30" t="s">
        <v>3663</v>
      </c>
      <c r="BH1714" s="30" t="s">
        <v>2208</v>
      </c>
      <c r="BI1714" s="30" t="s">
        <v>3571</v>
      </c>
    </row>
    <row r="1715" spans="56:61" s="20" customFormat="1" ht="15" hidden="1" x14ac:dyDescent="0.25">
      <c r="BD1715" t="str">
        <f t="shared" si="99"/>
        <v>RPYSMCS AT CEDAR LODGE</v>
      </c>
      <c r="BE1715" s="30" t="s">
        <v>3664</v>
      </c>
      <c r="BF1715" s="30" t="s">
        <v>3665</v>
      </c>
      <c r="BG1715" s="30" t="s">
        <v>3664</v>
      </c>
      <c r="BH1715" s="30" t="s">
        <v>3665</v>
      </c>
      <c r="BI1715" s="30" t="s">
        <v>3666</v>
      </c>
    </row>
    <row r="1716" spans="56:61" s="20" customFormat="1" ht="15" hidden="1" x14ac:dyDescent="0.25">
      <c r="BD1716" t="str">
        <f t="shared" si="99"/>
        <v>RPYTHE ROYAL MARSDEN HOSPITAL (LONDON) - RPY01</v>
      </c>
      <c r="BE1716" s="30" t="s">
        <v>3667</v>
      </c>
      <c r="BF1716" s="30" t="s">
        <v>3668</v>
      </c>
      <c r="BG1716" s="30" t="s">
        <v>3667</v>
      </c>
      <c r="BH1716" s="30" t="s">
        <v>3668</v>
      </c>
      <c r="BI1716" s="30" t="s">
        <v>3666</v>
      </c>
    </row>
    <row r="1717" spans="56:61" s="20" customFormat="1" ht="15" hidden="1" x14ac:dyDescent="0.25">
      <c r="BD1717" t="str">
        <f t="shared" si="99"/>
        <v>RPYTHE ROYAL MARSDEN HOSPITAL (SURREY) - RPY02</v>
      </c>
      <c r="BE1717" s="30" t="s">
        <v>3669</v>
      </c>
      <c r="BF1717" s="30" t="s">
        <v>3670</v>
      </c>
      <c r="BG1717" s="30" t="s">
        <v>3669</v>
      </c>
      <c r="BH1717" s="30" t="s">
        <v>3670</v>
      </c>
      <c r="BI1717" s="30" t="s">
        <v>3666</v>
      </c>
    </row>
    <row r="1718" spans="56:61" s="20" customFormat="1" ht="15" hidden="1" x14ac:dyDescent="0.25">
      <c r="BD1718" t="str">
        <f t="shared" si="99"/>
        <v>RQ3BIRMINGHAM CHILDREN'S HOSPITAL</v>
      </c>
      <c r="BE1718" s="30" t="s">
        <v>3671</v>
      </c>
      <c r="BF1718" s="30" t="s">
        <v>365</v>
      </c>
      <c r="BG1718" s="30" t="s">
        <v>3671</v>
      </c>
      <c r="BH1718" s="30" t="s">
        <v>365</v>
      </c>
      <c r="BI1718" s="30" t="s">
        <v>3672</v>
      </c>
    </row>
    <row r="1719" spans="56:61" s="20" customFormat="1" ht="15" hidden="1" x14ac:dyDescent="0.25">
      <c r="BD1719" t="str">
        <f t="shared" ref="BD1719:BD1783" si="100">CONCATENATE(LEFT(BE1719, 3),BF1719)</f>
        <v>RQ3BIRMINGHAM CHILDREN'S HOSPITAL - ACCIDENT &amp; EMERGENCY</v>
      </c>
      <c r="BE1719" s="30" t="s">
        <v>3673</v>
      </c>
      <c r="BF1719" s="30" t="s">
        <v>3674</v>
      </c>
      <c r="BG1719" s="30" t="s">
        <v>3673</v>
      </c>
      <c r="BH1719" s="30" t="s">
        <v>3674</v>
      </c>
      <c r="BI1719" s="30" t="s">
        <v>3672</v>
      </c>
    </row>
    <row r="1720" spans="56:61" s="20" customFormat="1" ht="15" hidden="1" x14ac:dyDescent="0.25">
      <c r="BD1720" t="str">
        <f t="shared" si="100"/>
        <v>RQ3BIRMINGHAM CHILDREN'S HOSPITAL - CARDIAC</v>
      </c>
      <c r="BE1720" s="30" t="s">
        <v>3675</v>
      </c>
      <c r="BF1720" s="30" t="s">
        <v>3676</v>
      </c>
      <c r="BG1720" s="30" t="s">
        <v>3675</v>
      </c>
      <c r="BH1720" s="30" t="s">
        <v>3676</v>
      </c>
      <c r="BI1720" s="30" t="s">
        <v>3672</v>
      </c>
    </row>
    <row r="1721" spans="56:61" s="20" customFormat="1" ht="15" hidden="1" x14ac:dyDescent="0.25">
      <c r="BD1721" t="str">
        <f t="shared" si="100"/>
        <v>RQ3BIRMINGHAM CHILDREN'S HOSPITAL - COMMUNITY TRUST</v>
      </c>
      <c r="BE1721" s="30" t="s">
        <v>3677</v>
      </c>
      <c r="BF1721" s="30" t="s">
        <v>3678</v>
      </c>
      <c r="BG1721" s="30" t="s">
        <v>3677</v>
      </c>
      <c r="BH1721" s="30" t="s">
        <v>3678</v>
      </c>
      <c r="BI1721" s="30" t="s">
        <v>3672</v>
      </c>
    </row>
    <row r="1722" spans="56:61" s="20" customFormat="1" ht="15" hidden="1" x14ac:dyDescent="0.25">
      <c r="BD1722" t="str">
        <f t="shared" si="100"/>
        <v>RQ3BIRMINGHAM CHILDREN'S HOSPITAL - DIABETICS</v>
      </c>
      <c r="BE1722" s="30" t="s">
        <v>3679</v>
      </c>
      <c r="BF1722" s="30" t="s">
        <v>3680</v>
      </c>
      <c r="BG1722" s="30" t="s">
        <v>3679</v>
      </c>
      <c r="BH1722" s="30" t="s">
        <v>3680</v>
      </c>
      <c r="BI1722" s="30" t="s">
        <v>3672</v>
      </c>
    </row>
    <row r="1723" spans="56:61" s="20" customFormat="1" ht="15" hidden="1" x14ac:dyDescent="0.25">
      <c r="BD1723" t="str">
        <f t="shared" si="100"/>
        <v>RQ3BIRMINGHAM CHILDREN'S HOSPITAL - METABOLIC DISEASES INHERITED</v>
      </c>
      <c r="BE1723" s="30" t="s">
        <v>3681</v>
      </c>
      <c r="BF1723" s="30" t="s">
        <v>3682</v>
      </c>
      <c r="BG1723" s="30" t="s">
        <v>3681</v>
      </c>
      <c r="BH1723" s="30" t="s">
        <v>3682</v>
      </c>
      <c r="BI1723" s="30" t="s">
        <v>3672</v>
      </c>
    </row>
    <row r="1724" spans="56:61" s="20" customFormat="1" ht="15" hidden="1" x14ac:dyDescent="0.25">
      <c r="BD1724" t="str">
        <f t="shared" si="100"/>
        <v>RQ3BIRMINGHAM CHILDREN'S HOSPITAL - NON-GH ENDOCRINE</v>
      </c>
      <c r="BE1724" s="30" t="s">
        <v>3683</v>
      </c>
      <c r="BF1724" s="30" t="s">
        <v>3684</v>
      </c>
      <c r="BG1724" s="30" t="s">
        <v>3683</v>
      </c>
      <c r="BH1724" s="30" t="s">
        <v>3684</v>
      </c>
      <c r="BI1724" s="30" t="s">
        <v>3672</v>
      </c>
    </row>
    <row r="1725" spans="56:61" s="20" customFormat="1" ht="15" hidden="1" x14ac:dyDescent="0.25">
      <c r="BD1725" t="str">
        <f t="shared" si="100"/>
        <v>RQ3BIRMINGHAM CHILDRENS HOSPITAL - NTBC PAEDIATRIC</v>
      </c>
      <c r="BE1725" s="30" t="s">
        <v>3685</v>
      </c>
      <c r="BF1725" s="30" t="s">
        <v>3686</v>
      </c>
      <c r="BG1725" s="30" t="s">
        <v>3685</v>
      </c>
      <c r="BH1725" s="30" t="s">
        <v>3686</v>
      </c>
      <c r="BI1725" s="30" t="s">
        <v>3672</v>
      </c>
    </row>
    <row r="1726" spans="56:61" s="20" customFormat="1" ht="15" hidden="1" x14ac:dyDescent="0.25">
      <c r="BD1726" t="str">
        <f t="shared" si="100"/>
        <v>RQ3BIRMINGHAM CHILDREN'S HOSPITAL - RQ301</v>
      </c>
      <c r="BE1726" s="30" t="s">
        <v>3671</v>
      </c>
      <c r="BF1726" s="30" t="s">
        <v>3687</v>
      </c>
      <c r="BG1726" s="30" t="s">
        <v>3671</v>
      </c>
      <c r="BH1726" s="30" t="s">
        <v>3687</v>
      </c>
      <c r="BI1726" s="30" t="s">
        <v>3672</v>
      </c>
    </row>
    <row r="1727" spans="56:61" s="20" customFormat="1" ht="15" hidden="1" x14ac:dyDescent="0.25">
      <c r="BD1727" t="str">
        <f t="shared" si="100"/>
        <v>RQ3BIRMINGHAM WOMEN'S HOSPITAL</v>
      </c>
      <c r="BE1727" s="30" t="s">
        <v>3688</v>
      </c>
      <c r="BF1727" s="30" t="s">
        <v>2904</v>
      </c>
      <c r="BG1727" s="30" t="s">
        <v>3688</v>
      </c>
      <c r="BH1727" s="30" t="s">
        <v>2904</v>
      </c>
      <c r="BI1727" s="30" t="s">
        <v>3672</v>
      </c>
    </row>
    <row r="1728" spans="56:61" s="20" customFormat="1" ht="15" hidden="1" x14ac:dyDescent="0.25">
      <c r="BD1728" t="str">
        <f t="shared" si="100"/>
        <v>RQ3CHILD PSYCHOLOGY DEPARTMENT</v>
      </c>
      <c r="BE1728" s="30" t="s">
        <v>3689</v>
      </c>
      <c r="BF1728" s="30" t="s">
        <v>3690</v>
      </c>
      <c r="BG1728" s="30" t="s">
        <v>3689</v>
      </c>
      <c r="BH1728" s="30" t="s">
        <v>3690</v>
      </c>
      <c r="BI1728" s="30" t="s">
        <v>3672</v>
      </c>
    </row>
    <row r="1729" spans="56:61" s="20" customFormat="1" ht="15" hidden="1" x14ac:dyDescent="0.25">
      <c r="BD1729" t="str">
        <f t="shared" si="100"/>
        <v>RQ3GOOD HOPE HOSPITAL</v>
      </c>
      <c r="BE1729" s="30" t="s">
        <v>3691</v>
      </c>
      <c r="BF1729" s="30" t="s">
        <v>3692</v>
      </c>
      <c r="BG1729" s="30" t="s">
        <v>3691</v>
      </c>
      <c r="BH1729" s="30" t="s">
        <v>3692</v>
      </c>
      <c r="BI1729" s="30" t="s">
        <v>3672</v>
      </c>
    </row>
    <row r="1730" spans="56:61" s="20" customFormat="1" ht="15" hidden="1" x14ac:dyDescent="0.25">
      <c r="BD1730" t="str">
        <f t="shared" si="100"/>
        <v>RQ3PARK VIEW CLINIC</v>
      </c>
      <c r="BE1730" s="30" t="s">
        <v>3693</v>
      </c>
      <c r="BF1730" s="30" t="s">
        <v>3694</v>
      </c>
      <c r="BG1730" s="30" t="s">
        <v>3693</v>
      </c>
      <c r="BH1730" s="30" t="s">
        <v>3694</v>
      </c>
      <c r="BI1730" s="30" t="s">
        <v>3672</v>
      </c>
    </row>
    <row r="1731" spans="56:61" s="20" customFormat="1" ht="15" hidden="1" x14ac:dyDescent="0.25">
      <c r="BD1731" t="str">
        <f t="shared" si="100"/>
        <v>RQ6BROADGREEN HOSPITAL - RQ601</v>
      </c>
      <c r="BE1731" s="30" t="s">
        <v>3695</v>
      </c>
      <c r="BF1731" s="30" t="s">
        <v>3696</v>
      </c>
      <c r="BG1731" s="30" t="s">
        <v>3695</v>
      </c>
      <c r="BH1731" s="30" t="s">
        <v>3696</v>
      </c>
      <c r="BI1731" s="30" t="s">
        <v>3697</v>
      </c>
    </row>
    <row r="1732" spans="56:61" s="20" customFormat="1" ht="15" hidden="1" x14ac:dyDescent="0.25">
      <c r="BD1732" t="str">
        <f t="shared" si="100"/>
        <v>RQ6ROYAL LIVERPOOL UNIVERSITY DENTAL HOSPITAL - RQ614</v>
      </c>
      <c r="BE1732" s="30" t="s">
        <v>3698</v>
      </c>
      <c r="BF1732" s="30" t="s">
        <v>3699</v>
      </c>
      <c r="BG1732" s="30" t="s">
        <v>3698</v>
      </c>
      <c r="BH1732" s="30" t="s">
        <v>3699</v>
      </c>
      <c r="BI1732" s="30" t="s">
        <v>3697</v>
      </c>
    </row>
    <row r="1733" spans="56:61" s="20" customFormat="1" ht="15" hidden="1" x14ac:dyDescent="0.25">
      <c r="BD1733" t="str">
        <f t="shared" si="100"/>
        <v>RQ6SIR ALFRED JONES MEMORIAL HOSPITAL (ACUTE) - RQ607</v>
      </c>
      <c r="BE1733" s="30" t="s">
        <v>3700</v>
      </c>
      <c r="BF1733" s="30" t="s">
        <v>3701</v>
      </c>
      <c r="BG1733" s="30" t="s">
        <v>3700</v>
      </c>
      <c r="BH1733" s="30" t="s">
        <v>3701</v>
      </c>
      <c r="BI1733" s="30" t="s">
        <v>3697</v>
      </c>
    </row>
    <row r="1734" spans="56:61" s="20" customFormat="1" ht="15" hidden="1" x14ac:dyDescent="0.25">
      <c r="BD1734" t="str">
        <f t="shared" si="100"/>
        <v>RQ6THE ROYAL LIVERPOOL UNIVERSITY HOSPITAL - RQ617</v>
      </c>
      <c r="BE1734" s="30" t="s">
        <v>3702</v>
      </c>
      <c r="BF1734" s="30" t="s">
        <v>3703</v>
      </c>
      <c r="BG1734" s="30" t="s">
        <v>3702</v>
      </c>
      <c r="BH1734" s="30" t="s">
        <v>3703</v>
      </c>
      <c r="BI1734" s="30" t="s">
        <v>3697</v>
      </c>
    </row>
    <row r="1735" spans="56:61" s="20" customFormat="1" ht="15" hidden="1" x14ac:dyDescent="0.25">
      <c r="BD1735" t="str">
        <f t="shared" si="100"/>
        <v>RQ6WARRINGTON HOSPITAL - RQ620</v>
      </c>
      <c r="BE1735" s="30" t="s">
        <v>3704</v>
      </c>
      <c r="BF1735" s="30" t="s">
        <v>3705</v>
      </c>
      <c r="BG1735" s="30" t="s">
        <v>3704</v>
      </c>
      <c r="BH1735" s="30" t="s">
        <v>3705</v>
      </c>
      <c r="BI1735" s="30" t="s">
        <v>3697</v>
      </c>
    </row>
    <row r="1736" spans="56:61" s="20" customFormat="1" ht="15" hidden="1" x14ac:dyDescent="0.25">
      <c r="BD1736" t="str">
        <f t="shared" si="100"/>
        <v>RQ8BROOMFIELD HOSPITAL - RQ8L0</v>
      </c>
      <c r="BE1736" s="30" t="s">
        <v>3706</v>
      </c>
      <c r="BF1736" s="30" t="s">
        <v>3707</v>
      </c>
      <c r="BG1736" s="30" t="s">
        <v>3706</v>
      </c>
      <c r="BH1736" s="30" t="s">
        <v>3707</v>
      </c>
      <c r="BI1736" s="30" t="s">
        <v>3708</v>
      </c>
    </row>
    <row r="1737" spans="56:61" s="20" customFormat="1" ht="15" hidden="1" x14ac:dyDescent="0.25">
      <c r="BD1737" t="str">
        <f t="shared" si="100"/>
        <v>RQ8CHELMSFORD AND ESSEX HOSPITAL - RQ8LL</v>
      </c>
      <c r="BE1737" s="30" t="s">
        <v>3709</v>
      </c>
      <c r="BF1737" s="30" t="s">
        <v>3710</v>
      </c>
      <c r="BG1737" s="30" t="s">
        <v>3709</v>
      </c>
      <c r="BH1737" s="30" t="s">
        <v>3710</v>
      </c>
      <c r="BI1737" s="30" t="s">
        <v>3708</v>
      </c>
    </row>
    <row r="1738" spans="56:61" s="20" customFormat="1" ht="15" hidden="1" x14ac:dyDescent="0.25">
      <c r="BD1738" t="str">
        <f t="shared" si="100"/>
        <v>RQ8QUEEN'S HOSPITAL - RQ8ML</v>
      </c>
      <c r="BE1738" s="30" t="s">
        <v>3711</v>
      </c>
      <c r="BF1738" s="30" t="s">
        <v>3712</v>
      </c>
      <c r="BG1738" s="30" t="s">
        <v>3711</v>
      </c>
      <c r="BH1738" s="30" t="s">
        <v>3712</v>
      </c>
      <c r="BI1738" s="30" t="s">
        <v>3708</v>
      </c>
    </row>
    <row r="1739" spans="56:61" s="20" customFormat="1" ht="15" hidden="1" x14ac:dyDescent="0.25">
      <c r="BD1739" t="str">
        <f t="shared" si="100"/>
        <v>RQ8ST JOHN'S HOSPITAL - RQ8LH</v>
      </c>
      <c r="BE1739" s="30" t="s">
        <v>3713</v>
      </c>
      <c r="BF1739" s="30" t="s">
        <v>3714</v>
      </c>
      <c r="BG1739" s="30" t="s">
        <v>3713</v>
      </c>
      <c r="BH1739" s="30" t="s">
        <v>3714</v>
      </c>
      <c r="BI1739" s="30" t="s">
        <v>3708</v>
      </c>
    </row>
    <row r="1740" spans="56:61" s="20" customFormat="1" ht="15" hidden="1" x14ac:dyDescent="0.25">
      <c r="BD1740" t="str">
        <f t="shared" si="100"/>
        <v>RQ8ST MICHAEL'S HOSPITAL - RQ8LF</v>
      </c>
      <c r="BE1740" s="30" t="s">
        <v>3715</v>
      </c>
      <c r="BF1740" s="30" t="s">
        <v>3716</v>
      </c>
      <c r="BG1740" s="30" t="s">
        <v>3715</v>
      </c>
      <c r="BH1740" s="30" t="s">
        <v>3716</v>
      </c>
      <c r="BI1740" s="30" t="s">
        <v>3708</v>
      </c>
    </row>
    <row r="1741" spans="56:61" s="20" customFormat="1" ht="15" hidden="1" x14ac:dyDescent="0.25">
      <c r="BD1741" t="str">
        <f t="shared" si="100"/>
        <v>RQ8ST PETER'S HOSPITAL - RQ8LJ</v>
      </c>
      <c r="BE1741" s="30" t="s">
        <v>3717</v>
      </c>
      <c r="BF1741" s="30" t="s">
        <v>3718</v>
      </c>
      <c r="BG1741" s="30" t="s">
        <v>3717</v>
      </c>
      <c r="BH1741" s="30" t="s">
        <v>3718</v>
      </c>
      <c r="BI1741" s="30" t="s">
        <v>3708</v>
      </c>
    </row>
    <row r="1742" spans="56:61" s="20" customFormat="1" ht="15" hidden="1" x14ac:dyDescent="0.25">
      <c r="BD1742" t="str">
        <f t="shared" si="100"/>
        <v>RQ8WILLIAM JULIEN COURTAULD HOSPITAL - RQ8LK</v>
      </c>
      <c r="BE1742" s="30" t="s">
        <v>3719</v>
      </c>
      <c r="BF1742" s="30" t="s">
        <v>3720</v>
      </c>
      <c r="BG1742" s="30" t="s">
        <v>3719</v>
      </c>
      <c r="BH1742" s="30" t="s">
        <v>3720</v>
      </c>
      <c r="BI1742" s="30" t="s">
        <v>3708</v>
      </c>
    </row>
    <row r="1743" spans="56:61" s="20" customFormat="1" ht="15" hidden="1" x14ac:dyDescent="0.25">
      <c r="BD1743" t="str">
        <f t="shared" si="100"/>
        <v>RQMCHELSEA AND WESTMINSTER HOSPITAL - RQM01</v>
      </c>
      <c r="BE1743" s="30" t="s">
        <v>3721</v>
      </c>
      <c r="BF1743" s="30" t="s">
        <v>3722</v>
      </c>
      <c r="BG1743" s="30" t="s">
        <v>3721</v>
      </c>
      <c r="BH1743" s="30" t="s">
        <v>3722</v>
      </c>
      <c r="BI1743" s="30" t="s">
        <v>3723</v>
      </c>
    </row>
    <row r="1744" spans="56:61" s="20" customFormat="1" ht="15" hidden="1" x14ac:dyDescent="0.25">
      <c r="BD1744" t="str">
        <f t="shared" si="100"/>
        <v>RQMTEDDINGTON MEMORIAL HOSPITAL</v>
      </c>
      <c r="BE1744" s="30" t="s">
        <v>3724</v>
      </c>
      <c r="BF1744" s="30" t="s">
        <v>3725</v>
      </c>
      <c r="BG1744" s="30" t="s">
        <v>3724</v>
      </c>
      <c r="BH1744" s="30" t="s">
        <v>3725</v>
      </c>
      <c r="BI1744" s="30" t="s">
        <v>3723</v>
      </c>
    </row>
    <row r="1745" spans="56:61" s="20" customFormat="1" ht="15" hidden="1" x14ac:dyDescent="0.25">
      <c r="BD1745" t="str">
        <f t="shared" si="100"/>
        <v>RQMTHE HILLINGDON HOSPITAL</v>
      </c>
      <c r="BE1745" s="30" t="s">
        <v>3726</v>
      </c>
      <c r="BF1745" s="30" t="s">
        <v>3727</v>
      </c>
      <c r="BG1745" s="30" t="s">
        <v>3726</v>
      </c>
      <c r="BH1745" s="30" t="s">
        <v>3727</v>
      </c>
      <c r="BI1745" s="30" t="s">
        <v>3723</v>
      </c>
    </row>
    <row r="1746" spans="56:61" s="20" customFormat="1" ht="15" hidden="1" x14ac:dyDescent="0.25">
      <c r="BD1746" t="str">
        <f t="shared" si="100"/>
        <v>RQMWEST MIDDLESEX UNIVERSITY HOSPITAL</v>
      </c>
      <c r="BE1746" s="30" t="s">
        <v>3728</v>
      </c>
      <c r="BF1746" s="30" t="s">
        <v>3729</v>
      </c>
      <c r="BG1746" s="30" t="s">
        <v>3728</v>
      </c>
      <c r="BH1746" s="30" t="s">
        <v>3729</v>
      </c>
      <c r="BI1746" s="30" t="s">
        <v>3723</v>
      </c>
    </row>
    <row r="1747" spans="56:61" s="20" customFormat="1" ht="15" hidden="1" x14ac:dyDescent="0.25">
      <c r="BD1747" t="str">
        <f t="shared" si="100"/>
        <v>RQQHINCHINGBROOKE HOSPITAL - RQQ31</v>
      </c>
      <c r="BE1747" s="30" t="s">
        <v>3730</v>
      </c>
      <c r="BF1747" s="30" t="s">
        <v>3731</v>
      </c>
      <c r="BG1747" s="30" t="s">
        <v>3730</v>
      </c>
      <c r="BH1747" s="30" t="s">
        <v>3731</v>
      </c>
      <c r="BI1747" s="30" t="s">
        <v>3732</v>
      </c>
    </row>
    <row r="1748" spans="56:61" s="20" customFormat="1" ht="15" hidden="1" x14ac:dyDescent="0.25">
      <c r="BD1748" t="str">
        <f t="shared" si="100"/>
        <v>RQQTHE HUNTINGDON NHS TREATMENT CENTRE - RQQTC</v>
      </c>
      <c r="BE1748" s="30" t="s">
        <v>3733</v>
      </c>
      <c r="BF1748" s="30" t="s">
        <v>3734</v>
      </c>
      <c r="BG1748" s="30" t="s">
        <v>3733</v>
      </c>
      <c r="BH1748" s="30" t="s">
        <v>3734</v>
      </c>
      <c r="BI1748" s="30" t="s">
        <v>3732</v>
      </c>
    </row>
    <row r="1749" spans="56:61" s="20" customFormat="1" ht="15" hidden="1" x14ac:dyDescent="0.25">
      <c r="BD1749" t="str">
        <f t="shared" si="100"/>
        <v>RQWGALEN HOUSE - RQWG5</v>
      </c>
      <c r="BE1749" s="30" t="s">
        <v>3735</v>
      </c>
      <c r="BF1749" s="30" t="s">
        <v>3736</v>
      </c>
      <c r="BG1749" s="30" t="s">
        <v>3735</v>
      </c>
      <c r="BH1749" s="30" t="s">
        <v>3736</v>
      </c>
      <c r="BI1749" s="30" t="s">
        <v>3737</v>
      </c>
    </row>
    <row r="1750" spans="56:61" s="20" customFormat="1" ht="15" hidden="1" x14ac:dyDescent="0.25">
      <c r="BD1750" t="str">
        <f t="shared" si="100"/>
        <v>RQWHERTS AND ESSEX COMMUNITY HOSPITAL - RQWG2</v>
      </c>
      <c r="BE1750" s="30" t="s">
        <v>3738</v>
      </c>
      <c r="BF1750" s="30" t="s">
        <v>3739</v>
      </c>
      <c r="BG1750" s="30" t="s">
        <v>3738</v>
      </c>
      <c r="BH1750" s="30" t="s">
        <v>3739</v>
      </c>
      <c r="BI1750" s="30" t="s">
        <v>3737</v>
      </c>
    </row>
    <row r="1751" spans="56:61" s="20" customFormat="1" ht="15" hidden="1" x14ac:dyDescent="0.25">
      <c r="BD1751" t="str">
        <f t="shared" si="100"/>
        <v>RQWHODDESDON TOWER CLINIC - RQWG6</v>
      </c>
      <c r="BE1751" s="30" t="s">
        <v>3740</v>
      </c>
      <c r="BF1751" s="30" t="s">
        <v>3741</v>
      </c>
      <c r="BG1751" s="30" t="s">
        <v>3740</v>
      </c>
      <c r="BH1751" s="30" t="s">
        <v>3741</v>
      </c>
      <c r="BI1751" s="30" t="s">
        <v>3737</v>
      </c>
    </row>
    <row r="1752" spans="56:61" s="20" customFormat="1" ht="15" hidden="1" x14ac:dyDescent="0.25">
      <c r="BD1752" t="str">
        <f t="shared" si="100"/>
        <v>RQWKEATS HOUSE CLINIC - RQWG8</v>
      </c>
      <c r="BE1752" s="30" t="s">
        <v>3742</v>
      </c>
      <c r="BF1752" s="30" t="s">
        <v>3743</v>
      </c>
      <c r="BG1752" s="30" t="s">
        <v>3742</v>
      </c>
      <c r="BH1752" s="30" t="s">
        <v>3743</v>
      </c>
      <c r="BI1752" s="30" t="s">
        <v>3737</v>
      </c>
    </row>
    <row r="1753" spans="56:61" s="20" customFormat="1" ht="15" hidden="1" x14ac:dyDescent="0.25">
      <c r="BD1753" t="str">
        <f t="shared" si="100"/>
        <v>RQWPRINCESS ALEXANDRA HOSPITAL - RQWG0</v>
      </c>
      <c r="BE1753" s="30" t="s">
        <v>3744</v>
      </c>
      <c r="BF1753" s="30" t="s">
        <v>3745</v>
      </c>
      <c r="BG1753" s="30" t="s">
        <v>3744</v>
      </c>
      <c r="BH1753" s="30" t="s">
        <v>3745</v>
      </c>
      <c r="BI1753" s="30" t="s">
        <v>3737</v>
      </c>
    </row>
    <row r="1754" spans="56:61" s="20" customFormat="1" ht="15" hidden="1" x14ac:dyDescent="0.25">
      <c r="BD1754" t="str">
        <f t="shared" si="100"/>
        <v>RQWPRINCESS ALEXANDRA PRIVATE HOSPITAL</v>
      </c>
      <c r="BE1754" s="30" t="s">
        <v>3746</v>
      </c>
      <c r="BF1754" s="30" t="s">
        <v>3747</v>
      </c>
      <c r="BG1754" s="30" t="s">
        <v>3746</v>
      </c>
      <c r="BH1754" s="30" t="s">
        <v>3747</v>
      </c>
      <c r="BI1754" s="30" t="s">
        <v>3737</v>
      </c>
    </row>
    <row r="1755" spans="56:61" s="20" customFormat="1" ht="15" hidden="1" x14ac:dyDescent="0.25">
      <c r="BD1755" t="str">
        <f t="shared" si="100"/>
        <v>RQWRECTORY LANE CLINIC - RQWG9</v>
      </c>
      <c r="BE1755" s="30" t="s">
        <v>3748</v>
      </c>
      <c r="BF1755" s="30" t="s">
        <v>3749</v>
      </c>
      <c r="BG1755" s="30" t="s">
        <v>3748</v>
      </c>
      <c r="BH1755" s="30" t="s">
        <v>3749</v>
      </c>
      <c r="BI1755" s="30" t="s">
        <v>3737</v>
      </c>
    </row>
    <row r="1756" spans="56:61" s="20" customFormat="1" ht="15" hidden="1" x14ac:dyDescent="0.25">
      <c r="BD1756" t="str">
        <f t="shared" si="100"/>
        <v>RQWSAFFRON WALDEN COMMUNITY HOSPITAL - RQWG3</v>
      </c>
      <c r="BE1756" s="30" t="s">
        <v>3750</v>
      </c>
      <c r="BF1756" s="30" t="s">
        <v>3751</v>
      </c>
      <c r="BG1756" s="30" t="s">
        <v>3750</v>
      </c>
      <c r="BH1756" s="30" t="s">
        <v>3751</v>
      </c>
      <c r="BI1756" s="30" t="s">
        <v>3737</v>
      </c>
    </row>
    <row r="1757" spans="56:61" s="20" customFormat="1" ht="15" hidden="1" x14ac:dyDescent="0.25">
      <c r="BD1757" t="str">
        <f t="shared" si="100"/>
        <v>RQWST. MARGARET'S HOSPITAL - RQWG1</v>
      </c>
      <c r="BE1757" s="30" t="s">
        <v>3752</v>
      </c>
      <c r="BF1757" s="30" t="s">
        <v>3753</v>
      </c>
      <c r="BG1757" s="30" t="s">
        <v>3752</v>
      </c>
      <c r="BH1757" s="30" t="s">
        <v>3753</v>
      </c>
      <c r="BI1757" s="30" t="s">
        <v>3737</v>
      </c>
    </row>
    <row r="1758" spans="56:61" s="20" customFormat="1" ht="15" hidden="1" x14ac:dyDescent="0.25">
      <c r="BD1758" t="str">
        <f t="shared" si="100"/>
        <v>RQXHOMERTON UNIVERSITY HOSPITAL - RQXM1</v>
      </c>
      <c r="BE1758" s="30" t="s">
        <v>3754</v>
      </c>
      <c r="BF1758" s="30" t="s">
        <v>3755</v>
      </c>
      <c r="BG1758" s="30" t="s">
        <v>3754</v>
      </c>
      <c r="BH1758" s="30" t="s">
        <v>3755</v>
      </c>
      <c r="BI1758" s="30" t="s">
        <v>3756</v>
      </c>
    </row>
    <row r="1759" spans="56:61" s="20" customFormat="1" ht="15" hidden="1" x14ac:dyDescent="0.25">
      <c r="BD1759" t="str">
        <f t="shared" si="100"/>
        <v>RQXROYAL LONDON HOSPITAL - RQX01</v>
      </c>
      <c r="BE1759" s="30" t="s">
        <v>3757</v>
      </c>
      <c r="BF1759" s="30" t="s">
        <v>3758</v>
      </c>
      <c r="BG1759" s="30" t="s">
        <v>3757</v>
      </c>
      <c r="BH1759" s="30" t="s">
        <v>3758</v>
      </c>
      <c r="BI1759" s="30" t="s">
        <v>3756</v>
      </c>
    </row>
    <row r="1760" spans="56:61" s="20" customFormat="1" ht="15" hidden="1" x14ac:dyDescent="0.25">
      <c r="BD1760" t="str">
        <f t="shared" si="100"/>
        <v>RQYATC QUEEN MARY'S</v>
      </c>
      <c r="BE1760" s="30" t="s">
        <v>3759</v>
      </c>
      <c r="BF1760" s="30" t="s">
        <v>3760</v>
      </c>
      <c r="BG1760" s="30" t="s">
        <v>3759</v>
      </c>
      <c r="BH1760" s="30" t="s">
        <v>3760</v>
      </c>
      <c r="BI1760" s="30" t="s">
        <v>3761</v>
      </c>
    </row>
    <row r="1761" spans="56:61" s="20" customFormat="1" ht="15" hidden="1" x14ac:dyDescent="0.25">
      <c r="BD1761" t="str">
        <f t="shared" si="100"/>
        <v>RQYBARNES HOSPITAL</v>
      </c>
      <c r="BE1761" s="30" t="s">
        <v>3762</v>
      </c>
      <c r="BF1761" s="30" t="s">
        <v>3763</v>
      </c>
      <c r="BG1761" s="30" t="s">
        <v>3762</v>
      </c>
      <c r="BH1761" s="30" t="s">
        <v>3763</v>
      </c>
      <c r="BI1761" s="30" t="s">
        <v>3761</v>
      </c>
    </row>
    <row r="1762" spans="56:61" s="20" customFormat="1" ht="15" hidden="1" x14ac:dyDescent="0.25">
      <c r="BD1762" t="str">
        <f t="shared" si="100"/>
        <v>RQYBRIGHTWELL CRESCENT</v>
      </c>
      <c r="BE1762" s="30" t="s">
        <v>3764</v>
      </c>
      <c r="BF1762" s="30" t="s">
        <v>3765</v>
      </c>
      <c r="BG1762" s="30" t="s">
        <v>3764</v>
      </c>
      <c r="BH1762" s="30" t="s">
        <v>3765</v>
      </c>
      <c r="BI1762" s="30" t="s">
        <v>3761</v>
      </c>
    </row>
    <row r="1763" spans="56:61" s="20" customFormat="1" ht="15" hidden="1" x14ac:dyDescent="0.25">
      <c r="BD1763" t="str">
        <f t="shared" si="100"/>
        <v>RQYCARSHALTON WAR MEMORIAL HOSPITAL</v>
      </c>
      <c r="BE1763" s="30" t="s">
        <v>3766</v>
      </c>
      <c r="BF1763" s="30" t="s">
        <v>3767</v>
      </c>
      <c r="BG1763" s="30" t="s">
        <v>3766</v>
      </c>
      <c r="BH1763" s="30" t="s">
        <v>3767</v>
      </c>
      <c r="BI1763" s="30" t="s">
        <v>3761</v>
      </c>
    </row>
    <row r="1764" spans="56:61" s="20" customFormat="1" ht="15" hidden="1" x14ac:dyDescent="0.25">
      <c r="BD1764" t="str">
        <f t="shared" si="100"/>
        <v>RQYCHILD AND ADOLESCENT</v>
      </c>
      <c r="BE1764" s="30" t="s">
        <v>3768</v>
      </c>
      <c r="BF1764" s="30" t="s">
        <v>3769</v>
      </c>
      <c r="BG1764" s="30" t="s">
        <v>3768</v>
      </c>
      <c r="BH1764" s="30" t="s">
        <v>3769</v>
      </c>
      <c r="BI1764" s="30" t="s">
        <v>3761</v>
      </c>
    </row>
    <row r="1765" spans="56:61" s="20" customFormat="1" ht="15" hidden="1" x14ac:dyDescent="0.25">
      <c r="BD1765" t="str">
        <f t="shared" si="100"/>
        <v>RQYCOMMUNITY STORE</v>
      </c>
      <c r="BE1765" s="30" t="s">
        <v>3770</v>
      </c>
      <c r="BF1765" s="30" t="s">
        <v>3771</v>
      </c>
      <c r="BG1765" s="30" t="s">
        <v>3770</v>
      </c>
      <c r="BH1765" s="30" t="s">
        <v>3771</v>
      </c>
      <c r="BI1765" s="30" t="s">
        <v>3761</v>
      </c>
    </row>
    <row r="1766" spans="56:61" s="20" customFormat="1" ht="15" hidden="1" x14ac:dyDescent="0.25">
      <c r="BD1766" t="str">
        <f t="shared" si="100"/>
        <v>RQYEATING DISORDERS</v>
      </c>
      <c r="BE1766" s="30" t="s">
        <v>3772</v>
      </c>
      <c r="BF1766" s="30" t="s">
        <v>3773</v>
      </c>
      <c r="BG1766" s="30" t="s">
        <v>3772</v>
      </c>
      <c r="BH1766" s="30" t="s">
        <v>3773</v>
      </c>
      <c r="BI1766" s="30" t="s">
        <v>3761</v>
      </c>
    </row>
    <row r="1767" spans="56:61" s="20" customFormat="1" ht="15" hidden="1" x14ac:dyDescent="0.25">
      <c r="BD1767" t="str">
        <f t="shared" si="100"/>
        <v>RQYGUILDHALL</v>
      </c>
      <c r="BE1767" s="30" t="s">
        <v>3774</v>
      </c>
      <c r="BF1767" s="30" t="s">
        <v>3775</v>
      </c>
      <c r="BG1767" s="30" t="s">
        <v>3774</v>
      </c>
      <c r="BH1767" s="30" t="s">
        <v>3775</v>
      </c>
      <c r="BI1767" s="30" t="s">
        <v>3761</v>
      </c>
    </row>
    <row r="1768" spans="56:61" s="20" customFormat="1" ht="15" hidden="1" x14ac:dyDescent="0.25">
      <c r="BD1768" t="str">
        <f t="shared" si="100"/>
        <v>RQYHENDERSON HOSPITAL</v>
      </c>
      <c r="BE1768" s="30" t="s">
        <v>3776</v>
      </c>
      <c r="BF1768" s="30" t="s">
        <v>3777</v>
      </c>
      <c r="BG1768" s="30" t="s">
        <v>3776</v>
      </c>
      <c r="BH1768" s="30" t="s">
        <v>3777</v>
      </c>
      <c r="BI1768" s="30" t="s">
        <v>3761</v>
      </c>
    </row>
    <row r="1769" spans="56:61" s="20" customFormat="1" ht="15" hidden="1" x14ac:dyDescent="0.25">
      <c r="BD1769" t="str">
        <f t="shared" si="100"/>
        <v>RQYJUSTIN PLAZA 3</v>
      </c>
      <c r="BE1769" s="30" t="s">
        <v>3778</v>
      </c>
      <c r="BF1769" s="30" t="s">
        <v>3779</v>
      </c>
      <c r="BG1769" s="30" t="s">
        <v>3778</v>
      </c>
      <c r="BH1769" s="30" t="s">
        <v>3779</v>
      </c>
      <c r="BI1769" s="30" t="s">
        <v>3761</v>
      </c>
    </row>
    <row r="1770" spans="56:61" s="20" customFormat="1" ht="15" hidden="1" x14ac:dyDescent="0.25">
      <c r="BD1770" t="str">
        <f t="shared" si="100"/>
        <v>RQYKINGSTON C.A.D.T</v>
      </c>
      <c r="BE1770" s="30" t="s">
        <v>3780</v>
      </c>
      <c r="BF1770" s="30" t="s">
        <v>3781</v>
      </c>
      <c r="BG1770" s="30" t="s">
        <v>3780</v>
      </c>
      <c r="BH1770" s="30" t="s">
        <v>3781</v>
      </c>
      <c r="BI1770" s="30" t="s">
        <v>3761</v>
      </c>
    </row>
    <row r="1771" spans="56:61" s="20" customFormat="1" ht="15" hidden="1" x14ac:dyDescent="0.25">
      <c r="BD1771" t="str">
        <f t="shared" si="100"/>
        <v>RQYKINGSTON HOSPITAL</v>
      </c>
      <c r="BE1771" s="30" t="s">
        <v>3782</v>
      </c>
      <c r="BF1771" s="30" t="s">
        <v>1250</v>
      </c>
      <c r="BG1771" s="30" t="s">
        <v>3782</v>
      </c>
      <c r="BH1771" s="30" t="s">
        <v>1250</v>
      </c>
      <c r="BI1771" s="30" t="s">
        <v>3761</v>
      </c>
    </row>
    <row r="1772" spans="56:61" s="20" customFormat="1" ht="15" hidden="1" x14ac:dyDescent="0.25">
      <c r="BD1772" t="str">
        <f t="shared" si="100"/>
        <v>RQYMER &amp; SUT MHT FOR PLD</v>
      </c>
      <c r="BE1772" s="30" t="s">
        <v>3783</v>
      </c>
      <c r="BF1772" s="30" t="s">
        <v>3784</v>
      </c>
      <c r="BG1772" s="30" t="s">
        <v>3783</v>
      </c>
      <c r="BH1772" s="30" t="s">
        <v>3784</v>
      </c>
      <c r="BI1772" s="30" t="s">
        <v>3761</v>
      </c>
    </row>
    <row r="1773" spans="56:61" s="20" customFormat="1" ht="15" hidden="1" x14ac:dyDescent="0.25">
      <c r="BD1773" t="str">
        <f t="shared" si="100"/>
        <v>RQYMERTON AND SUTTON AORT</v>
      </c>
      <c r="BE1773" s="30" t="s">
        <v>3785</v>
      </c>
      <c r="BF1773" s="30" t="s">
        <v>3786</v>
      </c>
      <c r="BG1773" s="30" t="s">
        <v>3785</v>
      </c>
      <c r="BH1773" s="30" t="s">
        <v>3786</v>
      </c>
      <c r="BI1773" s="30" t="s">
        <v>3761</v>
      </c>
    </row>
    <row r="1774" spans="56:61" s="20" customFormat="1" ht="15" hidden="1" x14ac:dyDescent="0.25">
      <c r="BD1774" t="str">
        <f t="shared" si="100"/>
        <v>RQYMERTON C.D.T</v>
      </c>
      <c r="BE1774" s="30" t="s">
        <v>3787</v>
      </c>
      <c r="BF1774" s="30" t="s">
        <v>3788</v>
      </c>
      <c r="BG1774" s="30" t="s">
        <v>3787</v>
      </c>
      <c r="BH1774" s="30" t="s">
        <v>3788</v>
      </c>
      <c r="BI1774" s="30" t="s">
        <v>3761</v>
      </c>
    </row>
    <row r="1775" spans="56:61" s="20" customFormat="1" ht="15" hidden="1" x14ac:dyDescent="0.25">
      <c r="BD1775" t="str">
        <f t="shared" si="100"/>
        <v>RQYNELSON HOSPITAL</v>
      </c>
      <c r="BE1775" s="30" t="s">
        <v>3789</v>
      </c>
      <c r="BF1775" s="30" t="s">
        <v>3790</v>
      </c>
      <c r="BG1775" s="30" t="s">
        <v>3789</v>
      </c>
      <c r="BH1775" s="30" t="s">
        <v>3790</v>
      </c>
      <c r="BI1775" s="30" t="s">
        <v>3761</v>
      </c>
    </row>
    <row r="1776" spans="56:61" s="20" customFormat="1" ht="15" hidden="1" x14ac:dyDescent="0.25">
      <c r="BD1776" t="str">
        <f t="shared" si="100"/>
        <v>RQYNEUROPSYCHIATRY</v>
      </c>
      <c r="BE1776" s="30" t="s">
        <v>3791</v>
      </c>
      <c r="BF1776" s="30" t="s">
        <v>2943</v>
      </c>
      <c r="BG1776" s="30" t="s">
        <v>3791</v>
      </c>
      <c r="BH1776" s="30" t="s">
        <v>2943</v>
      </c>
      <c r="BI1776" s="30" t="s">
        <v>3761</v>
      </c>
    </row>
    <row r="1777" spans="56:61" s="20" customFormat="1" ht="15" hidden="1" x14ac:dyDescent="0.25">
      <c r="BD1777" t="str">
        <f t="shared" si="100"/>
        <v>RQYOPS PUTNEY AND ROEHAMPTON</v>
      </c>
      <c r="BE1777" s="30" t="s">
        <v>3792</v>
      </c>
      <c r="BF1777" s="30" t="s">
        <v>3793</v>
      </c>
      <c r="BG1777" s="30" t="s">
        <v>3792</v>
      </c>
      <c r="BH1777" s="30" t="s">
        <v>3793</v>
      </c>
      <c r="BI1777" s="30" t="s">
        <v>3761</v>
      </c>
    </row>
    <row r="1778" spans="56:61" s="20" customFormat="1" ht="15" hidden="1" x14ac:dyDescent="0.25">
      <c r="BD1778" t="str">
        <f t="shared" si="100"/>
        <v>RQYOPS SUTTON</v>
      </c>
      <c r="BE1778" s="30" t="s">
        <v>3794</v>
      </c>
      <c r="BF1778" s="30" t="s">
        <v>3795</v>
      </c>
      <c r="BG1778" s="30" t="s">
        <v>3794</v>
      </c>
      <c r="BH1778" s="30" t="s">
        <v>3795</v>
      </c>
      <c r="BI1778" s="30" t="s">
        <v>3761</v>
      </c>
    </row>
    <row r="1779" spans="56:61" s="20" customFormat="1" ht="15" hidden="1" x14ac:dyDescent="0.25">
      <c r="BD1779" t="str">
        <f t="shared" si="100"/>
        <v>RQYP.A.D.S</v>
      </c>
      <c r="BE1779" s="30" t="s">
        <v>3796</v>
      </c>
      <c r="BF1779" s="30" t="s">
        <v>3797</v>
      </c>
      <c r="BG1779" s="30" t="s">
        <v>3796</v>
      </c>
      <c r="BH1779" s="30" t="s">
        <v>3797</v>
      </c>
      <c r="BI1779" s="30" t="s">
        <v>3761</v>
      </c>
    </row>
    <row r="1780" spans="56:61" s="20" customFormat="1" ht="15" hidden="1" x14ac:dyDescent="0.25">
      <c r="BD1780" t="str">
        <f t="shared" si="100"/>
        <v>RQYPUTNEY HILL</v>
      </c>
      <c r="BE1780" s="30" t="s">
        <v>3798</v>
      </c>
      <c r="BF1780" s="30" t="s">
        <v>3799</v>
      </c>
      <c r="BG1780" s="30" t="s">
        <v>3798</v>
      </c>
      <c r="BH1780" s="30" t="s">
        <v>3799</v>
      </c>
      <c r="BI1780" s="30" t="s">
        <v>3761</v>
      </c>
    </row>
    <row r="1781" spans="56:61" s="20" customFormat="1" ht="15" hidden="1" x14ac:dyDescent="0.25">
      <c r="BD1781" t="str">
        <f t="shared" si="100"/>
        <v>RQYQUEEN MARY'S HOSPITAL</v>
      </c>
      <c r="BE1781" s="30" t="s">
        <v>3800</v>
      </c>
      <c r="BF1781" s="30" t="s">
        <v>3801</v>
      </c>
      <c r="BG1781" s="30" t="s">
        <v>3800</v>
      </c>
      <c r="BH1781" s="30" t="s">
        <v>3801</v>
      </c>
      <c r="BI1781" s="30" t="s">
        <v>3761</v>
      </c>
    </row>
    <row r="1782" spans="56:61" s="20" customFormat="1" ht="15" hidden="1" x14ac:dyDescent="0.25">
      <c r="BD1782" t="str">
        <f t="shared" si="100"/>
        <v>RQYR.F.S</v>
      </c>
      <c r="BE1782" s="30" t="s">
        <v>3802</v>
      </c>
      <c r="BF1782" s="30" t="s">
        <v>3803</v>
      </c>
      <c r="BG1782" s="30" t="s">
        <v>3802</v>
      </c>
      <c r="BH1782" s="30" t="s">
        <v>3803</v>
      </c>
      <c r="BI1782" s="30" t="s">
        <v>3761</v>
      </c>
    </row>
    <row r="1783" spans="56:61" s="20" customFormat="1" ht="15" hidden="1" x14ac:dyDescent="0.25">
      <c r="BD1783" t="str">
        <f t="shared" si="100"/>
        <v>RQYRICHMOND C.A.D.T</v>
      </c>
      <c r="BE1783" s="30" t="s">
        <v>3804</v>
      </c>
      <c r="BF1783" s="30" t="s">
        <v>3805</v>
      </c>
      <c r="BG1783" s="30" t="s">
        <v>3804</v>
      </c>
      <c r="BH1783" s="30" t="s">
        <v>3805</v>
      </c>
      <c r="BI1783" s="30" t="s">
        <v>3761</v>
      </c>
    </row>
    <row r="1784" spans="56:61" s="20" customFormat="1" ht="15" hidden="1" x14ac:dyDescent="0.25">
      <c r="BD1784" t="str">
        <f t="shared" ref="BD1784:BD1847" si="101">CONCATENATE(LEFT(BE1784, 3),BF1784)</f>
        <v>RQYRICHMOND PSYCHOTHERAPIES</v>
      </c>
      <c r="BE1784" s="30" t="s">
        <v>3806</v>
      </c>
      <c r="BF1784" s="30" t="s">
        <v>3807</v>
      </c>
      <c r="BG1784" s="30" t="s">
        <v>3806</v>
      </c>
      <c r="BH1784" s="30" t="s">
        <v>3807</v>
      </c>
      <c r="BI1784" s="30" t="s">
        <v>3761</v>
      </c>
    </row>
    <row r="1785" spans="56:61" s="20" customFormat="1" ht="15" hidden="1" x14ac:dyDescent="0.25">
      <c r="BD1785" t="str">
        <f t="shared" si="101"/>
        <v>RQYRICHMOND ROYAL</v>
      </c>
      <c r="BE1785" s="30" t="s">
        <v>3808</v>
      </c>
      <c r="BF1785" s="30" t="s">
        <v>3809</v>
      </c>
      <c r="BG1785" s="30" t="s">
        <v>3808</v>
      </c>
      <c r="BH1785" s="30" t="s">
        <v>3809</v>
      </c>
      <c r="BI1785" s="30" t="s">
        <v>3761</v>
      </c>
    </row>
    <row r="1786" spans="56:61" s="20" customFormat="1" ht="15" hidden="1" x14ac:dyDescent="0.25">
      <c r="BD1786" t="str">
        <f t="shared" si="101"/>
        <v>RQYSPRINGFIELD UNIVERSITY HOSPITAL</v>
      </c>
      <c r="BE1786" s="30" t="s">
        <v>3810</v>
      </c>
      <c r="BF1786" s="30" t="s">
        <v>3811</v>
      </c>
      <c r="BG1786" s="30" t="s">
        <v>3810</v>
      </c>
      <c r="BH1786" s="30" t="s">
        <v>3811</v>
      </c>
      <c r="BI1786" s="30" t="s">
        <v>3761</v>
      </c>
    </row>
    <row r="1787" spans="56:61" s="20" customFormat="1" ht="15" hidden="1" x14ac:dyDescent="0.25">
      <c r="BD1787" t="str">
        <f t="shared" si="101"/>
        <v>RQYST. HELIER HOSPITAL</v>
      </c>
      <c r="BE1787" s="30" t="s">
        <v>3812</v>
      </c>
      <c r="BF1787" s="30" t="s">
        <v>3813</v>
      </c>
      <c r="BG1787" s="30" t="s">
        <v>3812</v>
      </c>
      <c r="BH1787" s="30" t="s">
        <v>3813</v>
      </c>
      <c r="BI1787" s="30" t="s">
        <v>3761</v>
      </c>
    </row>
    <row r="1788" spans="56:61" s="20" customFormat="1" ht="15" hidden="1" x14ac:dyDescent="0.25">
      <c r="BD1788" t="str">
        <f t="shared" si="101"/>
        <v>RQYSUTTON C.D.T</v>
      </c>
      <c r="BE1788" s="30" t="s">
        <v>3814</v>
      </c>
      <c r="BF1788" s="30" t="s">
        <v>3815</v>
      </c>
      <c r="BG1788" s="30" t="s">
        <v>3814</v>
      </c>
      <c r="BH1788" s="30" t="s">
        <v>3815</v>
      </c>
      <c r="BI1788" s="30" t="s">
        <v>3761</v>
      </c>
    </row>
    <row r="1789" spans="56:61" s="20" customFormat="1" ht="15" hidden="1" x14ac:dyDescent="0.25">
      <c r="BD1789" t="str">
        <f t="shared" si="101"/>
        <v>RQYSUTTON HOSPITAL</v>
      </c>
      <c r="BE1789" s="30" t="s">
        <v>3816</v>
      </c>
      <c r="BF1789" s="30" t="s">
        <v>3817</v>
      </c>
      <c r="BG1789" s="30" t="s">
        <v>3816</v>
      </c>
      <c r="BH1789" s="30" t="s">
        <v>3817</v>
      </c>
      <c r="BI1789" s="30" t="s">
        <v>3761</v>
      </c>
    </row>
    <row r="1790" spans="56:61" s="20" customFormat="1" ht="15" hidden="1" x14ac:dyDescent="0.25">
      <c r="BD1790" t="str">
        <f t="shared" si="101"/>
        <v>RQYSUTTON MHT FOR PLD</v>
      </c>
      <c r="BE1790" s="30" t="s">
        <v>3818</v>
      </c>
      <c r="BF1790" s="30" t="s">
        <v>3819</v>
      </c>
      <c r="BG1790" s="30" t="s">
        <v>3818</v>
      </c>
      <c r="BH1790" s="30" t="s">
        <v>3819</v>
      </c>
      <c r="BI1790" s="30" t="s">
        <v>3761</v>
      </c>
    </row>
    <row r="1791" spans="56:61" s="20" customFormat="1" ht="15" hidden="1" x14ac:dyDescent="0.25">
      <c r="BD1791" t="str">
        <f t="shared" si="101"/>
        <v>RQYTHE WILSON</v>
      </c>
      <c r="BE1791" s="30" t="s">
        <v>3820</v>
      </c>
      <c r="BF1791" s="30" t="s">
        <v>3821</v>
      </c>
      <c r="BG1791" s="30" t="s">
        <v>3820</v>
      </c>
      <c r="BH1791" s="30" t="s">
        <v>3821</v>
      </c>
      <c r="BI1791" s="30" t="s">
        <v>3761</v>
      </c>
    </row>
    <row r="1792" spans="56:61" s="20" customFormat="1" ht="15" hidden="1" x14ac:dyDescent="0.25">
      <c r="BD1792" t="str">
        <f t="shared" si="101"/>
        <v>RQYTOLWORTH HOSPITAL</v>
      </c>
      <c r="BE1792" s="30" t="s">
        <v>3822</v>
      </c>
      <c r="BF1792" s="30" t="s">
        <v>3823</v>
      </c>
      <c r="BG1792" s="30" t="s">
        <v>3822</v>
      </c>
      <c r="BH1792" s="30" t="s">
        <v>3823</v>
      </c>
      <c r="BI1792" s="30" t="s">
        <v>3761</v>
      </c>
    </row>
    <row r="1793" spans="56:61" s="20" customFormat="1" ht="15" hidden="1" x14ac:dyDescent="0.25">
      <c r="BD1793" t="str">
        <f t="shared" si="101"/>
        <v>RQYWALLINGTON LCC</v>
      </c>
      <c r="BE1793" s="30" t="s">
        <v>3824</v>
      </c>
      <c r="BF1793" s="30" t="s">
        <v>3825</v>
      </c>
      <c r="BG1793" s="30" t="s">
        <v>3824</v>
      </c>
      <c r="BH1793" s="30" t="s">
        <v>3825</v>
      </c>
      <c r="BI1793" s="30" t="s">
        <v>3761</v>
      </c>
    </row>
    <row r="1794" spans="56:61" s="20" customFormat="1" ht="15" hidden="1" x14ac:dyDescent="0.25">
      <c r="BD1794" t="str">
        <f t="shared" si="101"/>
        <v>RQYWANDSWORTH AORT</v>
      </c>
      <c r="BE1794" s="30" t="s">
        <v>3826</v>
      </c>
      <c r="BF1794" s="30" t="s">
        <v>3827</v>
      </c>
      <c r="BG1794" s="30" t="s">
        <v>3826</v>
      </c>
      <c r="BH1794" s="30" t="s">
        <v>3827</v>
      </c>
      <c r="BI1794" s="30" t="s">
        <v>3761</v>
      </c>
    </row>
    <row r="1795" spans="56:61" s="20" customFormat="1" ht="15" hidden="1" x14ac:dyDescent="0.25">
      <c r="BD1795" t="str">
        <f t="shared" si="101"/>
        <v>RQYWANDSWORTH C.A.T</v>
      </c>
      <c r="BE1795" s="30" t="s">
        <v>3828</v>
      </c>
      <c r="BF1795" s="30" t="s">
        <v>3829</v>
      </c>
      <c r="BG1795" s="30" t="s">
        <v>3828</v>
      </c>
      <c r="BH1795" s="30" t="s">
        <v>3829</v>
      </c>
      <c r="BI1795" s="30" t="s">
        <v>3761</v>
      </c>
    </row>
    <row r="1796" spans="56:61" s="20" customFormat="1" ht="15" hidden="1" x14ac:dyDescent="0.25">
      <c r="BD1796" t="str">
        <f t="shared" si="101"/>
        <v>RQYWANDSWORTH C.D.T</v>
      </c>
      <c r="BE1796" s="30" t="s">
        <v>3830</v>
      </c>
      <c r="BF1796" s="30" t="s">
        <v>3831</v>
      </c>
      <c r="BG1796" s="30" t="s">
        <v>3830</v>
      </c>
      <c r="BH1796" s="30" t="s">
        <v>3831</v>
      </c>
      <c r="BI1796" s="30" t="s">
        <v>3761</v>
      </c>
    </row>
    <row r="1797" spans="56:61" s="20" customFormat="1" ht="15" hidden="1" x14ac:dyDescent="0.25">
      <c r="BD1797" t="str">
        <f t="shared" si="101"/>
        <v>RQYWANDSWORTH MHT FOR PLD</v>
      </c>
      <c r="BE1797" s="30" t="s">
        <v>3832</v>
      </c>
      <c r="BF1797" s="30" t="s">
        <v>3833</v>
      </c>
      <c r="BG1797" s="30" t="s">
        <v>3832</v>
      </c>
      <c r="BH1797" s="30" t="s">
        <v>3833</v>
      </c>
      <c r="BI1797" s="30" t="s">
        <v>3761</v>
      </c>
    </row>
    <row r="1798" spans="56:61" s="20" customFormat="1" ht="15" hidden="1" x14ac:dyDescent="0.25">
      <c r="BD1798" t="str">
        <f t="shared" si="101"/>
        <v>RR7BENSHAM HOSPITAL - RR7EM</v>
      </c>
      <c r="BE1798" s="30" t="s">
        <v>3834</v>
      </c>
      <c r="BF1798" s="30" t="s">
        <v>3835</v>
      </c>
      <c r="BG1798" s="30" t="s">
        <v>3834</v>
      </c>
      <c r="BH1798" s="30" t="s">
        <v>3835</v>
      </c>
      <c r="BI1798" s="30" t="s">
        <v>3836</v>
      </c>
    </row>
    <row r="1799" spans="56:61" s="20" customFormat="1" ht="15" hidden="1" x14ac:dyDescent="0.25">
      <c r="BD1799" t="str">
        <f t="shared" si="101"/>
        <v>RR7CITY HOSPITALS SUNDERLAND - RR7CH</v>
      </c>
      <c r="BE1799" s="30" t="s">
        <v>3837</v>
      </c>
      <c r="BF1799" s="30" t="s">
        <v>3838</v>
      </c>
      <c r="BG1799" s="30" t="s">
        <v>3837</v>
      </c>
      <c r="BH1799" s="30" t="s">
        <v>3838</v>
      </c>
      <c r="BI1799" s="30" t="s">
        <v>3836</v>
      </c>
    </row>
    <row r="1800" spans="56:61" s="20" customFormat="1" ht="15" hidden="1" x14ac:dyDescent="0.25">
      <c r="BD1800" t="str">
        <f t="shared" si="101"/>
        <v>RR7DUNSTON HILL HOSPITAL - RR7ER</v>
      </c>
      <c r="BE1800" s="30" t="s">
        <v>3839</v>
      </c>
      <c r="BF1800" s="30" t="s">
        <v>3840</v>
      </c>
      <c r="BG1800" s="30" t="s">
        <v>3839</v>
      </c>
      <c r="BH1800" s="30" t="s">
        <v>3840</v>
      </c>
      <c r="BI1800" s="30" t="s">
        <v>3836</v>
      </c>
    </row>
    <row r="1801" spans="56:61" s="20" customFormat="1" ht="15" hidden="1" x14ac:dyDescent="0.25">
      <c r="BD1801" t="str">
        <f t="shared" si="101"/>
        <v>RR7QUEEN ELIZABETH HOSPITAL - RR7EN</v>
      </c>
      <c r="BE1801" s="30" t="s">
        <v>3841</v>
      </c>
      <c r="BF1801" s="30" t="s">
        <v>3842</v>
      </c>
      <c r="BG1801" s="30" t="s">
        <v>3841</v>
      </c>
      <c r="BH1801" s="30" t="s">
        <v>3842</v>
      </c>
      <c r="BI1801" s="30" t="s">
        <v>3836</v>
      </c>
    </row>
    <row r="1802" spans="56:61" s="20" customFormat="1" ht="15" hidden="1" x14ac:dyDescent="0.25">
      <c r="BD1802" t="str">
        <f t="shared" si="101"/>
        <v>RR7SOUTH TYNESIDE DISTRICT HOSPITAL - RR7DH</v>
      </c>
      <c r="BE1802" s="30" t="s">
        <v>3843</v>
      </c>
      <c r="BF1802" s="30" t="s">
        <v>3844</v>
      </c>
      <c r="BG1802" s="30" t="s">
        <v>3843</v>
      </c>
      <c r="BH1802" s="30" t="s">
        <v>3844</v>
      </c>
      <c r="BI1802" s="30" t="s">
        <v>3836</v>
      </c>
    </row>
    <row r="1803" spans="56:61" s="20" customFormat="1" ht="15" hidden="1" x14ac:dyDescent="0.25">
      <c r="BD1803" t="str">
        <f t="shared" si="101"/>
        <v>RR8CHAPEL ALLERTON HOSPITAL - RR819</v>
      </c>
      <c r="BE1803" s="30" t="s">
        <v>3845</v>
      </c>
      <c r="BF1803" s="30" t="s">
        <v>3846</v>
      </c>
      <c r="BG1803" s="30" t="s">
        <v>3845</v>
      </c>
      <c r="BH1803" s="30" t="s">
        <v>3846</v>
      </c>
      <c r="BI1803" s="30" t="s">
        <v>3847</v>
      </c>
    </row>
    <row r="1804" spans="56:61" s="20" customFormat="1" ht="15" hidden="1" x14ac:dyDescent="0.25">
      <c r="BD1804" t="str">
        <f t="shared" si="101"/>
        <v>RR8CLARENDON WING, LEEDS GENERAL INFIRMARY - RR830</v>
      </c>
      <c r="BE1804" s="30" t="s">
        <v>3848</v>
      </c>
      <c r="BF1804" s="30" t="s">
        <v>3849</v>
      </c>
      <c r="BG1804" s="30" t="s">
        <v>3848</v>
      </c>
      <c r="BH1804" s="30" t="s">
        <v>3849</v>
      </c>
      <c r="BI1804" s="30" t="s">
        <v>3847</v>
      </c>
    </row>
    <row r="1805" spans="56:61" s="20" customFormat="1" ht="15" hidden="1" x14ac:dyDescent="0.25">
      <c r="BD1805" t="str">
        <f t="shared" si="101"/>
        <v>RR8COOKRIDGE HOSPITAL - RR803</v>
      </c>
      <c r="BE1805" s="30" t="s">
        <v>3850</v>
      </c>
      <c r="BF1805" s="30" t="s">
        <v>3851</v>
      </c>
      <c r="BG1805" s="30" t="s">
        <v>3850</v>
      </c>
      <c r="BH1805" s="30" t="s">
        <v>3851</v>
      </c>
      <c r="BI1805" s="30" t="s">
        <v>3847</v>
      </c>
    </row>
    <row r="1806" spans="56:61" s="20" customFormat="1" ht="15" hidden="1" x14ac:dyDescent="0.25">
      <c r="BD1806" t="str">
        <f t="shared" si="101"/>
        <v>RR8GARFORTH MEDICAL CENTRE - RR866</v>
      </c>
      <c r="BE1806" s="30" t="s">
        <v>3852</v>
      </c>
      <c r="BF1806" s="30" t="s">
        <v>3853</v>
      </c>
      <c r="BG1806" s="30" t="s">
        <v>3852</v>
      </c>
      <c r="BH1806" s="30" t="s">
        <v>3853</v>
      </c>
      <c r="BI1806" s="30" t="s">
        <v>3847</v>
      </c>
    </row>
    <row r="1807" spans="56:61" s="20" customFormat="1" ht="15" hidden="1" x14ac:dyDescent="0.25">
      <c r="BD1807" t="str">
        <f t="shared" si="101"/>
        <v>RR8KILLINGBECK HOSPITAL - RR815</v>
      </c>
      <c r="BE1807" s="30" t="s">
        <v>3854</v>
      </c>
      <c r="BF1807" s="30" t="s">
        <v>3855</v>
      </c>
      <c r="BG1807" s="30" t="s">
        <v>3854</v>
      </c>
      <c r="BH1807" s="30" t="s">
        <v>3855</v>
      </c>
      <c r="BI1807" s="30" t="s">
        <v>3847</v>
      </c>
    </row>
    <row r="1808" spans="56:61" s="20" customFormat="1" ht="15" hidden="1" x14ac:dyDescent="0.25">
      <c r="BD1808" t="str">
        <f t="shared" si="101"/>
        <v>RR8LEEDS DENTAL HOSPITAL - RR802</v>
      </c>
      <c r="BE1808" s="30" t="s">
        <v>3856</v>
      </c>
      <c r="BF1808" s="30" t="s">
        <v>3857</v>
      </c>
      <c r="BG1808" s="30" t="s">
        <v>3856</v>
      </c>
      <c r="BH1808" s="30" t="s">
        <v>3857</v>
      </c>
      <c r="BI1808" s="30" t="s">
        <v>3847</v>
      </c>
    </row>
    <row r="1809" spans="56:61" s="20" customFormat="1" ht="15" hidden="1" x14ac:dyDescent="0.25">
      <c r="BD1809" t="str">
        <f t="shared" si="101"/>
        <v>RR8LEEDS GENERAL INFIRMARY - RR801</v>
      </c>
      <c r="BE1809" s="30" t="s">
        <v>3858</v>
      </c>
      <c r="BF1809" s="30" t="s">
        <v>3859</v>
      </c>
      <c r="BG1809" s="30" t="s">
        <v>3858</v>
      </c>
      <c r="BH1809" s="30" t="s">
        <v>3859</v>
      </c>
      <c r="BI1809" s="30" t="s">
        <v>3847</v>
      </c>
    </row>
    <row r="1810" spans="56:61" s="20" customFormat="1" ht="15" hidden="1" x14ac:dyDescent="0.25">
      <c r="BD1810" t="str">
        <f t="shared" si="101"/>
        <v>RR8NEW HALL SURGERY - RR865</v>
      </c>
      <c r="BE1810" s="30" t="s">
        <v>3860</v>
      </c>
      <c r="BF1810" s="30" t="s">
        <v>3861</v>
      </c>
      <c r="BG1810" s="30" t="s">
        <v>3860</v>
      </c>
      <c r="BH1810" s="30" t="s">
        <v>3861</v>
      </c>
      <c r="BI1810" s="30" t="s">
        <v>3847</v>
      </c>
    </row>
    <row r="1811" spans="56:61" s="20" customFormat="1" ht="15" hidden="1" x14ac:dyDescent="0.25">
      <c r="BD1811" t="str">
        <f t="shared" si="101"/>
        <v>RR8SAVILE TOWN MEDICAL CENTRE - RR867</v>
      </c>
      <c r="BE1811" s="30" t="s">
        <v>3862</v>
      </c>
      <c r="BF1811" s="30" t="s">
        <v>3863</v>
      </c>
      <c r="BG1811" s="30" t="s">
        <v>3862</v>
      </c>
      <c r="BH1811" s="30" t="s">
        <v>3863</v>
      </c>
      <c r="BI1811" s="30" t="s">
        <v>3847</v>
      </c>
    </row>
    <row r="1812" spans="56:61" s="20" customFormat="1" ht="15" hidden="1" x14ac:dyDescent="0.25">
      <c r="BD1812" t="str">
        <f t="shared" si="101"/>
        <v>RR8SEACROFT HOSPITAL - RR814</v>
      </c>
      <c r="BE1812" s="30" t="s">
        <v>3864</v>
      </c>
      <c r="BF1812" s="30" t="s">
        <v>3865</v>
      </c>
      <c r="BG1812" s="30" t="s">
        <v>3864</v>
      </c>
      <c r="BH1812" s="30" t="s">
        <v>3865</v>
      </c>
      <c r="BI1812" s="30" t="s">
        <v>3847</v>
      </c>
    </row>
    <row r="1813" spans="56:61" s="20" customFormat="1" ht="15" hidden="1" x14ac:dyDescent="0.25">
      <c r="BD1813" t="str">
        <f t="shared" si="101"/>
        <v>RR8ST JAMES'S UNIVERSITY HOSPITAL - RR813</v>
      </c>
      <c r="BE1813" s="30" t="s">
        <v>3866</v>
      </c>
      <c r="BF1813" s="30" t="s">
        <v>3867</v>
      </c>
      <c r="BG1813" s="30" t="s">
        <v>3866</v>
      </c>
      <c r="BH1813" s="30" t="s">
        <v>3867</v>
      </c>
      <c r="BI1813" s="30" t="s">
        <v>3847</v>
      </c>
    </row>
    <row r="1814" spans="56:61" s="20" customFormat="1" ht="15" hidden="1" x14ac:dyDescent="0.25">
      <c r="BD1814" t="str">
        <f t="shared" si="101"/>
        <v>RR8WHARFEDALE HOSPITAL - RR807</v>
      </c>
      <c r="BE1814" s="30" t="s">
        <v>3868</v>
      </c>
      <c r="BF1814" s="30" t="s">
        <v>3869</v>
      </c>
      <c r="BG1814" s="30" t="s">
        <v>3868</v>
      </c>
      <c r="BH1814" s="30" t="s">
        <v>3869</v>
      </c>
      <c r="BI1814" s="30" t="s">
        <v>3847</v>
      </c>
    </row>
    <row r="1815" spans="56:61" s="20" customFormat="1" ht="15" hidden="1" x14ac:dyDescent="0.25">
      <c r="BD1815" t="str">
        <f t="shared" si="101"/>
        <v>RRDBRAINTREE - THE GABLES</v>
      </c>
      <c r="BE1815" s="30" t="s">
        <v>3870</v>
      </c>
      <c r="BF1815" s="30" t="s">
        <v>1008</v>
      </c>
      <c r="BG1815" s="30" t="s">
        <v>3870</v>
      </c>
      <c r="BH1815" s="30" t="s">
        <v>1008</v>
      </c>
      <c r="BI1815" s="30" t="s">
        <v>3871</v>
      </c>
    </row>
    <row r="1816" spans="56:61" s="20" customFormat="1" ht="15" hidden="1" x14ac:dyDescent="0.25">
      <c r="BD1816" t="str">
        <f t="shared" si="101"/>
        <v>RRDCHELMSFORD - PITFIELDS</v>
      </c>
      <c r="BE1816" s="30" t="s">
        <v>3872</v>
      </c>
      <c r="BF1816" s="30" t="s">
        <v>3873</v>
      </c>
      <c r="BG1816" s="30" t="s">
        <v>3872</v>
      </c>
      <c r="BH1816" s="30" t="s">
        <v>3873</v>
      </c>
      <c r="BI1816" s="30" t="s">
        <v>3871</v>
      </c>
    </row>
    <row r="1817" spans="56:61" s="20" customFormat="1" ht="15" hidden="1" x14ac:dyDescent="0.25">
      <c r="BD1817" t="str">
        <f t="shared" si="101"/>
        <v>RRDCHELMSFORD - SOUTH WOODHAM FERRERS CLINCS</v>
      </c>
      <c r="BE1817" s="30" t="s">
        <v>3874</v>
      </c>
      <c r="BF1817" s="30" t="s">
        <v>3875</v>
      </c>
      <c r="BG1817" s="30" t="s">
        <v>3874</v>
      </c>
      <c r="BH1817" s="30" t="s">
        <v>3875</v>
      </c>
      <c r="BI1817" s="30" t="s">
        <v>3871</v>
      </c>
    </row>
    <row r="1818" spans="56:61" s="20" customFormat="1" ht="15" hidden="1" x14ac:dyDescent="0.25">
      <c r="BD1818" t="str">
        <f t="shared" si="101"/>
        <v>RRDCHELMSFORD - ST GILES COTTAGE</v>
      </c>
      <c r="BE1818" s="30" t="s">
        <v>3876</v>
      </c>
      <c r="BF1818" s="30" t="s">
        <v>3877</v>
      </c>
      <c r="BG1818" s="30" t="s">
        <v>3876</v>
      </c>
      <c r="BH1818" s="30" t="s">
        <v>3877</v>
      </c>
      <c r="BI1818" s="30" t="s">
        <v>3871</v>
      </c>
    </row>
    <row r="1819" spans="56:61" s="20" customFormat="1" ht="15" hidden="1" x14ac:dyDescent="0.25">
      <c r="BD1819" t="str">
        <f t="shared" si="101"/>
        <v>RRDCHELMSFORD - THE LINDEN CENTRE</v>
      </c>
      <c r="BE1819" s="30" t="s">
        <v>3878</v>
      </c>
      <c r="BF1819" s="30" t="s">
        <v>1012</v>
      </c>
      <c r="BG1819" s="30" t="s">
        <v>3878</v>
      </c>
      <c r="BH1819" s="30" t="s">
        <v>1012</v>
      </c>
      <c r="BI1819" s="30" t="s">
        <v>3871</v>
      </c>
    </row>
    <row r="1820" spans="56:61" s="20" customFormat="1" ht="15" hidden="1" x14ac:dyDescent="0.25">
      <c r="BD1820" t="str">
        <f t="shared" si="101"/>
        <v>RRDCHELMSFORD - THE ROWANS</v>
      </c>
      <c r="BE1820" s="30" t="s">
        <v>3879</v>
      </c>
      <c r="BF1820" s="30" t="s">
        <v>3880</v>
      </c>
      <c r="BG1820" s="30" t="s">
        <v>3879</v>
      </c>
      <c r="BH1820" s="30" t="s">
        <v>3880</v>
      </c>
      <c r="BI1820" s="30" t="s">
        <v>3871</v>
      </c>
    </row>
    <row r="1821" spans="56:61" s="20" customFormat="1" ht="15" hidden="1" x14ac:dyDescent="0.25">
      <c r="BD1821" t="str">
        <f t="shared" si="101"/>
        <v>RRDCHELMSFORD - UNITS 4 &amp; 5A, CORNELL ESTATE</v>
      </c>
      <c r="BE1821" s="30" t="s">
        <v>3881</v>
      </c>
      <c r="BF1821" s="30" t="s">
        <v>3882</v>
      </c>
      <c r="BG1821" s="30" t="s">
        <v>3881</v>
      </c>
      <c r="BH1821" s="30" t="s">
        <v>3882</v>
      </c>
      <c r="BI1821" s="30" t="s">
        <v>3871</v>
      </c>
    </row>
    <row r="1822" spans="56:61" s="20" customFormat="1" ht="15" hidden="1" x14ac:dyDescent="0.25">
      <c r="BD1822" t="str">
        <f t="shared" si="101"/>
        <v>RRDCLACTON - EAGLEHURST</v>
      </c>
      <c r="BE1822" s="30" t="s">
        <v>3883</v>
      </c>
      <c r="BF1822" s="30" t="s">
        <v>3884</v>
      </c>
      <c r="BG1822" s="30" t="s">
        <v>3883</v>
      </c>
      <c r="BH1822" s="30" t="s">
        <v>3884</v>
      </c>
      <c r="BI1822" s="30" t="s">
        <v>3871</v>
      </c>
    </row>
    <row r="1823" spans="56:61" s="20" customFormat="1" ht="15" hidden="1" x14ac:dyDescent="0.25">
      <c r="BD1823" t="str">
        <f t="shared" si="101"/>
        <v>RRDCLACTON - MENTAL HEALTH SERVICES - CLACTON HOSPITAL</v>
      </c>
      <c r="BE1823" s="30" t="s">
        <v>3885</v>
      </c>
      <c r="BF1823" s="30" t="s">
        <v>1014</v>
      </c>
      <c r="BG1823" s="30" t="s">
        <v>3885</v>
      </c>
      <c r="BH1823" s="30" t="s">
        <v>1014</v>
      </c>
      <c r="BI1823" s="30" t="s">
        <v>3871</v>
      </c>
    </row>
    <row r="1824" spans="56:61" s="20" customFormat="1" ht="15" hidden="1" x14ac:dyDescent="0.25">
      <c r="BD1824" t="str">
        <f t="shared" si="101"/>
        <v>RRDCOLCHESTER - BIRCHWOOD</v>
      </c>
      <c r="BE1824" s="30" t="s">
        <v>3886</v>
      </c>
      <c r="BF1824" s="30" t="s">
        <v>3887</v>
      </c>
      <c r="BG1824" s="30" t="s">
        <v>3886</v>
      </c>
      <c r="BH1824" s="30" t="s">
        <v>3887</v>
      </c>
      <c r="BI1824" s="30" t="s">
        <v>3871</v>
      </c>
    </row>
    <row r="1825" spans="56:61" s="20" customFormat="1" ht="15" hidden="1" x14ac:dyDescent="0.25">
      <c r="BD1825" t="str">
        <f t="shared" si="101"/>
        <v>RRDCOLCHESTER - KING'S WOOD CENTRE</v>
      </c>
      <c r="BE1825" s="30" t="s">
        <v>3888</v>
      </c>
      <c r="BF1825" s="30" t="s">
        <v>1018</v>
      </c>
      <c r="BG1825" s="30" t="s">
        <v>3888</v>
      </c>
      <c r="BH1825" s="30" t="s">
        <v>1018</v>
      </c>
      <c r="BI1825" s="30" t="s">
        <v>3871</v>
      </c>
    </row>
    <row r="1826" spans="56:61" s="20" customFormat="1" ht="15" hidden="1" x14ac:dyDescent="0.25">
      <c r="BD1826" t="str">
        <f t="shared" si="101"/>
        <v>RRDCOLCHESTER - LONGVIEW</v>
      </c>
      <c r="BE1826" s="30" t="s">
        <v>3889</v>
      </c>
      <c r="BF1826" s="30" t="s">
        <v>3890</v>
      </c>
      <c r="BG1826" s="30" t="s">
        <v>3889</v>
      </c>
      <c r="BH1826" s="30" t="s">
        <v>3890</v>
      </c>
      <c r="BI1826" s="30" t="s">
        <v>3871</v>
      </c>
    </row>
    <row r="1827" spans="56:61" s="20" customFormat="1" ht="15" hidden="1" x14ac:dyDescent="0.25">
      <c r="BD1827" t="str">
        <f t="shared" si="101"/>
        <v>RRDCOLCHESTER - THE BRAMBLES</v>
      </c>
      <c r="BE1827" s="30" t="s">
        <v>3891</v>
      </c>
      <c r="BF1827" s="30" t="s">
        <v>1020</v>
      </c>
      <c r="BG1827" s="30" t="s">
        <v>3891</v>
      </c>
      <c r="BH1827" s="30" t="s">
        <v>1020</v>
      </c>
      <c r="BI1827" s="30" t="s">
        <v>3871</v>
      </c>
    </row>
    <row r="1828" spans="56:61" s="20" customFormat="1" ht="15" hidden="1" x14ac:dyDescent="0.25">
      <c r="BD1828" t="str">
        <f t="shared" si="101"/>
        <v>RRDCOLCHESTER - THE LAKES</v>
      </c>
      <c r="BE1828" s="30" t="s">
        <v>3892</v>
      </c>
      <c r="BF1828" s="30" t="s">
        <v>1022</v>
      </c>
      <c r="BG1828" s="30" t="s">
        <v>3892</v>
      </c>
      <c r="BH1828" s="30" t="s">
        <v>1022</v>
      </c>
      <c r="BI1828" s="30" t="s">
        <v>3871</v>
      </c>
    </row>
    <row r="1829" spans="56:61" s="20" customFormat="1" ht="15" hidden="1" x14ac:dyDescent="0.25">
      <c r="BD1829" t="str">
        <f t="shared" si="101"/>
        <v>RRDCOLCHESTER GENERAL HOSPITAL</v>
      </c>
      <c r="BE1829" s="30" t="s">
        <v>3893</v>
      </c>
      <c r="BF1829" s="30" t="s">
        <v>221</v>
      </c>
      <c r="BG1829" s="30" t="s">
        <v>3893</v>
      </c>
      <c r="BH1829" s="30" t="s">
        <v>221</v>
      </c>
      <c r="BI1829" s="30" t="s">
        <v>3871</v>
      </c>
    </row>
    <row r="1830" spans="56:61" s="20" customFormat="1" ht="15" hidden="1" x14ac:dyDescent="0.25">
      <c r="BD1830" t="str">
        <f t="shared" si="101"/>
        <v>RRDDUKES PRIORY HOSPITAL</v>
      </c>
      <c r="BE1830" s="30" t="s">
        <v>3894</v>
      </c>
      <c r="BF1830" s="30" t="s">
        <v>3895</v>
      </c>
      <c r="BG1830" s="30" t="s">
        <v>3894</v>
      </c>
      <c r="BH1830" s="30" t="s">
        <v>3895</v>
      </c>
      <c r="BI1830" s="30" t="s">
        <v>3871</v>
      </c>
    </row>
    <row r="1831" spans="56:61" s="20" customFormat="1" ht="15" hidden="1" x14ac:dyDescent="0.25">
      <c r="BD1831" t="str">
        <f t="shared" si="101"/>
        <v>RRDEPPING - ST MARGARETS HOSPITAL</v>
      </c>
      <c r="BE1831" s="30" t="s">
        <v>3896</v>
      </c>
      <c r="BF1831" s="30" t="s">
        <v>3897</v>
      </c>
      <c r="BG1831" s="30" t="s">
        <v>3896</v>
      </c>
      <c r="BH1831" s="30" t="s">
        <v>3897</v>
      </c>
      <c r="BI1831" s="30" t="s">
        <v>3871</v>
      </c>
    </row>
    <row r="1832" spans="56:61" s="20" customFormat="1" ht="15" hidden="1" x14ac:dyDescent="0.25">
      <c r="BD1832" t="str">
        <f t="shared" si="101"/>
        <v>RRDHARLOW - DERWENT CENTRE</v>
      </c>
      <c r="BE1832" s="30" t="s">
        <v>3898</v>
      </c>
      <c r="BF1832" s="30" t="s">
        <v>1026</v>
      </c>
      <c r="BG1832" s="30" t="s">
        <v>3898</v>
      </c>
      <c r="BH1832" s="30" t="s">
        <v>1026</v>
      </c>
      <c r="BI1832" s="30" t="s">
        <v>3871</v>
      </c>
    </row>
    <row r="1833" spans="56:61" s="20" customFormat="1" ht="15" hidden="1" x14ac:dyDescent="0.25">
      <c r="BD1833" t="str">
        <f t="shared" si="101"/>
        <v>RRDHARLOW - SYDENHAM HOUSE</v>
      </c>
      <c r="BE1833" s="30" t="s">
        <v>3899</v>
      </c>
      <c r="BF1833" s="30" t="s">
        <v>1028</v>
      </c>
      <c r="BG1833" s="30" t="s">
        <v>3899</v>
      </c>
      <c r="BH1833" s="30" t="s">
        <v>1028</v>
      </c>
      <c r="BI1833" s="30" t="s">
        <v>3871</v>
      </c>
    </row>
    <row r="1834" spans="56:61" s="20" customFormat="1" ht="15" hidden="1" x14ac:dyDescent="0.25">
      <c r="BD1834" t="str">
        <f t="shared" si="101"/>
        <v>RRDHARWICH &amp; DISTRICT HOSPITAL</v>
      </c>
      <c r="BE1834" s="30" t="s">
        <v>3900</v>
      </c>
      <c r="BF1834" s="30" t="s">
        <v>3901</v>
      </c>
      <c r="BG1834" s="30" t="s">
        <v>3900</v>
      </c>
      <c r="BH1834" s="30" t="s">
        <v>3901</v>
      </c>
      <c r="BI1834" s="30" t="s">
        <v>3871</v>
      </c>
    </row>
    <row r="1835" spans="56:61" s="20" customFormat="1" ht="15" hidden="1" x14ac:dyDescent="0.25">
      <c r="BD1835" t="str">
        <f t="shared" si="101"/>
        <v>RRDMALDON - ST PETERS HOSPITAL</v>
      </c>
      <c r="BE1835" s="30" t="s">
        <v>3902</v>
      </c>
      <c r="BF1835" s="30" t="s">
        <v>3903</v>
      </c>
      <c r="BG1835" s="30" t="s">
        <v>3902</v>
      </c>
      <c r="BH1835" s="30" t="s">
        <v>3903</v>
      </c>
      <c r="BI1835" s="30" t="s">
        <v>3871</v>
      </c>
    </row>
    <row r="1836" spans="56:61" s="20" customFormat="1" ht="15" hidden="1" x14ac:dyDescent="0.25">
      <c r="BD1836" t="str">
        <f t="shared" si="101"/>
        <v>RRDNORTH ESSEX PARTNERSHIP NHS FOUNDATION TRUST HEADQUARTERS</v>
      </c>
      <c r="BE1836" s="30" t="s">
        <v>3904</v>
      </c>
      <c r="BF1836" s="30" t="s">
        <v>3905</v>
      </c>
      <c r="BG1836" s="30" t="s">
        <v>3904</v>
      </c>
      <c r="BH1836" s="30" t="s">
        <v>3905</v>
      </c>
      <c r="BI1836" s="30" t="s">
        <v>3871</v>
      </c>
    </row>
    <row r="1837" spans="56:61" s="20" customFormat="1" ht="15" hidden="1" x14ac:dyDescent="0.25">
      <c r="BD1837" t="str">
        <f t="shared" si="101"/>
        <v>RRDTHE CRYSTAL CENTRE</v>
      </c>
      <c r="BE1837" s="30" t="s">
        <v>3906</v>
      </c>
      <c r="BF1837" s="30" t="s">
        <v>1047</v>
      </c>
      <c r="BG1837" s="30" t="s">
        <v>3906</v>
      </c>
      <c r="BH1837" s="30" t="s">
        <v>1047</v>
      </c>
      <c r="BI1837" s="30" t="s">
        <v>3871</v>
      </c>
    </row>
    <row r="1838" spans="56:61" s="20" customFormat="1" ht="15" hidden="1" x14ac:dyDescent="0.25">
      <c r="BD1838" t="str">
        <f t="shared" si="101"/>
        <v>RRDWITHAM - NEW IVY CHIMNEYS</v>
      </c>
      <c r="BE1838" s="30" t="s">
        <v>3907</v>
      </c>
      <c r="BF1838" s="30" t="s">
        <v>3908</v>
      </c>
      <c r="BG1838" s="30" t="s">
        <v>3907</v>
      </c>
      <c r="BH1838" s="30" t="s">
        <v>3908</v>
      </c>
      <c r="BI1838" s="30" t="s">
        <v>3871</v>
      </c>
    </row>
    <row r="1839" spans="56:61" s="20" customFormat="1" ht="15" hidden="1" x14ac:dyDescent="0.25">
      <c r="BD1839" t="str">
        <f t="shared" si="101"/>
        <v>RRDWITHAM - OLD IVY CHIMNEYS</v>
      </c>
      <c r="BE1839" s="30" t="s">
        <v>3909</v>
      </c>
      <c r="BF1839" s="30" t="s">
        <v>3910</v>
      </c>
      <c r="BG1839" s="30" t="s">
        <v>3909</v>
      </c>
      <c r="BH1839" s="30" t="s">
        <v>3910</v>
      </c>
      <c r="BI1839" s="30" t="s">
        <v>3871</v>
      </c>
    </row>
    <row r="1840" spans="56:61" s="20" customFormat="1" ht="15" hidden="1" x14ac:dyDescent="0.25">
      <c r="BD1840" t="str">
        <f t="shared" si="101"/>
        <v>RREADULT MENTAL HEALTH</v>
      </c>
      <c r="BE1840" s="30" t="s">
        <v>3911</v>
      </c>
      <c r="BF1840" s="30" t="s">
        <v>575</v>
      </c>
      <c r="BG1840" s="30" t="s">
        <v>3911</v>
      </c>
      <c r="BH1840" s="30" t="s">
        <v>575</v>
      </c>
      <c r="BI1840" s="30" t="s">
        <v>3912</v>
      </c>
    </row>
    <row r="1841" spans="56:61" s="20" customFormat="1" ht="15" hidden="1" x14ac:dyDescent="0.25">
      <c r="BD1841" t="str">
        <f t="shared" si="101"/>
        <v>RREBRIDGNORTH HOSPITAL</v>
      </c>
      <c r="BE1841" s="30" t="s">
        <v>3913</v>
      </c>
      <c r="BF1841" s="30" t="s">
        <v>712</v>
      </c>
      <c r="BG1841" s="30" t="s">
        <v>3913</v>
      </c>
      <c r="BH1841" s="30" t="s">
        <v>712</v>
      </c>
      <c r="BI1841" s="30" t="s">
        <v>3912</v>
      </c>
    </row>
    <row r="1842" spans="56:61" s="20" customFormat="1" ht="15" hidden="1" x14ac:dyDescent="0.25">
      <c r="BD1842" t="str">
        <f t="shared" si="101"/>
        <v>RRECANNOCK CHASE HOSPITAL</v>
      </c>
      <c r="BE1842" s="30" t="s">
        <v>3914</v>
      </c>
      <c r="BF1842" s="30" t="s">
        <v>835</v>
      </c>
      <c r="BG1842" s="30" t="s">
        <v>3914</v>
      </c>
      <c r="BH1842" s="30" t="s">
        <v>835</v>
      </c>
      <c r="BI1842" s="30" t="s">
        <v>3912</v>
      </c>
    </row>
    <row r="1843" spans="56:61" s="20" customFormat="1" ht="15" hidden="1" x14ac:dyDescent="0.25">
      <c r="BD1843" t="str">
        <f t="shared" si="101"/>
        <v>RRECASTLE CARE CASTLEHAVEN</v>
      </c>
      <c r="BE1843" s="30" t="s">
        <v>3915</v>
      </c>
      <c r="BF1843" s="30" t="s">
        <v>716</v>
      </c>
      <c r="BG1843" s="30" t="s">
        <v>3915</v>
      </c>
      <c r="BH1843" s="30" t="s">
        <v>716</v>
      </c>
      <c r="BI1843" s="30" t="s">
        <v>3912</v>
      </c>
    </row>
    <row r="1844" spans="56:61" s="20" customFormat="1" ht="15" hidden="1" x14ac:dyDescent="0.25">
      <c r="BD1844" t="str">
        <f t="shared" si="101"/>
        <v>RRECHILD DEVELOPMENT 2</v>
      </c>
      <c r="BE1844" s="30" t="s">
        <v>3916</v>
      </c>
      <c r="BF1844" s="30" t="s">
        <v>3917</v>
      </c>
      <c r="BG1844" s="30" t="s">
        <v>3916</v>
      </c>
      <c r="BH1844" s="30" t="s">
        <v>3917</v>
      </c>
      <c r="BI1844" s="30" t="s">
        <v>3912</v>
      </c>
    </row>
    <row r="1845" spans="56:61" s="20" customFormat="1" ht="15" hidden="1" x14ac:dyDescent="0.25">
      <c r="BD1845" t="str">
        <f t="shared" si="101"/>
        <v>RRECHILDRENS</v>
      </c>
      <c r="BE1845" s="30" t="s">
        <v>3918</v>
      </c>
      <c r="BF1845" s="30" t="s">
        <v>3919</v>
      </c>
      <c r="BG1845" s="30" t="s">
        <v>3918</v>
      </c>
      <c r="BH1845" s="30" t="s">
        <v>3919</v>
      </c>
      <c r="BI1845" s="30" t="s">
        <v>3912</v>
      </c>
    </row>
    <row r="1846" spans="56:61" s="20" customFormat="1" ht="15" hidden="1" x14ac:dyDescent="0.25">
      <c r="BD1846" t="str">
        <f t="shared" si="101"/>
        <v>RRECHILDRENS 2</v>
      </c>
      <c r="BE1846" s="30" t="s">
        <v>3920</v>
      </c>
      <c r="BF1846" s="30" t="s">
        <v>3921</v>
      </c>
      <c r="BG1846" s="30" t="s">
        <v>3920</v>
      </c>
      <c r="BH1846" s="30" t="s">
        <v>3921</v>
      </c>
      <c r="BI1846" s="30" t="s">
        <v>3912</v>
      </c>
    </row>
    <row r="1847" spans="56:61" s="20" customFormat="1" ht="15" hidden="1" x14ac:dyDescent="0.25">
      <c r="BD1847" t="str">
        <f t="shared" si="101"/>
        <v>RRECHILDRENS 4</v>
      </c>
      <c r="BE1847" s="30" t="s">
        <v>3922</v>
      </c>
      <c r="BF1847" s="30" t="s">
        <v>3923</v>
      </c>
      <c r="BG1847" s="30" t="s">
        <v>3922</v>
      </c>
      <c r="BH1847" s="30" t="s">
        <v>3923</v>
      </c>
      <c r="BI1847" s="30" t="s">
        <v>3912</v>
      </c>
    </row>
    <row r="1848" spans="56:61" s="20" customFormat="1" ht="15" hidden="1" x14ac:dyDescent="0.25">
      <c r="BD1848" t="str">
        <f t="shared" ref="BD1848:BD1911" si="102">CONCATENATE(LEFT(BE1848, 3),BF1848)</f>
        <v>RRECHILDRENS 5</v>
      </c>
      <c r="BE1848" s="30" t="s">
        <v>3924</v>
      </c>
      <c r="BF1848" s="30" t="s">
        <v>3925</v>
      </c>
      <c r="BG1848" s="30" t="s">
        <v>3924</v>
      </c>
      <c r="BH1848" s="30" t="s">
        <v>3925</v>
      </c>
      <c r="BI1848" s="30" t="s">
        <v>3912</v>
      </c>
    </row>
    <row r="1849" spans="56:61" s="20" customFormat="1" ht="15" hidden="1" x14ac:dyDescent="0.25">
      <c r="BD1849" t="str">
        <f t="shared" si="102"/>
        <v>RRECHILDRENS 6</v>
      </c>
      <c r="BE1849" s="30" t="s">
        <v>3926</v>
      </c>
      <c r="BF1849" s="30" t="s">
        <v>3927</v>
      </c>
      <c r="BG1849" s="30" t="s">
        <v>3926</v>
      </c>
      <c r="BH1849" s="30" t="s">
        <v>3927</v>
      </c>
      <c r="BI1849" s="30" t="s">
        <v>3912</v>
      </c>
    </row>
    <row r="1850" spans="56:61" s="20" customFormat="1" ht="15" hidden="1" x14ac:dyDescent="0.25">
      <c r="BD1850" t="str">
        <f t="shared" si="102"/>
        <v>RRECHILDRENS 7</v>
      </c>
      <c r="BE1850" s="30" t="s">
        <v>3928</v>
      </c>
      <c r="BF1850" s="30" t="s">
        <v>3929</v>
      </c>
      <c r="BG1850" s="30" t="s">
        <v>3928</v>
      </c>
      <c r="BH1850" s="30" t="s">
        <v>3929</v>
      </c>
      <c r="BI1850" s="30" t="s">
        <v>3912</v>
      </c>
    </row>
    <row r="1851" spans="56:61" s="20" customFormat="1" ht="15" hidden="1" x14ac:dyDescent="0.25">
      <c r="BD1851" t="str">
        <f t="shared" si="102"/>
        <v>RREGLENVIEW, LUDLOW</v>
      </c>
      <c r="BE1851" s="30" t="s">
        <v>3930</v>
      </c>
      <c r="BF1851" s="30" t="s">
        <v>3931</v>
      </c>
      <c r="BG1851" s="30" t="s">
        <v>3930</v>
      </c>
      <c r="BH1851" s="30" t="s">
        <v>3931</v>
      </c>
      <c r="BI1851" s="30" t="s">
        <v>3912</v>
      </c>
    </row>
    <row r="1852" spans="56:61" s="20" customFormat="1" ht="15" hidden="1" x14ac:dyDescent="0.25">
      <c r="BD1852" t="str">
        <f t="shared" si="102"/>
        <v>RREHIGH TREES RESIDENTIAL HOME</v>
      </c>
      <c r="BE1852" s="30" t="s">
        <v>3932</v>
      </c>
      <c r="BF1852" s="30" t="s">
        <v>3933</v>
      </c>
      <c r="BG1852" s="30" t="s">
        <v>3932</v>
      </c>
      <c r="BH1852" s="30" t="s">
        <v>3933</v>
      </c>
      <c r="BI1852" s="30" t="s">
        <v>3912</v>
      </c>
    </row>
    <row r="1853" spans="56:61" s="20" customFormat="1" ht="15" hidden="1" x14ac:dyDescent="0.25">
      <c r="BD1853" t="str">
        <f t="shared" si="102"/>
        <v>RREINCLUSION</v>
      </c>
      <c r="BE1853" s="30" t="s">
        <v>3934</v>
      </c>
      <c r="BF1853" s="30" t="s">
        <v>3935</v>
      </c>
      <c r="BG1853" s="30" t="s">
        <v>3934</v>
      </c>
      <c r="BH1853" s="30" t="s">
        <v>3935</v>
      </c>
      <c r="BI1853" s="30" t="s">
        <v>3912</v>
      </c>
    </row>
    <row r="1854" spans="56:61" s="20" customFormat="1" ht="15" hidden="1" x14ac:dyDescent="0.25">
      <c r="BD1854" t="str">
        <f t="shared" si="102"/>
        <v>RREINCLUSION</v>
      </c>
      <c r="BE1854" s="30" t="s">
        <v>3936</v>
      </c>
      <c r="BF1854" s="30" t="s">
        <v>3935</v>
      </c>
      <c r="BG1854" s="30" t="s">
        <v>3936</v>
      </c>
      <c r="BH1854" s="30" t="s">
        <v>3935</v>
      </c>
      <c r="BI1854" s="30" t="s">
        <v>3912</v>
      </c>
    </row>
    <row r="1855" spans="56:61" s="20" customFormat="1" ht="15" hidden="1" x14ac:dyDescent="0.25">
      <c r="BD1855" t="str">
        <f t="shared" si="102"/>
        <v>RREINCLUSION / OASIS 1</v>
      </c>
      <c r="BE1855" s="30" t="s">
        <v>3937</v>
      </c>
      <c r="BF1855" s="30" t="s">
        <v>3938</v>
      </c>
      <c r="BG1855" s="30" t="s">
        <v>3937</v>
      </c>
      <c r="BH1855" s="30" t="s">
        <v>3938</v>
      </c>
      <c r="BI1855" s="30" t="s">
        <v>3912</v>
      </c>
    </row>
    <row r="1856" spans="56:61" s="20" customFormat="1" ht="15" hidden="1" x14ac:dyDescent="0.25">
      <c r="BD1856" t="str">
        <f t="shared" si="102"/>
        <v>RREINCLUSION / OASIS 2</v>
      </c>
      <c r="BE1856" s="30" t="s">
        <v>3939</v>
      </c>
      <c r="BF1856" s="30" t="s">
        <v>3940</v>
      </c>
      <c r="BG1856" s="30" t="s">
        <v>3939</v>
      </c>
      <c r="BH1856" s="30" t="s">
        <v>3940</v>
      </c>
      <c r="BI1856" s="30" t="s">
        <v>3912</v>
      </c>
    </row>
    <row r="1857" spans="56:61" s="20" customFormat="1" ht="15" hidden="1" x14ac:dyDescent="0.25">
      <c r="BD1857" t="str">
        <f t="shared" si="102"/>
        <v>RREINCLUSION 1</v>
      </c>
      <c r="BE1857" s="30" t="s">
        <v>3941</v>
      </c>
      <c r="BF1857" s="30" t="s">
        <v>3942</v>
      </c>
      <c r="BG1857" s="30" t="s">
        <v>3941</v>
      </c>
      <c r="BH1857" s="30" t="s">
        <v>3942</v>
      </c>
      <c r="BI1857" s="30" t="s">
        <v>3912</v>
      </c>
    </row>
    <row r="1858" spans="56:61" s="20" customFormat="1" ht="15" hidden="1" x14ac:dyDescent="0.25">
      <c r="BD1858" t="str">
        <f t="shared" si="102"/>
        <v>RREINCLUSION 2</v>
      </c>
      <c r="BE1858" s="30" t="s">
        <v>3943</v>
      </c>
      <c r="BF1858" s="30" t="s">
        <v>3944</v>
      </c>
      <c r="BG1858" s="30" t="s">
        <v>3943</v>
      </c>
      <c r="BH1858" s="30" t="s">
        <v>3944</v>
      </c>
      <c r="BI1858" s="30" t="s">
        <v>3912</v>
      </c>
    </row>
    <row r="1859" spans="56:61" s="20" customFormat="1" ht="15" hidden="1" x14ac:dyDescent="0.25">
      <c r="BD1859" t="str">
        <f t="shared" si="102"/>
        <v>RREINCLUSION CAMBRIDGE</v>
      </c>
      <c r="BE1859" s="30" t="s">
        <v>3945</v>
      </c>
      <c r="BF1859" s="30" t="s">
        <v>3946</v>
      </c>
      <c r="BG1859" s="30" t="s">
        <v>3945</v>
      </c>
      <c r="BH1859" s="30" t="s">
        <v>3946</v>
      </c>
      <c r="BI1859" s="30" t="s">
        <v>3912</v>
      </c>
    </row>
    <row r="1860" spans="56:61" s="20" customFormat="1" ht="15" hidden="1" x14ac:dyDescent="0.25">
      <c r="BD1860" t="str">
        <f t="shared" si="102"/>
        <v>RREKEEPERS CRESCENT, DONNINGTON</v>
      </c>
      <c r="BE1860" s="30" t="s">
        <v>3947</v>
      </c>
      <c r="BF1860" s="30" t="s">
        <v>3948</v>
      </c>
      <c r="BG1860" s="30" t="s">
        <v>3947</v>
      </c>
      <c r="BH1860" s="30" t="s">
        <v>3948</v>
      </c>
      <c r="BI1860" s="30" t="s">
        <v>3912</v>
      </c>
    </row>
    <row r="1861" spans="56:61" s="20" customFormat="1" ht="15" hidden="1" x14ac:dyDescent="0.25">
      <c r="BD1861" t="str">
        <f t="shared" si="102"/>
        <v>RREKINVER UNIT</v>
      </c>
      <c r="BE1861" s="30" t="s">
        <v>3949</v>
      </c>
      <c r="BF1861" s="30" t="s">
        <v>3950</v>
      </c>
      <c r="BG1861" s="30" t="s">
        <v>3949</v>
      </c>
      <c r="BH1861" s="30" t="s">
        <v>3950</v>
      </c>
      <c r="BI1861" s="30" t="s">
        <v>3912</v>
      </c>
    </row>
    <row r="1862" spans="56:61" s="20" customFormat="1" ht="15" hidden="1" x14ac:dyDescent="0.25">
      <c r="BD1862" t="str">
        <f t="shared" si="102"/>
        <v>RRELABURNHAMS</v>
      </c>
      <c r="BE1862" s="30" t="s">
        <v>3951</v>
      </c>
      <c r="BF1862" s="30" t="s">
        <v>748</v>
      </c>
      <c r="BG1862" s="30" t="s">
        <v>3951</v>
      </c>
      <c r="BH1862" s="30" t="s">
        <v>748</v>
      </c>
      <c r="BI1862" s="30" t="s">
        <v>3912</v>
      </c>
    </row>
    <row r="1863" spans="56:61" s="20" customFormat="1" ht="15" hidden="1" x14ac:dyDescent="0.25">
      <c r="BD1863" t="str">
        <f t="shared" si="102"/>
        <v>RREMEDICAL RECORDS</v>
      </c>
      <c r="BE1863" s="30" t="s">
        <v>3952</v>
      </c>
      <c r="BF1863" s="30" t="s">
        <v>3953</v>
      </c>
      <c r="BG1863" s="30" t="s">
        <v>3952</v>
      </c>
      <c r="BH1863" s="30" t="s">
        <v>3953</v>
      </c>
      <c r="BI1863" s="30" t="s">
        <v>3912</v>
      </c>
    </row>
    <row r="1864" spans="56:61" s="20" customFormat="1" ht="15" hidden="1" x14ac:dyDescent="0.25">
      <c r="BD1864" t="str">
        <f t="shared" si="102"/>
        <v>RREMENTAL HEALTH</v>
      </c>
      <c r="BE1864" s="30" t="s">
        <v>3954</v>
      </c>
      <c r="BF1864" s="30" t="s">
        <v>3254</v>
      </c>
      <c r="BG1864" s="30" t="s">
        <v>3954</v>
      </c>
      <c r="BH1864" s="30" t="s">
        <v>3254</v>
      </c>
      <c r="BI1864" s="30" t="s">
        <v>3912</v>
      </c>
    </row>
    <row r="1865" spans="56:61" s="20" customFormat="1" ht="15" hidden="1" x14ac:dyDescent="0.25">
      <c r="BD1865" t="str">
        <f t="shared" si="102"/>
        <v>RREMYTTON OAK COMMUNITY UNIT</v>
      </c>
      <c r="BE1865" s="30" t="s">
        <v>3955</v>
      </c>
      <c r="BF1865" s="30" t="s">
        <v>3956</v>
      </c>
      <c r="BG1865" s="30" t="s">
        <v>3955</v>
      </c>
      <c r="BH1865" s="30" t="s">
        <v>3956</v>
      </c>
      <c r="BI1865" s="30" t="s">
        <v>3912</v>
      </c>
    </row>
    <row r="1866" spans="56:61" s="20" customFormat="1" ht="15" hidden="1" x14ac:dyDescent="0.25">
      <c r="BD1866" t="str">
        <f t="shared" si="102"/>
        <v>RRENORTH SHREWSBURY CHMT - HARTLEYS MONKMOOR</v>
      </c>
      <c r="BE1866" s="30" t="s">
        <v>3957</v>
      </c>
      <c r="BF1866" s="30" t="s">
        <v>3958</v>
      </c>
      <c r="BG1866" s="30" t="s">
        <v>3957</v>
      </c>
      <c r="BH1866" s="30" t="s">
        <v>3958</v>
      </c>
      <c r="BI1866" s="30" t="s">
        <v>3912</v>
      </c>
    </row>
    <row r="1867" spans="56:61" s="20" customFormat="1" ht="15" hidden="1" x14ac:dyDescent="0.25">
      <c r="BD1867" t="str">
        <f t="shared" si="102"/>
        <v>RREOLDER PEOPLE 10</v>
      </c>
      <c r="BE1867" s="30" t="s">
        <v>3959</v>
      </c>
      <c r="BF1867" s="30" t="s">
        <v>3960</v>
      </c>
      <c r="BG1867" s="30" t="s">
        <v>3959</v>
      </c>
      <c r="BH1867" s="30" t="s">
        <v>3960</v>
      </c>
      <c r="BI1867" s="30" t="s">
        <v>3912</v>
      </c>
    </row>
    <row r="1868" spans="56:61" s="20" customFormat="1" ht="15" hidden="1" x14ac:dyDescent="0.25">
      <c r="BD1868" t="str">
        <f t="shared" si="102"/>
        <v>RREOLDFIELD RESIDENTIAL HOME</v>
      </c>
      <c r="BE1868" s="30" t="s">
        <v>3961</v>
      </c>
      <c r="BF1868" s="30" t="s">
        <v>770</v>
      </c>
      <c r="BG1868" s="30" t="s">
        <v>3961</v>
      </c>
      <c r="BH1868" s="30" t="s">
        <v>770</v>
      </c>
      <c r="BI1868" s="30" t="s">
        <v>3912</v>
      </c>
    </row>
    <row r="1869" spans="56:61" s="20" customFormat="1" ht="15" hidden="1" x14ac:dyDescent="0.25">
      <c r="BD1869" t="str">
        <f t="shared" si="102"/>
        <v>RREPARK HOUSE T4 BIRMINGHAM</v>
      </c>
      <c r="BE1869" s="30" t="s">
        <v>3936</v>
      </c>
      <c r="BF1869" s="30" t="s">
        <v>3962</v>
      </c>
      <c r="BG1869" s="30" t="s">
        <v>3936</v>
      </c>
      <c r="BH1869" s="30" t="s">
        <v>3962</v>
      </c>
      <c r="BI1869" s="30" t="s">
        <v>3912</v>
      </c>
    </row>
    <row r="1870" spans="56:61" s="20" customFormat="1" ht="15" hidden="1" x14ac:dyDescent="0.25">
      <c r="BD1870" t="str">
        <f t="shared" si="102"/>
        <v>RREPLAS NEWYDD, BELLE VIEW</v>
      </c>
      <c r="BE1870" s="30" t="s">
        <v>3963</v>
      </c>
      <c r="BF1870" s="30" t="s">
        <v>3964</v>
      </c>
      <c r="BG1870" s="30" t="s">
        <v>3963</v>
      </c>
      <c r="BH1870" s="30" t="s">
        <v>3964</v>
      </c>
      <c r="BI1870" s="30" t="s">
        <v>3912</v>
      </c>
    </row>
    <row r="1871" spans="56:61" s="20" customFormat="1" ht="15" hidden="1" x14ac:dyDescent="0.25">
      <c r="BD1871" t="str">
        <f t="shared" si="102"/>
        <v>RREQUEST</v>
      </c>
      <c r="BE1871" s="30" t="s">
        <v>3965</v>
      </c>
      <c r="BF1871" s="30" t="s">
        <v>3966</v>
      </c>
      <c r="BG1871" s="30" t="s">
        <v>3965</v>
      </c>
      <c r="BH1871" s="30" t="s">
        <v>3966</v>
      </c>
      <c r="BI1871" s="30" t="s">
        <v>3912</v>
      </c>
    </row>
    <row r="1872" spans="56:61" s="20" customFormat="1" ht="15" hidden="1" x14ac:dyDescent="0.25">
      <c r="BD1872" t="str">
        <f t="shared" si="102"/>
        <v>RRERSH COPTHORNE</v>
      </c>
      <c r="BE1872" s="30" t="s">
        <v>3967</v>
      </c>
      <c r="BF1872" s="30" t="s">
        <v>3968</v>
      </c>
      <c r="BG1872" s="30" t="s">
        <v>3967</v>
      </c>
      <c r="BH1872" s="30" t="s">
        <v>3968</v>
      </c>
      <c r="BI1872" s="30" t="s">
        <v>3912</v>
      </c>
    </row>
    <row r="1873" spans="56:61" s="20" customFormat="1" ht="15" hidden="1" x14ac:dyDescent="0.25">
      <c r="BD1873" t="str">
        <f t="shared" si="102"/>
        <v>RRESAMUEL JOHNSON HOSPITAL</v>
      </c>
      <c r="BE1873" s="30" t="s">
        <v>3969</v>
      </c>
      <c r="BF1873" s="30" t="s">
        <v>3970</v>
      </c>
      <c r="BG1873" s="30" t="s">
        <v>3969</v>
      </c>
      <c r="BH1873" s="30" t="s">
        <v>3970</v>
      </c>
      <c r="BI1873" s="30" t="s">
        <v>3912</v>
      </c>
    </row>
    <row r="1874" spans="56:61" s="20" customFormat="1" ht="15" hidden="1" x14ac:dyDescent="0.25">
      <c r="BD1874" t="str">
        <f t="shared" si="102"/>
        <v>RRESFOP CMHN</v>
      </c>
      <c r="BE1874" s="30" t="s">
        <v>3971</v>
      </c>
      <c r="BF1874" s="30" t="s">
        <v>3972</v>
      </c>
      <c r="BG1874" s="30" t="s">
        <v>3971</v>
      </c>
      <c r="BH1874" s="30" t="s">
        <v>3972</v>
      </c>
      <c r="BI1874" s="30" t="s">
        <v>3912</v>
      </c>
    </row>
    <row r="1875" spans="56:61" s="20" customFormat="1" ht="15" hidden="1" x14ac:dyDescent="0.25">
      <c r="BD1875" t="str">
        <f t="shared" si="102"/>
        <v>RRESHELTON HOSPITAL</v>
      </c>
      <c r="BE1875" s="30" t="s">
        <v>3973</v>
      </c>
      <c r="BF1875" s="30" t="s">
        <v>784</v>
      </c>
      <c r="BG1875" s="30" t="s">
        <v>3973</v>
      </c>
      <c r="BH1875" s="30" t="s">
        <v>784</v>
      </c>
      <c r="BI1875" s="30" t="s">
        <v>3912</v>
      </c>
    </row>
    <row r="1876" spans="56:61" s="20" customFormat="1" ht="15" hidden="1" x14ac:dyDescent="0.25">
      <c r="BD1876" t="str">
        <f t="shared" si="102"/>
        <v>RRESHELTON HOSPITAL</v>
      </c>
      <c r="BE1876" s="30" t="s">
        <v>3974</v>
      </c>
      <c r="BF1876" s="30" t="s">
        <v>784</v>
      </c>
      <c r="BG1876" s="30" t="s">
        <v>3974</v>
      </c>
      <c r="BH1876" s="30" t="s">
        <v>784</v>
      </c>
      <c r="BI1876" s="30" t="s">
        <v>3912</v>
      </c>
    </row>
    <row r="1877" spans="56:61" s="20" customFormat="1" ht="15" hidden="1" x14ac:dyDescent="0.25">
      <c r="BD1877" t="str">
        <f t="shared" si="102"/>
        <v>RRESHROPSHIRE EI</v>
      </c>
      <c r="BE1877" s="30" t="s">
        <v>3975</v>
      </c>
      <c r="BF1877" s="30" t="s">
        <v>3976</v>
      </c>
      <c r="BG1877" s="30" t="s">
        <v>3975</v>
      </c>
      <c r="BH1877" s="30" t="s">
        <v>3976</v>
      </c>
      <c r="BI1877" s="30" t="s">
        <v>3912</v>
      </c>
    </row>
    <row r="1878" spans="56:61" s="20" customFormat="1" ht="15" hidden="1" x14ac:dyDescent="0.25">
      <c r="BD1878" t="str">
        <f t="shared" si="102"/>
        <v>RRESHROPSHIRE REHAB AND RECOVERY</v>
      </c>
      <c r="BE1878" s="30" t="s">
        <v>3977</v>
      </c>
      <c r="BF1878" s="30" t="s">
        <v>3978</v>
      </c>
      <c r="BG1878" s="30" t="s">
        <v>3977</v>
      </c>
      <c r="BH1878" s="30" t="s">
        <v>3978</v>
      </c>
      <c r="BI1878" s="30" t="s">
        <v>3912</v>
      </c>
    </row>
    <row r="1879" spans="56:61" s="20" customFormat="1" ht="15" hidden="1" x14ac:dyDescent="0.25">
      <c r="BD1879" t="str">
        <f t="shared" si="102"/>
        <v>RREST AUSTIN FRIARS, SHREWSBURY</v>
      </c>
      <c r="BE1879" s="30" t="s">
        <v>3979</v>
      </c>
      <c r="BF1879" s="30" t="s">
        <v>3980</v>
      </c>
      <c r="BG1879" s="30" t="s">
        <v>3979</v>
      </c>
      <c r="BH1879" s="30" t="s">
        <v>3980</v>
      </c>
      <c r="BI1879" s="30" t="s">
        <v>3912</v>
      </c>
    </row>
    <row r="1880" spans="56:61" s="20" customFormat="1" ht="15" hidden="1" x14ac:dyDescent="0.25">
      <c r="BD1880" t="str">
        <f t="shared" si="102"/>
        <v>RREST AUSTINS</v>
      </c>
      <c r="BE1880" s="30" t="s">
        <v>3981</v>
      </c>
      <c r="BF1880" s="30" t="s">
        <v>3982</v>
      </c>
      <c r="BG1880" s="30" t="s">
        <v>3981</v>
      </c>
      <c r="BH1880" s="30" t="s">
        <v>3982</v>
      </c>
      <c r="BI1880" s="30" t="s">
        <v>3912</v>
      </c>
    </row>
    <row r="1881" spans="56:61" s="20" customFormat="1" ht="15" hidden="1" x14ac:dyDescent="0.25">
      <c r="BD1881" t="str">
        <f t="shared" si="102"/>
        <v>RREST GEORGES 4</v>
      </c>
      <c r="BE1881" s="30" t="s">
        <v>3983</v>
      </c>
      <c r="BF1881" s="30" t="s">
        <v>3984</v>
      </c>
      <c r="BG1881" s="30" t="s">
        <v>3983</v>
      </c>
      <c r="BH1881" s="30" t="s">
        <v>3984</v>
      </c>
      <c r="BI1881" s="30" t="s">
        <v>3912</v>
      </c>
    </row>
    <row r="1882" spans="56:61" s="20" customFormat="1" ht="15" hidden="1" x14ac:dyDescent="0.25">
      <c r="BD1882" t="str">
        <f t="shared" si="102"/>
        <v>RREST GEORGE'S HOSPITAL</v>
      </c>
      <c r="BE1882" s="30" t="s">
        <v>3985</v>
      </c>
      <c r="BF1882" s="30" t="s">
        <v>3986</v>
      </c>
      <c r="BG1882" s="30" t="s">
        <v>3985</v>
      </c>
      <c r="BH1882" s="30" t="s">
        <v>3986</v>
      </c>
      <c r="BI1882" s="30" t="s">
        <v>3912</v>
      </c>
    </row>
    <row r="1883" spans="56:61" s="20" customFormat="1" ht="15" hidden="1" x14ac:dyDescent="0.25">
      <c r="BD1883" t="str">
        <f t="shared" si="102"/>
        <v>RREST GEORGES HOSPITAL 2</v>
      </c>
      <c r="BE1883" s="30" t="s">
        <v>3987</v>
      </c>
      <c r="BF1883" s="30" t="s">
        <v>3988</v>
      </c>
      <c r="BG1883" s="30" t="s">
        <v>3987</v>
      </c>
      <c r="BH1883" s="30" t="s">
        <v>3988</v>
      </c>
      <c r="BI1883" s="30" t="s">
        <v>3912</v>
      </c>
    </row>
    <row r="1884" spans="56:61" s="20" customFormat="1" ht="15" hidden="1" x14ac:dyDescent="0.25">
      <c r="BD1884" t="str">
        <f t="shared" si="102"/>
        <v>RREST GEORGES HOSPITAL 3</v>
      </c>
      <c r="BE1884" s="30" t="s">
        <v>3989</v>
      </c>
      <c r="BF1884" s="30" t="s">
        <v>3990</v>
      </c>
      <c r="BG1884" s="30" t="s">
        <v>3989</v>
      </c>
      <c r="BH1884" s="30" t="s">
        <v>3990</v>
      </c>
      <c r="BI1884" s="30" t="s">
        <v>3912</v>
      </c>
    </row>
    <row r="1885" spans="56:61" s="20" customFormat="1" ht="15" hidden="1" x14ac:dyDescent="0.25">
      <c r="BD1885" t="str">
        <f t="shared" si="102"/>
        <v>RRESTAFFORD CRHT</v>
      </c>
      <c r="BE1885" s="30" t="s">
        <v>3991</v>
      </c>
      <c r="BF1885" s="30" t="s">
        <v>3992</v>
      </c>
      <c r="BG1885" s="30" t="s">
        <v>3991</v>
      </c>
      <c r="BH1885" s="30" t="s">
        <v>3992</v>
      </c>
      <c r="BI1885" s="30" t="s">
        <v>3912</v>
      </c>
    </row>
    <row r="1886" spans="56:61" s="20" customFormat="1" ht="15" hidden="1" x14ac:dyDescent="0.25">
      <c r="BD1886" t="str">
        <f t="shared" si="102"/>
        <v>RRESTAFFORD GENERAL HOSPITAL</v>
      </c>
      <c r="BE1886" s="30" t="s">
        <v>3993</v>
      </c>
      <c r="BF1886" s="30" t="s">
        <v>3994</v>
      </c>
      <c r="BG1886" s="30" t="s">
        <v>3993</v>
      </c>
      <c r="BH1886" s="30" t="s">
        <v>3994</v>
      </c>
      <c r="BI1886" s="30" t="s">
        <v>3912</v>
      </c>
    </row>
    <row r="1887" spans="56:61" s="20" customFormat="1" ht="15" hidden="1" x14ac:dyDescent="0.25">
      <c r="BD1887" t="str">
        <f t="shared" si="102"/>
        <v>RRESTATION ST</v>
      </c>
      <c r="BE1887" s="30" t="s">
        <v>3995</v>
      </c>
      <c r="BF1887" s="30" t="s">
        <v>3996</v>
      </c>
      <c r="BG1887" s="30" t="s">
        <v>3995</v>
      </c>
      <c r="BH1887" s="30" t="s">
        <v>3996</v>
      </c>
      <c r="BI1887" s="30" t="s">
        <v>3912</v>
      </c>
    </row>
    <row r="1888" spans="56:61" s="20" customFormat="1" ht="15" hidden="1" x14ac:dyDescent="0.25">
      <c r="BD1888" t="str">
        <f t="shared" si="102"/>
        <v>RRESTRETTON EDGE RESPITE UNIT</v>
      </c>
      <c r="BE1888" s="30" t="s">
        <v>3997</v>
      </c>
      <c r="BF1888" s="30" t="s">
        <v>3998</v>
      </c>
      <c r="BG1888" s="30" t="s">
        <v>3997</v>
      </c>
      <c r="BH1888" s="30" t="s">
        <v>3998</v>
      </c>
      <c r="BI1888" s="30" t="s">
        <v>3912</v>
      </c>
    </row>
    <row r="1889" spans="56:61" s="20" customFormat="1" ht="15" hidden="1" x14ac:dyDescent="0.25">
      <c r="BD1889" t="str">
        <f t="shared" si="102"/>
        <v>RRESUSTAIN</v>
      </c>
      <c r="BE1889" s="30" t="s">
        <v>3999</v>
      </c>
      <c r="BF1889" s="30" t="s">
        <v>4000</v>
      </c>
      <c r="BG1889" s="30" t="s">
        <v>3999</v>
      </c>
      <c r="BH1889" s="30" t="s">
        <v>4000</v>
      </c>
      <c r="BI1889" s="30" t="s">
        <v>3912</v>
      </c>
    </row>
    <row r="1890" spans="56:61" s="20" customFormat="1" ht="15" hidden="1" x14ac:dyDescent="0.25">
      <c r="BD1890" t="str">
        <f t="shared" si="102"/>
        <v>RRETELFORD AOT</v>
      </c>
      <c r="BE1890" s="30" t="s">
        <v>4001</v>
      </c>
      <c r="BF1890" s="30" t="s">
        <v>4002</v>
      </c>
      <c r="BG1890" s="30" t="s">
        <v>4001</v>
      </c>
      <c r="BH1890" s="30" t="s">
        <v>4002</v>
      </c>
      <c r="BI1890" s="30" t="s">
        <v>3912</v>
      </c>
    </row>
    <row r="1891" spans="56:61" s="20" customFormat="1" ht="15" hidden="1" x14ac:dyDescent="0.25">
      <c r="BD1891" t="str">
        <f t="shared" si="102"/>
        <v>RRETELFORD AOT (WREKIN RD)</v>
      </c>
      <c r="BE1891" s="30" t="s">
        <v>4003</v>
      </c>
      <c r="BF1891" s="30" t="s">
        <v>4004</v>
      </c>
      <c r="BG1891" s="30" t="s">
        <v>4003</v>
      </c>
      <c r="BH1891" s="30" t="s">
        <v>4004</v>
      </c>
      <c r="BI1891" s="30" t="s">
        <v>3912</v>
      </c>
    </row>
    <row r="1892" spans="56:61" s="20" customFormat="1" ht="15" hidden="1" x14ac:dyDescent="0.25">
      <c r="BD1892" t="str">
        <f t="shared" si="102"/>
        <v>RRETHE ELMS SHREWSBURY</v>
      </c>
      <c r="BE1892" s="30" t="s">
        <v>4005</v>
      </c>
      <c r="BF1892" s="30" t="s">
        <v>4006</v>
      </c>
      <c r="BG1892" s="30" t="s">
        <v>4005</v>
      </c>
      <c r="BH1892" s="30" t="s">
        <v>4006</v>
      </c>
      <c r="BI1892" s="30" t="s">
        <v>3912</v>
      </c>
    </row>
    <row r="1893" spans="56:61" s="20" customFormat="1" ht="15" hidden="1" x14ac:dyDescent="0.25">
      <c r="BD1893" t="str">
        <f t="shared" si="102"/>
        <v>RRETHE HAWTHORNS</v>
      </c>
      <c r="BE1893" s="30" t="s">
        <v>4007</v>
      </c>
      <c r="BF1893" s="30" t="s">
        <v>4008</v>
      </c>
      <c r="BG1893" s="30" t="s">
        <v>4007</v>
      </c>
      <c r="BH1893" s="30" t="s">
        <v>4008</v>
      </c>
      <c r="BI1893" s="30" t="s">
        <v>3912</v>
      </c>
    </row>
    <row r="1894" spans="56:61" s="20" customFormat="1" ht="15" hidden="1" x14ac:dyDescent="0.25">
      <c r="BD1894" t="str">
        <f t="shared" si="102"/>
        <v>RRETHE REDWOODS CENTRE</v>
      </c>
      <c r="BE1894" s="30" t="s">
        <v>4009</v>
      </c>
      <c r="BF1894" s="30" t="s">
        <v>4010</v>
      </c>
      <c r="BG1894" s="30" t="s">
        <v>4009</v>
      </c>
      <c r="BH1894" s="30" t="s">
        <v>4010</v>
      </c>
      <c r="BI1894" s="30" t="s">
        <v>3912</v>
      </c>
    </row>
    <row r="1895" spans="56:61" s="20" customFormat="1" ht="15" hidden="1" x14ac:dyDescent="0.25">
      <c r="BD1895" t="str">
        <f t="shared" si="102"/>
        <v>RRETORC</v>
      </c>
      <c r="BE1895" s="30" t="s">
        <v>4011</v>
      </c>
      <c r="BF1895" s="30" t="s">
        <v>4012</v>
      </c>
      <c r="BG1895" s="30" t="s">
        <v>4011</v>
      </c>
      <c r="BH1895" s="30" t="s">
        <v>4012</v>
      </c>
      <c r="BI1895" s="30" t="s">
        <v>3912</v>
      </c>
    </row>
    <row r="1896" spans="56:61" s="20" customFormat="1" ht="15" hidden="1" x14ac:dyDescent="0.25">
      <c r="BD1896" t="str">
        <f t="shared" si="102"/>
        <v>RREUNIT 3</v>
      </c>
      <c r="BE1896" s="30" t="s">
        <v>4013</v>
      </c>
      <c r="BF1896" s="30" t="s">
        <v>913</v>
      </c>
      <c r="BG1896" s="30" t="s">
        <v>4013</v>
      </c>
      <c r="BH1896" s="30" t="s">
        <v>913</v>
      </c>
      <c r="BI1896" s="30" t="s">
        <v>3912</v>
      </c>
    </row>
    <row r="1897" spans="56:61" s="20" customFormat="1" ht="15" hidden="1" x14ac:dyDescent="0.25">
      <c r="BD1897" t="str">
        <f t="shared" si="102"/>
        <v>RREUNIT 4, BRITANNIA</v>
      </c>
      <c r="BE1897" s="30" t="s">
        <v>4014</v>
      </c>
      <c r="BF1897" s="30" t="s">
        <v>4015</v>
      </c>
      <c r="BG1897" s="30" t="s">
        <v>4014</v>
      </c>
      <c r="BH1897" s="30" t="s">
        <v>4015</v>
      </c>
      <c r="BI1897" s="30" t="s">
        <v>3912</v>
      </c>
    </row>
    <row r="1898" spans="56:61" s="20" customFormat="1" ht="15" hidden="1" x14ac:dyDescent="0.25">
      <c r="BD1898" t="str">
        <f t="shared" si="102"/>
        <v>RREUNITS 5 AND 6 ASHFIELDS</v>
      </c>
      <c r="BE1898" s="30" t="s">
        <v>4016</v>
      </c>
      <c r="BF1898" s="30" t="s">
        <v>4017</v>
      </c>
      <c r="BG1898" s="30" t="s">
        <v>4016</v>
      </c>
      <c r="BH1898" s="30" t="s">
        <v>4017</v>
      </c>
      <c r="BI1898" s="30" t="s">
        <v>3912</v>
      </c>
    </row>
    <row r="1899" spans="56:61" s="20" customFormat="1" ht="15" hidden="1" x14ac:dyDescent="0.25">
      <c r="BD1899" t="str">
        <f t="shared" si="102"/>
        <v>RREVISION HOMES 1B</v>
      </c>
      <c r="BE1899" s="30" t="s">
        <v>4018</v>
      </c>
      <c r="BF1899" s="30" t="s">
        <v>4019</v>
      </c>
      <c r="BG1899" s="30" t="s">
        <v>4018</v>
      </c>
      <c r="BH1899" s="30" t="s">
        <v>4019</v>
      </c>
      <c r="BI1899" s="30" t="s">
        <v>3912</v>
      </c>
    </row>
    <row r="1900" spans="56:61" s="20" customFormat="1" ht="15" hidden="1" x14ac:dyDescent="0.25">
      <c r="BD1900" t="str">
        <f t="shared" si="102"/>
        <v>RREVISION HOMES 1C</v>
      </c>
      <c r="BE1900" s="30" t="s">
        <v>4020</v>
      </c>
      <c r="BF1900" s="30" t="s">
        <v>4021</v>
      </c>
      <c r="BG1900" s="30" t="s">
        <v>4020</v>
      </c>
      <c r="BH1900" s="30" t="s">
        <v>4021</v>
      </c>
      <c r="BI1900" s="30" t="s">
        <v>3912</v>
      </c>
    </row>
    <row r="1901" spans="56:61" s="20" customFormat="1" ht="15" hidden="1" x14ac:dyDescent="0.25">
      <c r="BD1901" t="str">
        <f t="shared" si="102"/>
        <v>RREWEST BANK - WELLINGTON</v>
      </c>
      <c r="BE1901" s="30" t="s">
        <v>4022</v>
      </c>
      <c r="BF1901" s="30" t="s">
        <v>4023</v>
      </c>
      <c r="BG1901" s="30" t="s">
        <v>4022</v>
      </c>
      <c r="BH1901" s="30" t="s">
        <v>4023</v>
      </c>
      <c r="BI1901" s="30" t="s">
        <v>3912</v>
      </c>
    </row>
    <row r="1902" spans="56:61" s="20" customFormat="1" ht="15" hidden="1" x14ac:dyDescent="0.25">
      <c r="BD1902" t="str">
        <f t="shared" si="102"/>
        <v>RREWEST BANK - WELLINGTON</v>
      </c>
      <c r="BE1902" s="30" t="s">
        <v>4024</v>
      </c>
      <c r="BF1902" s="30" t="s">
        <v>4023</v>
      </c>
      <c r="BG1902" s="30" t="s">
        <v>4024</v>
      </c>
      <c r="BH1902" s="30" t="s">
        <v>4023</v>
      </c>
      <c r="BI1902" s="30" t="s">
        <v>3912</v>
      </c>
    </row>
    <row r="1903" spans="56:61" s="20" customFormat="1" ht="15" hidden="1" x14ac:dyDescent="0.25">
      <c r="BD1903" t="str">
        <f t="shared" si="102"/>
        <v>RREWHITCHURCH HOSPITAL</v>
      </c>
      <c r="BE1903" s="30" t="s">
        <v>4025</v>
      </c>
      <c r="BF1903" s="30" t="s">
        <v>4026</v>
      </c>
      <c r="BG1903" s="30" t="s">
        <v>4025</v>
      </c>
      <c r="BH1903" s="30" t="s">
        <v>4026</v>
      </c>
      <c r="BI1903" s="30" t="s">
        <v>3912</v>
      </c>
    </row>
    <row r="1904" spans="56:61" s="20" customFormat="1" ht="15" hidden="1" x14ac:dyDescent="0.25">
      <c r="BD1904" t="str">
        <f t="shared" si="102"/>
        <v>RREWHITTINGTON BARRACKS</v>
      </c>
      <c r="BE1904" s="30" t="s">
        <v>4027</v>
      </c>
      <c r="BF1904" s="30" t="s">
        <v>4028</v>
      </c>
      <c r="BG1904" s="30" t="s">
        <v>4027</v>
      </c>
      <c r="BH1904" s="30" t="s">
        <v>4028</v>
      </c>
      <c r="BI1904" s="30" t="s">
        <v>3912</v>
      </c>
    </row>
    <row r="1905" spans="56:61" s="20" customFormat="1" ht="15" hidden="1" x14ac:dyDescent="0.25">
      <c r="BD1905" t="str">
        <f t="shared" si="102"/>
        <v>RREYOCKLETON GRANGE</v>
      </c>
      <c r="BE1905" s="30" t="s">
        <v>4029</v>
      </c>
      <c r="BF1905" s="30" t="s">
        <v>4030</v>
      </c>
      <c r="BG1905" s="30" t="s">
        <v>4029</v>
      </c>
      <c r="BH1905" s="30" t="s">
        <v>4030</v>
      </c>
      <c r="BI1905" s="30" t="s">
        <v>3912</v>
      </c>
    </row>
    <row r="1906" spans="56:61" s="20" customFormat="1" ht="15" hidden="1" x14ac:dyDescent="0.25">
      <c r="BD1906" t="str">
        <f t="shared" si="102"/>
        <v>RRFASTLEY HOSPITAL - RRF05</v>
      </c>
      <c r="BE1906" s="30" t="s">
        <v>4031</v>
      </c>
      <c r="BF1906" s="30" t="s">
        <v>4032</v>
      </c>
      <c r="BG1906" s="30" t="s">
        <v>4031</v>
      </c>
      <c r="BH1906" s="30" t="s">
        <v>4032</v>
      </c>
      <c r="BI1906" s="30" t="s">
        <v>4033</v>
      </c>
    </row>
    <row r="1907" spans="56:61" s="20" customFormat="1" ht="15" hidden="1" x14ac:dyDescent="0.25">
      <c r="BD1907" t="str">
        <f t="shared" si="102"/>
        <v>RRFBILLINGE HOSPITAL - RRF06</v>
      </c>
      <c r="BE1907" s="30" t="s">
        <v>4034</v>
      </c>
      <c r="BF1907" s="30" t="s">
        <v>4035</v>
      </c>
      <c r="BG1907" s="30" t="s">
        <v>4034</v>
      </c>
      <c r="BH1907" s="30" t="s">
        <v>4035</v>
      </c>
      <c r="BI1907" s="30" t="s">
        <v>4033</v>
      </c>
    </row>
    <row r="1908" spans="56:61" s="20" customFormat="1" ht="15" hidden="1" x14ac:dyDescent="0.25">
      <c r="BD1908" t="str">
        <f t="shared" si="102"/>
        <v>RRFHIGH STREET MEDICAL CENTRE - RRF56</v>
      </c>
      <c r="BE1908" s="30" t="s">
        <v>4036</v>
      </c>
      <c r="BF1908" s="30" t="s">
        <v>4037</v>
      </c>
      <c r="BG1908" s="30" t="s">
        <v>4036</v>
      </c>
      <c r="BH1908" s="30" t="s">
        <v>4037</v>
      </c>
      <c r="BI1908" s="30" t="s">
        <v>4033</v>
      </c>
    </row>
    <row r="1909" spans="56:61" s="20" customFormat="1" ht="15" hidden="1" x14ac:dyDescent="0.25">
      <c r="BD1909" t="str">
        <f t="shared" si="102"/>
        <v>RRFLEIGH INFIRMARY - RRF01</v>
      </c>
      <c r="BE1909" s="30" t="s">
        <v>4038</v>
      </c>
      <c r="BF1909" s="30" t="s">
        <v>4039</v>
      </c>
      <c r="BG1909" s="30" t="s">
        <v>4038</v>
      </c>
      <c r="BH1909" s="30" t="s">
        <v>4039</v>
      </c>
      <c r="BI1909" s="30" t="s">
        <v>4033</v>
      </c>
    </row>
    <row r="1910" spans="56:61" s="20" customFormat="1" ht="15" hidden="1" x14ac:dyDescent="0.25">
      <c r="BD1910" t="str">
        <f t="shared" si="102"/>
        <v>RRFROYAL ALBERT EDWARD INFIRMARY - RRF02</v>
      </c>
      <c r="BE1910" s="30" t="s">
        <v>4040</v>
      </c>
      <c r="BF1910" s="30" t="s">
        <v>4041</v>
      </c>
      <c r="BG1910" s="30" t="s">
        <v>4040</v>
      </c>
      <c r="BH1910" s="30" t="s">
        <v>4041</v>
      </c>
      <c r="BI1910" s="30" t="s">
        <v>4033</v>
      </c>
    </row>
    <row r="1911" spans="56:61" s="20" customFormat="1" ht="15" hidden="1" x14ac:dyDescent="0.25">
      <c r="BD1911" t="str">
        <f t="shared" si="102"/>
        <v>RRFTHOMAS LINACRE OUTPATIENT CENTRE - RRF54</v>
      </c>
      <c r="BE1911" s="30" t="s">
        <v>4042</v>
      </c>
      <c r="BF1911" s="30" t="s">
        <v>4043</v>
      </c>
      <c r="BG1911" s="30" t="s">
        <v>4042</v>
      </c>
      <c r="BH1911" s="30" t="s">
        <v>4043</v>
      </c>
      <c r="BI1911" s="30" t="s">
        <v>4033</v>
      </c>
    </row>
    <row r="1912" spans="56:61" s="20" customFormat="1" ht="15" hidden="1" x14ac:dyDescent="0.25">
      <c r="BD1912" t="str">
        <f t="shared" ref="BD1912:BD1978" si="103">CONCATENATE(LEFT(BE1912, 3),BF1912)</f>
        <v>RRFWHELLEY HOSPITAL - RRF04</v>
      </c>
      <c r="BE1912" s="30" t="s">
        <v>4044</v>
      </c>
      <c r="BF1912" s="30" t="s">
        <v>4045</v>
      </c>
      <c r="BG1912" s="30" t="s">
        <v>4044</v>
      </c>
      <c r="BH1912" s="30" t="s">
        <v>4045</v>
      </c>
      <c r="BI1912" s="30" t="s">
        <v>4033</v>
      </c>
    </row>
    <row r="1913" spans="56:61" s="20" customFormat="1" ht="15" hidden="1" x14ac:dyDescent="0.25">
      <c r="BD1913" t="str">
        <f t="shared" si="103"/>
        <v>RRFWRIGHTINGTON HOSPITAL - RRF53</v>
      </c>
      <c r="BE1913" s="30" t="s">
        <v>4046</v>
      </c>
      <c r="BF1913" s="30" t="s">
        <v>4047</v>
      </c>
      <c r="BG1913" s="30" t="s">
        <v>4046</v>
      </c>
      <c r="BH1913" s="30" t="s">
        <v>4047</v>
      </c>
      <c r="BI1913" s="30" t="s">
        <v>4033</v>
      </c>
    </row>
    <row r="1914" spans="56:61" s="20" customFormat="1" ht="15" hidden="1" x14ac:dyDescent="0.25">
      <c r="BD1914" t="str">
        <f t="shared" si="103"/>
        <v>RRJROYAL ORTHOPAEDIC HOSPITAL - RRJ05</v>
      </c>
      <c r="BE1914" s="30" t="s">
        <v>4048</v>
      </c>
      <c r="BF1914" s="30" t="s">
        <v>4049</v>
      </c>
      <c r="BG1914" s="30" t="s">
        <v>4048</v>
      </c>
      <c r="BH1914" s="30" t="s">
        <v>4049</v>
      </c>
      <c r="BI1914" s="30" t="s">
        <v>4050</v>
      </c>
    </row>
    <row r="1915" spans="56:61" s="20" customFormat="1" ht="15" hidden="1" x14ac:dyDescent="0.25">
      <c r="BD1915" t="str">
        <f t="shared" si="103"/>
        <v>RRKASHFURLONG MEDICAL CENTRE</v>
      </c>
      <c r="BE1915" s="30" t="s">
        <v>4051</v>
      </c>
      <c r="BF1915" s="30" t="s">
        <v>4052</v>
      </c>
      <c r="BG1915" s="30" t="s">
        <v>4051</v>
      </c>
      <c r="BH1915" s="30" t="s">
        <v>4052</v>
      </c>
      <c r="BI1915" s="30" t="s">
        <v>4053</v>
      </c>
    </row>
    <row r="1916" spans="56:61" s="20" customFormat="1" ht="15" hidden="1" x14ac:dyDescent="0.25">
      <c r="BD1916" t="str">
        <f t="shared" si="103"/>
        <v>RRKGOOD HOPE HOSPITAL</v>
      </c>
      <c r="BE1916" s="30" t="s">
        <v>4054</v>
      </c>
      <c r="BF1916" s="30" t="s">
        <v>3692</v>
      </c>
      <c r="BG1916" s="30" t="s">
        <v>4054</v>
      </c>
      <c r="BH1916" s="30" t="s">
        <v>3692</v>
      </c>
      <c r="BI1916" s="30" t="s">
        <v>4053</v>
      </c>
    </row>
    <row r="1917" spans="56:61" s="20" customFormat="1" ht="15" hidden="1" x14ac:dyDescent="0.25">
      <c r="BD1917" t="str">
        <f t="shared" si="103"/>
        <v>RRKGREEN RIDGE SURGERY</v>
      </c>
      <c r="BE1917" s="30" t="s">
        <v>4055</v>
      </c>
      <c r="BF1917" s="30" t="s">
        <v>4056</v>
      </c>
      <c r="BG1917" s="30" t="s">
        <v>4055</v>
      </c>
      <c r="BH1917" s="30" t="s">
        <v>4056</v>
      </c>
      <c r="BI1917" s="30" t="s">
        <v>4053</v>
      </c>
    </row>
    <row r="1918" spans="56:61" s="20" customFormat="1" ht="15" hidden="1" x14ac:dyDescent="0.25">
      <c r="BD1918" t="str">
        <f t="shared" si="103"/>
        <v>RRKHEARTLANDS HOSPITAL</v>
      </c>
      <c r="BE1918" s="30" t="s">
        <v>4057</v>
      </c>
      <c r="BF1918" s="30" t="s">
        <v>4058</v>
      </c>
      <c r="BG1918" s="30" t="s">
        <v>4057</v>
      </c>
      <c r="BH1918" s="30" t="s">
        <v>4058</v>
      </c>
      <c r="BI1918" s="30" t="s">
        <v>4053</v>
      </c>
    </row>
    <row r="1919" spans="56:61" s="20" customFormat="1" ht="15" hidden="1" x14ac:dyDescent="0.25">
      <c r="BD1919" t="str">
        <f t="shared" si="103"/>
        <v>RRKQUEEN ELIZABETH HOSPITAL - RRK02</v>
      </c>
      <c r="BE1919" s="30" t="s">
        <v>4059</v>
      </c>
      <c r="BF1919" s="30" t="s">
        <v>4060</v>
      </c>
      <c r="BG1919" s="30" t="s">
        <v>4059</v>
      </c>
      <c r="BH1919" s="30" t="s">
        <v>4060</v>
      </c>
      <c r="BI1919" s="30" t="s">
        <v>4053</v>
      </c>
    </row>
    <row r="1920" spans="56:61" s="20" customFormat="1" ht="12.75" hidden="1" customHeight="1" x14ac:dyDescent="0.25">
      <c r="BD1920" t="str">
        <f t="shared" si="103"/>
        <v>RRKQUEEN ELIZABETH HOSPITAL BIRMINGHAM - RRK15</v>
      </c>
      <c r="BE1920" s="30" t="s">
        <v>4061</v>
      </c>
      <c r="BF1920" s="30" t="s">
        <v>4062</v>
      </c>
      <c r="BG1920" s="30" t="s">
        <v>4061</v>
      </c>
      <c r="BH1920" s="30" t="s">
        <v>4062</v>
      </c>
      <c r="BI1920" s="30" t="s">
        <v>4053</v>
      </c>
    </row>
    <row r="1921" spans="56:61" s="20" customFormat="1" ht="15" hidden="1" x14ac:dyDescent="0.25">
      <c r="BD1921" t="str">
        <f t="shared" si="103"/>
        <v>RRKSELLY OAK HOSPITAL (ACUTE) - RRK03</v>
      </c>
      <c r="BE1921" s="30" t="s">
        <v>4063</v>
      </c>
      <c r="BF1921" s="30" t="s">
        <v>4064</v>
      </c>
      <c r="BG1921" s="30" t="s">
        <v>4063</v>
      </c>
      <c r="BH1921" s="30" t="s">
        <v>4064</v>
      </c>
      <c r="BI1921" s="30" t="s">
        <v>4053</v>
      </c>
    </row>
    <row r="1922" spans="56:61" s="20" customFormat="1" ht="12.75" hidden="1" customHeight="1" x14ac:dyDescent="0.25">
      <c r="BD1922" t="str">
        <f t="shared" si="103"/>
        <v>RRKSOLIHULL HOSPITAL</v>
      </c>
      <c r="BE1922" s="30" t="s">
        <v>4065</v>
      </c>
      <c r="BF1922" s="30" t="s">
        <v>4066</v>
      </c>
      <c r="BG1922" s="30" t="s">
        <v>4065</v>
      </c>
      <c r="BH1922" s="30" t="s">
        <v>4066</v>
      </c>
      <c r="BI1922" s="30" t="s">
        <v>4053</v>
      </c>
    </row>
    <row r="1923" spans="56:61" s="20" customFormat="1" ht="12.75" hidden="1" customHeight="1" x14ac:dyDescent="0.25">
      <c r="BD1923" t="str">
        <f t="shared" si="103"/>
        <v>RRPAHEADS</v>
      </c>
      <c r="BE1923" s="30" t="s">
        <v>4067</v>
      </c>
      <c r="BF1923" s="30" t="s">
        <v>4068</v>
      </c>
      <c r="BG1923" s="30" t="s">
        <v>4067</v>
      </c>
      <c r="BH1923" s="30" t="s">
        <v>4068</v>
      </c>
      <c r="BI1923" s="30" t="s">
        <v>121</v>
      </c>
    </row>
    <row r="1924" spans="56:61" s="20" customFormat="1" ht="15" hidden="1" x14ac:dyDescent="0.25">
      <c r="BD1924" t="str">
        <f t="shared" si="103"/>
        <v>RRPBARNET GENERAL HOSPITAL</v>
      </c>
      <c r="BE1924" s="30" t="s">
        <v>117</v>
      </c>
      <c r="BF1924" s="30" t="s">
        <v>102</v>
      </c>
      <c r="BG1924" s="30" t="s">
        <v>117</v>
      </c>
      <c r="BH1924" s="30" t="s">
        <v>102</v>
      </c>
      <c r="BI1924" s="30" t="s">
        <v>121</v>
      </c>
    </row>
    <row r="1925" spans="56:61" s="20" customFormat="1" ht="12.75" hidden="1" customHeight="1" x14ac:dyDescent="0.25">
      <c r="BD1925" t="str">
        <f t="shared" si="103"/>
        <v>RRPCANNING CRESCENT</v>
      </c>
      <c r="BE1925" s="30" t="s">
        <v>4069</v>
      </c>
      <c r="BF1925" s="30" t="s">
        <v>4070</v>
      </c>
      <c r="BG1925" s="30" t="s">
        <v>4069</v>
      </c>
      <c r="BH1925" s="30" t="s">
        <v>4070</v>
      </c>
      <c r="BI1925" s="30" t="s">
        <v>121</v>
      </c>
    </row>
    <row r="1926" spans="56:61" s="20" customFormat="1" ht="15" hidden="1" x14ac:dyDescent="0.25">
      <c r="BD1926" t="str">
        <f t="shared" si="103"/>
        <v>RRPCHASE FARM HOSPITAL</v>
      </c>
      <c r="BE1926" s="30" t="s">
        <v>114</v>
      </c>
      <c r="BF1926" s="30" t="s">
        <v>91</v>
      </c>
      <c r="BG1926" s="30" t="s">
        <v>114</v>
      </c>
      <c r="BH1926" s="30" t="s">
        <v>91</v>
      </c>
      <c r="BI1926" s="30" t="s">
        <v>121</v>
      </c>
    </row>
    <row r="1927" spans="56:61" s="20" customFormat="1" ht="15" hidden="1" x14ac:dyDescent="0.25">
      <c r="BD1927" t="str">
        <f t="shared" si="103"/>
        <v>RRPCOLINDALE HOSPITAL</v>
      </c>
      <c r="BE1927" s="30" t="s">
        <v>4071</v>
      </c>
      <c r="BF1927" s="30" t="s">
        <v>4072</v>
      </c>
      <c r="BG1927" s="30" t="s">
        <v>4071</v>
      </c>
      <c r="BH1927" s="30" t="s">
        <v>4072</v>
      </c>
      <c r="BI1927" s="30" t="s">
        <v>121</v>
      </c>
    </row>
    <row r="1928" spans="56:61" s="20" customFormat="1" ht="15" hidden="1" x14ac:dyDescent="0.25">
      <c r="BD1928" t="str">
        <f t="shared" si="103"/>
        <v>RRPECDAS</v>
      </c>
      <c r="BE1928" s="30" t="s">
        <v>4073</v>
      </c>
      <c r="BF1928" s="30" t="s">
        <v>4074</v>
      </c>
      <c r="BG1928" s="30" t="s">
        <v>4073</v>
      </c>
      <c r="BH1928" s="30" t="s">
        <v>4074</v>
      </c>
      <c r="BI1928" s="30" t="s">
        <v>121</v>
      </c>
    </row>
    <row r="1929" spans="56:61" s="20" customFormat="1" ht="15" hidden="1" x14ac:dyDescent="0.25">
      <c r="BD1929" t="str">
        <f t="shared" si="103"/>
        <v>RRPEDGWARE COMMUNITY HOSPITAL</v>
      </c>
      <c r="BE1929" s="30" t="s">
        <v>113</v>
      </c>
      <c r="BF1929" s="30" t="s">
        <v>88</v>
      </c>
      <c r="BG1929" s="30" t="s">
        <v>113</v>
      </c>
      <c r="BH1929" s="30" t="s">
        <v>88</v>
      </c>
      <c r="BI1929" s="30" t="s">
        <v>121</v>
      </c>
    </row>
    <row r="1930" spans="56:61" s="20" customFormat="1" ht="15" hidden="1" x14ac:dyDescent="0.25">
      <c r="BD1930" t="str">
        <f t="shared" si="103"/>
        <v>RRPEDMONTON COMMUNITY REHABILITATION UNIT</v>
      </c>
      <c r="BE1930" s="30" t="s">
        <v>4075</v>
      </c>
      <c r="BF1930" s="30" t="s">
        <v>4076</v>
      </c>
      <c r="BG1930" s="30" t="s">
        <v>4075</v>
      </c>
      <c r="BH1930" s="30" t="s">
        <v>4076</v>
      </c>
      <c r="BI1930" s="30" t="s">
        <v>121</v>
      </c>
    </row>
    <row r="1931" spans="56:61" s="20" customFormat="1" ht="15" hidden="1" x14ac:dyDescent="0.25">
      <c r="BD1931" t="str">
        <f t="shared" si="103"/>
        <v>RRPEIS HARINGEY</v>
      </c>
      <c r="BE1931" s="30" t="s">
        <v>4077</v>
      </c>
      <c r="BF1931" s="30" t="s">
        <v>4078</v>
      </c>
      <c r="BG1931" s="30" t="s">
        <v>4077</v>
      </c>
      <c r="BH1931" s="30" t="s">
        <v>4078</v>
      </c>
      <c r="BI1931" s="30" t="s">
        <v>121</v>
      </c>
    </row>
    <row r="1932" spans="56:61" s="20" customFormat="1" ht="15" hidden="1" x14ac:dyDescent="0.25">
      <c r="BD1932" t="str">
        <f t="shared" si="103"/>
        <v>RRPENFIELD MENTAL HEALTH</v>
      </c>
      <c r="BE1932" s="30" t="s">
        <v>4079</v>
      </c>
      <c r="BF1932" s="30" t="s">
        <v>4080</v>
      </c>
      <c r="BG1932" s="30" t="s">
        <v>4079</v>
      </c>
      <c r="BH1932" s="30" t="s">
        <v>4080</v>
      </c>
      <c r="BI1932" s="30" t="s">
        <v>121</v>
      </c>
    </row>
    <row r="1933" spans="56:61" s="20" customFormat="1" ht="15" hidden="1" customHeight="1" x14ac:dyDescent="0.25">
      <c r="BD1933" t="str">
        <f t="shared" si="103"/>
        <v>RRPFINCHLEY MEMORIAL HOSPITAL</v>
      </c>
      <c r="BE1933" s="30" t="s">
        <v>4081</v>
      </c>
      <c r="BF1933" s="30" t="s">
        <v>1129</v>
      </c>
      <c r="BG1933" s="30" t="s">
        <v>4081</v>
      </c>
      <c r="BH1933" s="30" t="s">
        <v>1129</v>
      </c>
      <c r="BI1933" s="30" t="s">
        <v>121</v>
      </c>
    </row>
    <row r="1934" spans="56:61" s="20" customFormat="1" ht="15" hidden="1" x14ac:dyDescent="0.25">
      <c r="BD1934" t="str">
        <f t="shared" si="103"/>
        <v>RRPFTAC</v>
      </c>
      <c r="BE1934" s="30" t="s">
        <v>4082</v>
      </c>
      <c r="BF1934" s="30" t="s">
        <v>4083</v>
      </c>
      <c r="BG1934" s="30" t="s">
        <v>4082</v>
      </c>
      <c r="BH1934" s="30" t="s">
        <v>4083</v>
      </c>
      <c r="BI1934" s="30" t="s">
        <v>121</v>
      </c>
    </row>
    <row r="1935" spans="56:61" s="20" customFormat="1" ht="15" hidden="1" customHeight="1" x14ac:dyDescent="0.25">
      <c r="BD1935" t="str">
        <f t="shared" si="103"/>
        <v>RRPHARINGEY MENTAL HEALTH</v>
      </c>
      <c r="BE1935" s="30" t="s">
        <v>4084</v>
      </c>
      <c r="BF1935" s="30" t="s">
        <v>4085</v>
      </c>
      <c r="BG1935" s="30" t="s">
        <v>4084</v>
      </c>
      <c r="BH1935" s="30" t="s">
        <v>4085</v>
      </c>
      <c r="BI1935" s="30" t="s">
        <v>121</v>
      </c>
    </row>
    <row r="1936" spans="56:61" s="20" customFormat="1" ht="15" hidden="1" x14ac:dyDescent="0.25">
      <c r="BD1936" t="str">
        <f t="shared" si="103"/>
        <v>RRPHAWTHORN UNIT</v>
      </c>
      <c r="BE1936" s="30" t="s">
        <v>4086</v>
      </c>
      <c r="BF1936" s="30" t="s">
        <v>4087</v>
      </c>
      <c r="BG1936" s="30" t="s">
        <v>4086</v>
      </c>
      <c r="BH1936" s="30" t="s">
        <v>4087</v>
      </c>
      <c r="BI1936" s="30" t="s">
        <v>121</v>
      </c>
    </row>
    <row r="1937" spans="56:61" s="20" customFormat="1" ht="12.75" hidden="1" customHeight="1" x14ac:dyDescent="0.25">
      <c r="BD1937" t="str">
        <f t="shared" si="103"/>
        <v>RRPISLINGTON CANONBURY COMMUNITY MENTAL HEALTH</v>
      </c>
      <c r="BE1937" s="30" t="s">
        <v>4088</v>
      </c>
      <c r="BF1937" s="30" t="s">
        <v>4089</v>
      </c>
      <c r="BG1937" s="30" t="s">
        <v>4088</v>
      </c>
      <c r="BH1937" s="30" t="s">
        <v>4089</v>
      </c>
      <c r="BI1937" s="30" t="s">
        <v>121</v>
      </c>
    </row>
    <row r="1938" spans="56:61" s="20" customFormat="1" ht="15" hidden="1" x14ac:dyDescent="0.25">
      <c r="BD1938" t="str">
        <f t="shared" si="103"/>
        <v>RRPMIDAS</v>
      </c>
      <c r="BE1938" s="30" t="s">
        <v>4090</v>
      </c>
      <c r="BF1938" s="30" t="s">
        <v>4091</v>
      </c>
      <c r="BG1938" s="30" t="s">
        <v>4090</v>
      </c>
      <c r="BH1938" s="30" t="s">
        <v>4091</v>
      </c>
      <c r="BI1938" s="30" t="s">
        <v>121</v>
      </c>
    </row>
    <row r="1939" spans="56:61" s="20" customFormat="1" ht="12.75" hidden="1" customHeight="1" x14ac:dyDescent="0.25">
      <c r="BD1939" t="str">
        <f t="shared" si="103"/>
        <v>RRPROYAL NATIONAL ORTHOPAEDIC HOSPITAL</v>
      </c>
      <c r="BE1939" s="30" t="s">
        <v>4092</v>
      </c>
      <c r="BF1939" s="30" t="s">
        <v>4093</v>
      </c>
      <c r="BG1939" s="30" t="s">
        <v>4092</v>
      </c>
      <c r="BH1939" s="30" t="s">
        <v>4093</v>
      </c>
      <c r="BI1939" s="30" t="s">
        <v>121</v>
      </c>
    </row>
    <row r="1940" spans="56:61" s="20" customFormat="1" ht="15" hidden="1" x14ac:dyDescent="0.25">
      <c r="BD1940" t="str">
        <f t="shared" si="103"/>
        <v>RRPSAFE</v>
      </c>
      <c r="BE1940" s="30" t="s">
        <v>4094</v>
      </c>
      <c r="BF1940" s="30" t="s">
        <v>4095</v>
      </c>
      <c r="BG1940" s="30" t="s">
        <v>4094</v>
      </c>
      <c r="BH1940" s="30" t="s">
        <v>4095</v>
      </c>
      <c r="BI1940" s="30" t="s">
        <v>121</v>
      </c>
    </row>
    <row r="1941" spans="56:61" s="20" customFormat="1" ht="15" hidden="1" x14ac:dyDescent="0.25">
      <c r="BD1941" t="str">
        <f t="shared" si="103"/>
        <v>RRPST ANN'S HOSPITAL</v>
      </c>
      <c r="BE1941" s="30" t="s">
        <v>115</v>
      </c>
      <c r="BF1941" s="30" t="s">
        <v>93</v>
      </c>
      <c r="BG1941" s="30" t="s">
        <v>115</v>
      </c>
      <c r="BH1941" s="30" t="s">
        <v>93</v>
      </c>
      <c r="BI1941" s="30" t="s">
        <v>121</v>
      </c>
    </row>
    <row r="1942" spans="56:61" s="20" customFormat="1" ht="15" hidden="1" x14ac:dyDescent="0.25">
      <c r="BD1942" t="str">
        <f t="shared" si="103"/>
        <v>RRPST MICHAEL'S HOSPITAL</v>
      </c>
      <c r="BE1942" s="30" t="s">
        <v>116</v>
      </c>
      <c r="BF1942" s="30" t="s">
        <v>96</v>
      </c>
      <c r="BG1942" s="30" t="s">
        <v>116</v>
      </c>
      <c r="BH1942" s="30" t="s">
        <v>96</v>
      </c>
      <c r="BI1942" s="30" t="s">
        <v>121</v>
      </c>
    </row>
    <row r="1943" spans="56:61" s="20" customFormat="1" ht="15" hidden="1" x14ac:dyDescent="0.25">
      <c r="BD1943" t="str">
        <f t="shared" si="103"/>
        <v>RRPTULIP (AOT)</v>
      </c>
      <c r="BE1943" s="30" t="s">
        <v>4096</v>
      </c>
      <c r="BF1943" s="30" t="s">
        <v>4097</v>
      </c>
      <c r="BG1943" s="30" t="s">
        <v>4096</v>
      </c>
      <c r="BH1943" s="30" t="s">
        <v>4097</v>
      </c>
      <c r="BI1943" s="30" t="s">
        <v>121</v>
      </c>
    </row>
    <row r="1944" spans="56:61" s="20" customFormat="1" ht="15" hidden="1" x14ac:dyDescent="0.25">
      <c r="BD1944" t="str">
        <f t="shared" si="103"/>
        <v>RRVHOSPITAL FOR TROPICAL DISEASES - RRVRH</v>
      </c>
      <c r="BE1944" s="30" t="s">
        <v>4098</v>
      </c>
      <c r="BF1944" s="30" t="s">
        <v>4099</v>
      </c>
      <c r="BG1944" s="30" t="s">
        <v>4098</v>
      </c>
      <c r="BH1944" s="30" t="s">
        <v>4099</v>
      </c>
      <c r="BI1944" s="30" t="s">
        <v>4100</v>
      </c>
    </row>
    <row r="1945" spans="56:61" s="20" customFormat="1" ht="15" hidden="1" x14ac:dyDescent="0.25">
      <c r="BD1945" t="str">
        <f t="shared" si="103"/>
        <v>RRVNAT HOSP FOR NEURLGY &amp; NEUROSC. CHALFONT</v>
      </c>
      <c r="BE1945" s="30" t="s">
        <v>4101</v>
      </c>
      <c r="BF1945" s="30" t="s">
        <v>4102</v>
      </c>
      <c r="BG1945" s="30" t="s">
        <v>4101</v>
      </c>
      <c r="BH1945" s="30" t="s">
        <v>4102</v>
      </c>
      <c r="BI1945" s="30" t="s">
        <v>4100</v>
      </c>
    </row>
    <row r="1946" spans="56:61" s="20" customFormat="1" ht="15" hidden="1" x14ac:dyDescent="0.25">
      <c r="BD1946" t="str">
        <f t="shared" si="103"/>
        <v>RRVNATIONAL HOSPITAL FOR NEUROLOGY AND NEUROSURGERY, QUEEN SQUARE - RRVNQ</v>
      </c>
      <c r="BE1946" s="30" t="s">
        <v>4103</v>
      </c>
      <c r="BF1946" s="30" t="s">
        <v>4104</v>
      </c>
      <c r="BG1946" s="30" t="s">
        <v>4103</v>
      </c>
      <c r="BH1946" s="30" t="s">
        <v>4104</v>
      </c>
      <c r="BI1946" s="30" t="s">
        <v>4100</v>
      </c>
    </row>
    <row r="1947" spans="56:61" s="20" customFormat="1" ht="15" hidden="1" x14ac:dyDescent="0.25">
      <c r="BD1947" t="str">
        <f t="shared" si="103"/>
        <v>RRVROYAL NATIONAL THROAT, NOSE &amp; EAR HOSPITAL - RRVRN</v>
      </c>
      <c r="BE1947" s="30" t="s">
        <v>4105</v>
      </c>
      <c r="BF1947" s="30" t="s">
        <v>4106</v>
      </c>
      <c r="BG1947" s="30" t="s">
        <v>4105</v>
      </c>
      <c r="BH1947" s="30" t="s">
        <v>4106</v>
      </c>
      <c r="BI1947" s="30" t="s">
        <v>4100</v>
      </c>
    </row>
    <row r="1948" spans="56:61" s="20" customFormat="1" ht="15" hidden="1" x14ac:dyDescent="0.25">
      <c r="BD1948" t="str">
        <f t="shared" si="103"/>
        <v>RRVTHE EASTMAN DENTAL HOSPITAL - RRVE1</v>
      </c>
      <c r="BE1948" s="30" t="s">
        <v>4107</v>
      </c>
      <c r="BF1948" s="30" t="s">
        <v>4108</v>
      </c>
      <c r="BG1948" s="30" t="s">
        <v>4107</v>
      </c>
      <c r="BH1948" s="30" t="s">
        <v>4108</v>
      </c>
      <c r="BI1948" s="30" t="s">
        <v>4100</v>
      </c>
    </row>
    <row r="1949" spans="56:61" s="20" customFormat="1" ht="15" hidden="1" x14ac:dyDescent="0.25">
      <c r="BD1949" t="str">
        <f t="shared" si="103"/>
        <v>RRVTHE HEART HOSPITAL - RRV30</v>
      </c>
      <c r="BE1949" s="30" t="s">
        <v>4109</v>
      </c>
      <c r="BF1949" s="30" t="s">
        <v>4110</v>
      </c>
      <c r="BG1949" s="30" t="s">
        <v>4109</v>
      </c>
      <c r="BH1949" s="30" t="s">
        <v>4110</v>
      </c>
      <c r="BI1949" s="30" t="s">
        <v>4100</v>
      </c>
    </row>
    <row r="1950" spans="56:61" s="20" customFormat="1" ht="15" hidden="1" x14ac:dyDescent="0.25">
      <c r="BD1950" t="str">
        <f t="shared" si="103"/>
        <v>RRVTHE ROYAL LONDON HOSPITAL FOR INTEGRATED MEDICINE - RRV60</v>
      </c>
      <c r="BE1950" s="30" t="s">
        <v>4111</v>
      </c>
      <c r="BF1950" s="30" t="s">
        <v>4112</v>
      </c>
      <c r="BG1950" s="30" t="s">
        <v>4111</v>
      </c>
      <c r="BH1950" s="30" t="s">
        <v>4112</v>
      </c>
      <c r="BI1950" s="30" t="s">
        <v>4100</v>
      </c>
    </row>
    <row r="1951" spans="56:61" s="20" customFormat="1" ht="15" hidden="1" x14ac:dyDescent="0.25">
      <c r="BD1951" t="str">
        <f t="shared" si="103"/>
        <v>RRVUCH MACMILLAN CANCER CENTRE</v>
      </c>
      <c r="BE1951" s="30" t="s">
        <v>4113</v>
      </c>
      <c r="BF1951" s="30" t="s">
        <v>4114</v>
      </c>
      <c r="BG1951" s="30" t="s">
        <v>4113</v>
      </c>
      <c r="BH1951" s="30" t="s">
        <v>4114</v>
      </c>
      <c r="BI1951" s="30" t="s">
        <v>4100</v>
      </c>
    </row>
    <row r="1952" spans="56:61" s="20" customFormat="1" ht="15" hidden="1" x14ac:dyDescent="0.25">
      <c r="BD1952" t="str">
        <f t="shared" si="103"/>
        <v>RRVUCLH OUTREACH: ASHFORD AND ST PETER'S HOSPITAL - RRV99</v>
      </c>
      <c r="BE1952" s="30" t="s">
        <v>4115</v>
      </c>
      <c r="BF1952" s="30" t="s">
        <v>4116</v>
      </c>
      <c r="BG1952" s="30" t="s">
        <v>4115</v>
      </c>
      <c r="BH1952" s="30" t="s">
        <v>4116</v>
      </c>
      <c r="BI1952" s="30" t="s">
        <v>4100</v>
      </c>
    </row>
    <row r="1953" spans="56:61" s="20" customFormat="1" ht="15" hidden="1" x14ac:dyDescent="0.25">
      <c r="BD1953" t="str">
        <f t="shared" si="103"/>
        <v>RRVUCLH OUTREACH: ROYAL BERKSHIRE HOSPITAL - RRV97</v>
      </c>
      <c r="BE1953" s="30" t="s">
        <v>4117</v>
      </c>
      <c r="BF1953" s="30" t="s">
        <v>4118</v>
      </c>
      <c r="BG1953" s="30" t="s">
        <v>4117</v>
      </c>
      <c r="BH1953" s="30" t="s">
        <v>4118</v>
      </c>
      <c r="BI1953" s="30" t="s">
        <v>4100</v>
      </c>
    </row>
    <row r="1954" spans="56:61" s="20" customFormat="1" ht="15" hidden="1" x14ac:dyDescent="0.25">
      <c r="BD1954" t="str">
        <f t="shared" si="103"/>
        <v>RRVUCLH OUTREACH: THE MARGARET CENTRE - RRV98</v>
      </c>
      <c r="BE1954" s="30" t="s">
        <v>4119</v>
      </c>
      <c r="BF1954" s="30" t="s">
        <v>4120</v>
      </c>
      <c r="BG1954" s="30" t="s">
        <v>4119</v>
      </c>
      <c r="BH1954" s="30" t="s">
        <v>4120</v>
      </c>
      <c r="BI1954" s="30" t="s">
        <v>4100</v>
      </c>
    </row>
    <row r="1955" spans="56:61" s="20" customFormat="1" ht="15" hidden="1" x14ac:dyDescent="0.25">
      <c r="BD1955" t="str">
        <f t="shared" si="103"/>
        <v>RRVUCLH ROSENHEIM BUILDING</v>
      </c>
      <c r="BE1955" s="30" t="s">
        <v>4121</v>
      </c>
      <c r="BF1955" s="30" t="s">
        <v>4122</v>
      </c>
      <c r="BG1955" s="30" t="s">
        <v>4121</v>
      </c>
      <c r="BH1955" s="30" t="s">
        <v>4122</v>
      </c>
      <c r="BI1955" s="30" t="s">
        <v>4100</v>
      </c>
    </row>
    <row r="1956" spans="56:61" s="20" customFormat="1" ht="15" hidden="1" x14ac:dyDescent="0.25">
      <c r="BD1956" t="str">
        <f t="shared" si="103"/>
        <v>RRVUNIVERSITY COLLEGE HOSPITAL - RRV03</v>
      </c>
      <c r="BE1956" s="30" t="s">
        <v>4123</v>
      </c>
      <c r="BF1956" s="30" t="s">
        <v>4124</v>
      </c>
      <c r="BG1956" s="30" t="s">
        <v>4123</v>
      </c>
      <c r="BH1956" s="30" t="s">
        <v>4124</v>
      </c>
      <c r="BI1956" s="30" t="s">
        <v>4100</v>
      </c>
    </row>
    <row r="1957" spans="56:61" s="20" customFormat="1" ht="15" hidden="1" x14ac:dyDescent="0.25">
      <c r="BD1957" t="str">
        <f t="shared" si="103"/>
        <v>RRVUNIVERSITY COLLEGE HOSPITAL ELIZABETH GARRETT ANDERSON WING - RRV11</v>
      </c>
      <c r="BE1957" s="30" t="s">
        <v>4125</v>
      </c>
      <c r="BF1957" s="30" t="s">
        <v>4126</v>
      </c>
      <c r="BG1957" s="30" t="s">
        <v>4125</v>
      </c>
      <c r="BH1957" s="30" t="s">
        <v>4126</v>
      </c>
      <c r="BI1957" s="30" t="s">
        <v>4100</v>
      </c>
    </row>
    <row r="1958" spans="56:61" s="20" customFormat="1" ht="15" hidden="1" x14ac:dyDescent="0.25">
      <c r="BD1958" t="str">
        <f t="shared" si="103"/>
        <v>RT1ACER WARD, HINCHINGBROOKE HOSPITAL</v>
      </c>
      <c r="BE1958" s="30" t="s">
        <v>4127</v>
      </c>
      <c r="BF1958" s="30" t="s">
        <v>4128</v>
      </c>
      <c r="BG1958" s="30" t="s">
        <v>4127</v>
      </c>
      <c r="BH1958" s="30" t="s">
        <v>4128</v>
      </c>
      <c r="BI1958" s="30" t="s">
        <v>4129</v>
      </c>
    </row>
    <row r="1959" spans="56:61" s="20" customFormat="1" ht="15" hidden="1" x14ac:dyDescent="0.25">
      <c r="BD1959" t="str">
        <f t="shared" si="103"/>
        <v>RT1ADDENBROOKES HOSPITAL</v>
      </c>
      <c r="BE1959" s="30" t="s">
        <v>4130</v>
      </c>
      <c r="BF1959" s="30" t="s">
        <v>4131</v>
      </c>
      <c r="BG1959" s="30" t="s">
        <v>4130</v>
      </c>
      <c r="BH1959" s="30" t="s">
        <v>4131</v>
      </c>
      <c r="BI1959" s="30" t="s">
        <v>4129</v>
      </c>
    </row>
    <row r="1960" spans="56:61" s="20" customFormat="1" ht="15" hidden="1" x14ac:dyDescent="0.25">
      <c r="BD1960" t="str">
        <f t="shared" si="103"/>
        <v>RT1ADOLESCENT UNIT</v>
      </c>
      <c r="BE1960" s="30" t="s">
        <v>4132</v>
      </c>
      <c r="BF1960" s="30" t="s">
        <v>4133</v>
      </c>
      <c r="BG1960" s="30" t="s">
        <v>4132</v>
      </c>
      <c r="BH1960" s="30" t="s">
        <v>4133</v>
      </c>
      <c r="BI1960" s="30" t="s">
        <v>4129</v>
      </c>
    </row>
    <row r="1961" spans="56:61" s="20" customFormat="1" ht="15" hidden="1" x14ac:dyDescent="0.25">
      <c r="BD1961" t="str">
        <f t="shared" si="103"/>
        <v>RT1AMBERSIDE</v>
      </c>
      <c r="BE1961" s="30" t="s">
        <v>4134</v>
      </c>
      <c r="BF1961" s="30" t="s">
        <v>4135</v>
      </c>
      <c r="BG1961" s="30" t="s">
        <v>4134</v>
      </c>
      <c r="BH1961" s="30" t="s">
        <v>4135</v>
      </c>
      <c r="BI1961" s="30" t="s">
        <v>4129</v>
      </c>
    </row>
    <row r="1962" spans="56:61" s="20" customFormat="1" ht="15" hidden="1" x14ac:dyDescent="0.25">
      <c r="BD1962" t="str">
        <f t="shared" si="103"/>
        <v>RT1BRUDENELL COMMUNITY HOME</v>
      </c>
      <c r="BE1962" s="30" t="s">
        <v>4136</v>
      </c>
      <c r="BF1962" s="30" t="s">
        <v>4137</v>
      </c>
      <c r="BG1962" s="30" t="s">
        <v>4136</v>
      </c>
      <c r="BH1962" s="30" t="s">
        <v>4137</v>
      </c>
      <c r="BI1962" s="30" t="s">
        <v>4129</v>
      </c>
    </row>
    <row r="1963" spans="56:61" s="20" customFormat="1" ht="15" hidden="1" x14ac:dyDescent="0.25">
      <c r="BD1963" t="str">
        <f t="shared" si="103"/>
        <v>RT1CADS PETERBOROUGH</v>
      </c>
      <c r="BE1963" s="30" t="s">
        <v>4138</v>
      </c>
      <c r="BF1963" s="30" t="s">
        <v>4139</v>
      </c>
      <c r="BG1963" s="30" t="s">
        <v>4138</v>
      </c>
      <c r="BH1963" s="30" t="s">
        <v>4139</v>
      </c>
      <c r="BI1963" s="30" t="s">
        <v>4129</v>
      </c>
    </row>
    <row r="1964" spans="56:61" s="20" customFormat="1" ht="15" hidden="1" x14ac:dyDescent="0.25">
      <c r="BD1964" t="str">
        <f t="shared" si="103"/>
        <v>RT1CAMBRIDGE COMWISE CDS</v>
      </c>
      <c r="BE1964" s="30" t="s">
        <v>4140</v>
      </c>
      <c r="BF1964" s="30" t="s">
        <v>4141</v>
      </c>
      <c r="BG1964" s="30" t="s">
        <v>4140</v>
      </c>
      <c r="BH1964" s="30" t="s">
        <v>4141</v>
      </c>
      <c r="BI1964" s="30" t="s">
        <v>4129</v>
      </c>
    </row>
    <row r="1965" spans="56:61" s="20" customFormat="1" ht="15" hidden="1" x14ac:dyDescent="0.25">
      <c r="BD1965" t="str">
        <f t="shared" si="103"/>
        <v>RT1CAMBRIDGE DDS</v>
      </c>
      <c r="BE1965" s="30" t="s">
        <v>4142</v>
      </c>
      <c r="BF1965" s="30" t="s">
        <v>4143</v>
      </c>
      <c r="BG1965" s="30" t="s">
        <v>4142</v>
      </c>
      <c r="BH1965" s="30" t="s">
        <v>4143</v>
      </c>
      <c r="BI1965" s="30" t="s">
        <v>4129</v>
      </c>
    </row>
    <row r="1966" spans="56:61" s="20" customFormat="1" ht="15" hidden="1" x14ac:dyDescent="0.25">
      <c r="BD1966" t="str">
        <f t="shared" si="103"/>
        <v>RT1CAMBRIDGE LD</v>
      </c>
      <c r="BE1966" s="30" t="s">
        <v>4144</v>
      </c>
      <c r="BF1966" s="30" t="s">
        <v>4145</v>
      </c>
      <c r="BG1966" s="30" t="s">
        <v>4144</v>
      </c>
      <c r="BH1966" s="30" t="s">
        <v>4145</v>
      </c>
      <c r="BI1966" s="30" t="s">
        <v>4129</v>
      </c>
    </row>
    <row r="1967" spans="56:61" s="20" customFormat="1" ht="15" hidden="1" x14ac:dyDescent="0.25">
      <c r="BD1967" t="str">
        <f t="shared" si="103"/>
        <v>RT1CAMBRIDGE MARACIS CDS</v>
      </c>
      <c r="BE1967" s="30" t="s">
        <v>4146</v>
      </c>
      <c r="BF1967" s="30" t="s">
        <v>4147</v>
      </c>
      <c r="BG1967" s="30" t="s">
        <v>4146</v>
      </c>
      <c r="BH1967" s="30" t="s">
        <v>4147</v>
      </c>
      <c r="BI1967" s="30" t="s">
        <v>4129</v>
      </c>
    </row>
    <row r="1968" spans="56:61" s="20" customFormat="1" ht="15" hidden="1" x14ac:dyDescent="0.25">
      <c r="BD1968" t="str">
        <f t="shared" si="103"/>
        <v>RT1CAMBRIDGE OPMH</v>
      </c>
      <c r="BE1968" s="30" t="s">
        <v>4148</v>
      </c>
      <c r="BF1968" s="30" t="s">
        <v>4149</v>
      </c>
      <c r="BG1968" s="30" t="s">
        <v>4148</v>
      </c>
      <c r="BH1968" s="30" t="s">
        <v>4149</v>
      </c>
      <c r="BI1968" s="30" t="s">
        <v>4129</v>
      </c>
    </row>
    <row r="1969" spans="56:61" s="20" customFormat="1" ht="15" hidden="1" x14ac:dyDescent="0.25">
      <c r="BD1969" t="str">
        <f t="shared" si="103"/>
        <v>RT1CAMBRIDGESHIRE MST-CAN</v>
      </c>
      <c r="BE1969" s="30" t="s">
        <v>4150</v>
      </c>
      <c r="BF1969" s="30" t="s">
        <v>4151</v>
      </c>
      <c r="BG1969" s="30" t="s">
        <v>4150</v>
      </c>
      <c r="BH1969" s="30" t="s">
        <v>4151</v>
      </c>
      <c r="BI1969" s="30" t="s">
        <v>4129</v>
      </c>
    </row>
    <row r="1970" spans="56:61" s="20" customFormat="1" ht="15" hidden="1" x14ac:dyDescent="0.25">
      <c r="BD1970" t="str">
        <f t="shared" si="103"/>
        <v>RT1CAMEO</v>
      </c>
      <c r="BE1970" s="30" t="s">
        <v>4152</v>
      </c>
      <c r="BF1970" s="30" t="s">
        <v>4153</v>
      </c>
      <c r="BG1970" s="30" t="s">
        <v>4152</v>
      </c>
      <c r="BH1970" s="30" t="s">
        <v>4153</v>
      </c>
      <c r="BI1970" s="30" t="s">
        <v>4129</v>
      </c>
    </row>
    <row r="1971" spans="56:61" s="20" customFormat="1" ht="15" hidden="1" x14ac:dyDescent="0.25">
      <c r="BD1971" t="str">
        <f t="shared" si="103"/>
        <v>RT1COBWEBS</v>
      </c>
      <c r="BE1971" s="30" t="s">
        <v>4154</v>
      </c>
      <c r="BF1971" s="30" t="s">
        <v>4155</v>
      </c>
      <c r="BG1971" s="30" t="s">
        <v>4154</v>
      </c>
      <c r="BH1971" s="30" t="s">
        <v>4155</v>
      </c>
      <c r="BI1971" s="30" t="s">
        <v>4129</v>
      </c>
    </row>
    <row r="1972" spans="56:61" s="20" customFormat="1" ht="15" hidden="1" x14ac:dyDescent="0.25">
      <c r="BD1972" t="str">
        <f t="shared" si="103"/>
        <v>RT1COMMUNITY ALCOHOL AND DRUGS</v>
      </c>
      <c r="BE1972" s="30" t="s">
        <v>4156</v>
      </c>
      <c r="BF1972" s="30" t="s">
        <v>4157</v>
      </c>
      <c r="BG1972" s="30" t="s">
        <v>4156</v>
      </c>
      <c r="BH1972" s="30" t="s">
        <v>4157</v>
      </c>
      <c r="BI1972" s="30" t="s">
        <v>4129</v>
      </c>
    </row>
    <row r="1973" spans="56:61" s="20" customFormat="1" ht="15" hidden="1" x14ac:dyDescent="0.25">
      <c r="BD1973" t="str">
        <f t="shared" si="103"/>
        <v>RT1CPC1</v>
      </c>
      <c r="BE1973" s="30" t="s">
        <v>4158</v>
      </c>
      <c r="BF1973" s="30" t="s">
        <v>4159</v>
      </c>
      <c r="BG1973" s="30" t="s">
        <v>4158</v>
      </c>
      <c r="BH1973" s="30" t="s">
        <v>4159</v>
      </c>
      <c r="BI1973" s="30" t="s">
        <v>4129</v>
      </c>
    </row>
    <row r="1974" spans="56:61" s="20" customFormat="1" ht="15" hidden="1" x14ac:dyDescent="0.25">
      <c r="BD1974" t="str">
        <f t="shared" si="103"/>
        <v>RT1CROYLANDS</v>
      </c>
      <c r="BE1974" s="30" t="s">
        <v>4160</v>
      </c>
      <c r="BF1974" s="30" t="s">
        <v>4161</v>
      </c>
      <c r="BG1974" s="30" t="s">
        <v>4160</v>
      </c>
      <c r="BH1974" s="30" t="s">
        <v>4161</v>
      </c>
      <c r="BI1974" s="30" t="s">
        <v>4129</v>
      </c>
    </row>
    <row r="1975" spans="56:61" s="20" customFormat="1" ht="15" hidden="1" x14ac:dyDescent="0.25">
      <c r="BD1975" t="str">
        <f t="shared" si="103"/>
        <v>RT1DARWIN NURSERY, PROSPECT FARM</v>
      </c>
      <c r="BE1975" s="30" t="s">
        <v>4162</v>
      </c>
      <c r="BF1975" s="30" t="s">
        <v>4163</v>
      </c>
      <c r="BG1975" s="30" t="s">
        <v>4162</v>
      </c>
      <c r="BH1975" s="30" t="s">
        <v>4163</v>
      </c>
      <c r="BI1975" s="30" t="s">
        <v>4129</v>
      </c>
    </row>
    <row r="1976" spans="56:61" s="20" customFormat="1" ht="15" hidden="1" x14ac:dyDescent="0.25">
      <c r="BD1976" t="str">
        <f t="shared" si="103"/>
        <v>RT1DODDINGTON HOSPITAL</v>
      </c>
      <c r="BE1976" s="30" t="s">
        <v>4164</v>
      </c>
      <c r="BF1976" s="30" t="s">
        <v>4165</v>
      </c>
      <c r="BG1976" s="30" t="s">
        <v>4164</v>
      </c>
      <c r="BH1976" s="30" t="s">
        <v>4165</v>
      </c>
      <c r="BI1976" s="30" t="s">
        <v>4129</v>
      </c>
    </row>
    <row r="1977" spans="56:61" s="20" customFormat="1" ht="15" hidden="1" x14ac:dyDescent="0.25">
      <c r="BD1977" t="str">
        <f t="shared" si="103"/>
        <v>RT1E CAMBS AND FENLAND CDT</v>
      </c>
      <c r="BE1977" s="30" t="s">
        <v>4166</v>
      </c>
      <c r="BF1977" s="30" t="s">
        <v>4167</v>
      </c>
      <c r="BG1977" s="30" t="s">
        <v>4166</v>
      </c>
      <c r="BH1977" s="30" t="s">
        <v>4167</v>
      </c>
      <c r="BI1977" s="30" t="s">
        <v>4129</v>
      </c>
    </row>
    <row r="1978" spans="56:61" s="20" customFormat="1" ht="15" hidden="1" x14ac:dyDescent="0.25">
      <c r="BD1978" t="str">
        <f t="shared" si="103"/>
        <v>RT1E CAMBS AND FENLAND LD</v>
      </c>
      <c r="BE1978" s="30" t="s">
        <v>4168</v>
      </c>
      <c r="BF1978" s="30" t="s">
        <v>4169</v>
      </c>
      <c r="BG1978" s="30" t="s">
        <v>4168</v>
      </c>
      <c r="BH1978" s="30" t="s">
        <v>4169</v>
      </c>
      <c r="BI1978" s="30" t="s">
        <v>4129</v>
      </c>
    </row>
    <row r="1979" spans="56:61" s="20" customFormat="1" ht="15" hidden="1" x14ac:dyDescent="0.25">
      <c r="BD1979" t="str">
        <f t="shared" ref="BD1979:BD2042" si="104">CONCATENATE(LEFT(BE1979, 3),BF1979)</f>
        <v>RT1E CAMBS AND FENLAND OPMH</v>
      </c>
      <c r="BE1979" s="30" t="s">
        <v>4170</v>
      </c>
      <c r="BF1979" s="30" t="s">
        <v>4171</v>
      </c>
      <c r="BG1979" s="30" t="s">
        <v>4170</v>
      </c>
      <c r="BH1979" s="30" t="s">
        <v>4171</v>
      </c>
      <c r="BI1979" s="30" t="s">
        <v>4129</v>
      </c>
    </row>
    <row r="1980" spans="56:61" s="20" customFormat="1" ht="15" hidden="1" x14ac:dyDescent="0.25">
      <c r="BD1980" t="str">
        <f t="shared" si="104"/>
        <v>RT1EDWARD JENNER UNIT</v>
      </c>
      <c r="BE1980" s="30" t="s">
        <v>4172</v>
      </c>
      <c r="BF1980" s="30" t="s">
        <v>4173</v>
      </c>
      <c r="BG1980" s="30" t="s">
        <v>4172</v>
      </c>
      <c r="BH1980" s="30" t="s">
        <v>4173</v>
      </c>
      <c r="BI1980" s="30" t="s">
        <v>4129</v>
      </c>
    </row>
    <row r="1981" spans="56:61" s="20" customFormat="1" ht="15" hidden="1" x14ac:dyDescent="0.25">
      <c r="BD1981" t="str">
        <f t="shared" si="104"/>
        <v>RT1FENLAND AOT</v>
      </c>
      <c r="BE1981" s="30" t="s">
        <v>4174</v>
      </c>
      <c r="BF1981" s="30" t="s">
        <v>4175</v>
      </c>
      <c r="BG1981" s="30" t="s">
        <v>4174</v>
      </c>
      <c r="BH1981" s="30" t="s">
        <v>4175</v>
      </c>
      <c r="BI1981" s="30" t="s">
        <v>4129</v>
      </c>
    </row>
    <row r="1982" spans="56:61" s="20" customFormat="1" ht="15" hidden="1" x14ac:dyDescent="0.25">
      <c r="BD1982" t="str">
        <f t="shared" si="104"/>
        <v>RT1FULBOURN HOSPITAL</v>
      </c>
      <c r="BE1982" s="30" t="s">
        <v>4176</v>
      </c>
      <c r="BF1982" s="30" t="s">
        <v>4177</v>
      </c>
      <c r="BG1982" s="30" t="s">
        <v>4176</v>
      </c>
      <c r="BH1982" s="30" t="s">
        <v>4177</v>
      </c>
      <c r="BI1982" s="30" t="s">
        <v>4129</v>
      </c>
    </row>
    <row r="1983" spans="56:61" s="20" customFormat="1" ht="15" hidden="1" x14ac:dyDescent="0.25">
      <c r="BD1983" t="str">
        <f t="shared" si="104"/>
        <v>RT1HAWTHORN DAY THERAPY</v>
      </c>
      <c r="BE1983" s="30" t="s">
        <v>4178</v>
      </c>
      <c r="BF1983" s="30" t="s">
        <v>4179</v>
      </c>
      <c r="BG1983" s="30" t="s">
        <v>4178</v>
      </c>
      <c r="BH1983" s="30" t="s">
        <v>4179</v>
      </c>
      <c r="BI1983" s="30" t="s">
        <v>4129</v>
      </c>
    </row>
    <row r="1984" spans="56:61" s="20" customFormat="1" ht="15" hidden="1" x14ac:dyDescent="0.25">
      <c r="BD1984" t="str">
        <f t="shared" si="104"/>
        <v>RT1HAWTHORN WARD, HINCHINGBROOKE HOSPITAL</v>
      </c>
      <c r="BE1984" s="30" t="s">
        <v>4180</v>
      </c>
      <c r="BF1984" s="30" t="s">
        <v>4181</v>
      </c>
      <c r="BG1984" s="30" t="s">
        <v>4180</v>
      </c>
      <c r="BH1984" s="30" t="s">
        <v>4181</v>
      </c>
      <c r="BI1984" s="30" t="s">
        <v>4129</v>
      </c>
    </row>
    <row r="1985" spans="56:61" s="20" customFormat="1" ht="15" hidden="1" x14ac:dyDescent="0.25">
      <c r="BD1985" t="str">
        <f t="shared" si="104"/>
        <v>RT1HEREWARD HALL</v>
      </c>
      <c r="BE1985" s="30" t="s">
        <v>4182</v>
      </c>
      <c r="BF1985" s="30" t="s">
        <v>4183</v>
      </c>
      <c r="BG1985" s="30" t="s">
        <v>4182</v>
      </c>
      <c r="BH1985" s="30" t="s">
        <v>4183</v>
      </c>
      <c r="BI1985" s="30" t="s">
        <v>4129</v>
      </c>
    </row>
    <row r="1986" spans="56:61" s="20" customFormat="1" ht="15" hidden="1" x14ac:dyDescent="0.25">
      <c r="BD1986" t="str">
        <f t="shared" si="104"/>
        <v>RT1HUNTINGDON CDS</v>
      </c>
      <c r="BE1986" s="30" t="s">
        <v>4184</v>
      </c>
      <c r="BF1986" s="30" t="s">
        <v>4185</v>
      </c>
      <c r="BG1986" s="30" t="s">
        <v>4184</v>
      </c>
      <c r="BH1986" s="30" t="s">
        <v>4185</v>
      </c>
      <c r="BI1986" s="30" t="s">
        <v>4129</v>
      </c>
    </row>
    <row r="1987" spans="56:61" s="20" customFormat="1" ht="15" hidden="1" x14ac:dyDescent="0.25">
      <c r="BD1987" t="str">
        <f t="shared" si="104"/>
        <v>RT1HUNTINGDON DASH</v>
      </c>
      <c r="BE1987" s="30" t="s">
        <v>4186</v>
      </c>
      <c r="BF1987" s="30" t="s">
        <v>4187</v>
      </c>
      <c r="BG1987" s="30" t="s">
        <v>4186</v>
      </c>
      <c r="BH1987" s="30" t="s">
        <v>4187</v>
      </c>
      <c r="BI1987" s="30" t="s">
        <v>4129</v>
      </c>
    </row>
    <row r="1988" spans="56:61" s="20" customFormat="1" ht="15" hidden="1" x14ac:dyDescent="0.25">
      <c r="BD1988" t="str">
        <f t="shared" si="104"/>
        <v>RT1HUNTINGDON DTTO</v>
      </c>
      <c r="BE1988" s="30" t="s">
        <v>4188</v>
      </c>
      <c r="BF1988" s="30" t="s">
        <v>4189</v>
      </c>
      <c r="BG1988" s="30" t="s">
        <v>4188</v>
      </c>
      <c r="BH1988" s="30" t="s">
        <v>4189</v>
      </c>
      <c r="BI1988" s="30" t="s">
        <v>4129</v>
      </c>
    </row>
    <row r="1989" spans="56:61" s="20" customFormat="1" ht="15" hidden="1" x14ac:dyDescent="0.25">
      <c r="BD1989" t="str">
        <f t="shared" si="104"/>
        <v>RT1HUNTINGDON LD</v>
      </c>
      <c r="BE1989" s="30" t="s">
        <v>4190</v>
      </c>
      <c r="BF1989" s="30" t="s">
        <v>4191</v>
      </c>
      <c r="BG1989" s="30" t="s">
        <v>4190</v>
      </c>
      <c r="BH1989" s="30" t="s">
        <v>4191</v>
      </c>
      <c r="BI1989" s="30" t="s">
        <v>4129</v>
      </c>
    </row>
    <row r="1990" spans="56:61" s="20" customFormat="1" ht="15" hidden="1" x14ac:dyDescent="0.25">
      <c r="BD1990" t="str">
        <f t="shared" si="104"/>
        <v>RT1HUNTINGDON OPMH</v>
      </c>
      <c r="BE1990" s="30" t="s">
        <v>4192</v>
      </c>
      <c r="BF1990" s="30" t="s">
        <v>4193</v>
      </c>
      <c r="BG1990" s="30" t="s">
        <v>4192</v>
      </c>
      <c r="BH1990" s="30" t="s">
        <v>4193</v>
      </c>
      <c r="BI1990" s="30" t="s">
        <v>4129</v>
      </c>
    </row>
    <row r="1991" spans="56:61" s="20" customFormat="1" ht="15" hidden="1" x14ac:dyDescent="0.25">
      <c r="BD1991" t="str">
        <f t="shared" si="104"/>
        <v>RT1IDA DARWIN HOSPITAL</v>
      </c>
      <c r="BE1991" s="30" t="s">
        <v>4194</v>
      </c>
      <c r="BF1991" s="30" t="s">
        <v>4195</v>
      </c>
      <c r="BG1991" s="30" t="s">
        <v>4194</v>
      </c>
      <c r="BH1991" s="30" t="s">
        <v>4195</v>
      </c>
      <c r="BI1991" s="30" t="s">
        <v>4129</v>
      </c>
    </row>
    <row r="1992" spans="56:61" s="20" customFormat="1" ht="15" hidden="1" x14ac:dyDescent="0.25">
      <c r="BD1992" t="str">
        <f t="shared" si="104"/>
        <v>RT1INTERMEDIATE CARE UNIT</v>
      </c>
      <c r="BE1992" s="111" t="s">
        <v>4196</v>
      </c>
      <c r="BF1992" s="111" t="s">
        <v>4197</v>
      </c>
      <c r="BG1992" s="111" t="s">
        <v>4196</v>
      </c>
      <c r="BH1992" s="111" t="s">
        <v>4197</v>
      </c>
      <c r="BI1992" s="30" t="s">
        <v>4129</v>
      </c>
    </row>
    <row r="1993" spans="56:61" s="20" customFormat="1" ht="15" hidden="1" x14ac:dyDescent="0.25">
      <c r="BD1993" t="str">
        <f t="shared" si="104"/>
        <v>RT1LITTLE GABLES</v>
      </c>
      <c r="BE1993" s="30" t="s">
        <v>4198</v>
      </c>
      <c r="BF1993" s="30" t="s">
        <v>4199</v>
      </c>
      <c r="BG1993" s="30" t="s">
        <v>4198</v>
      </c>
      <c r="BH1993" s="30" t="s">
        <v>4199</v>
      </c>
      <c r="BI1993" s="30" t="s">
        <v>4129</v>
      </c>
    </row>
    <row r="1994" spans="56:61" s="20" customFormat="1" ht="15" hidden="1" x14ac:dyDescent="0.25">
      <c r="BD1994" t="str">
        <f t="shared" si="104"/>
        <v>RT1LORD BYRON WARD</v>
      </c>
      <c r="BE1994" s="111" t="s">
        <v>4200</v>
      </c>
      <c r="BF1994" s="111" t="s">
        <v>4201</v>
      </c>
      <c r="BG1994" s="111" t="s">
        <v>4200</v>
      </c>
      <c r="BH1994" s="111" t="s">
        <v>4201</v>
      </c>
      <c r="BI1994" s="30" t="s">
        <v>4129</v>
      </c>
    </row>
    <row r="1995" spans="56:61" s="20" customFormat="1" ht="15" hidden="1" x14ac:dyDescent="0.25">
      <c r="BD1995" t="str">
        <f t="shared" si="104"/>
        <v>RT1MARU</v>
      </c>
      <c r="BE1995" s="30" t="s">
        <v>4202</v>
      </c>
      <c r="BF1995" s="30" t="s">
        <v>4203</v>
      </c>
      <c r="BG1995" s="30" t="s">
        <v>4202</v>
      </c>
      <c r="BH1995" s="30" t="s">
        <v>4203</v>
      </c>
      <c r="BI1995" s="30" t="s">
        <v>4129</v>
      </c>
    </row>
    <row r="1996" spans="56:61" s="20" customFormat="1" ht="15" hidden="1" x14ac:dyDescent="0.25">
      <c r="BD1996" t="str">
        <f t="shared" si="104"/>
        <v>RT1MENTAL HEALTH UNIT</v>
      </c>
      <c r="BE1996" s="30" t="s">
        <v>4204</v>
      </c>
      <c r="BF1996" s="30" t="s">
        <v>4205</v>
      </c>
      <c r="BG1996" s="30" t="s">
        <v>4204</v>
      </c>
      <c r="BH1996" s="30" t="s">
        <v>4205</v>
      </c>
      <c r="BI1996" s="30" t="s">
        <v>4129</v>
      </c>
    </row>
    <row r="1997" spans="56:61" s="20" customFormat="1" ht="15" hidden="1" x14ac:dyDescent="0.25">
      <c r="BD1997" t="str">
        <f t="shared" si="104"/>
        <v>RT1MOORLANDS RESIDENTIAL HOME</v>
      </c>
      <c r="BE1997" s="30" t="s">
        <v>4206</v>
      </c>
      <c r="BF1997" s="30" t="s">
        <v>4207</v>
      </c>
      <c r="BG1997" s="30" t="s">
        <v>4206</v>
      </c>
      <c r="BH1997" s="30" t="s">
        <v>4207</v>
      </c>
      <c r="BI1997" s="30" t="s">
        <v>4129</v>
      </c>
    </row>
    <row r="1998" spans="56:61" s="20" customFormat="1" ht="15" hidden="1" x14ac:dyDescent="0.25">
      <c r="BD1998" t="str">
        <f t="shared" si="104"/>
        <v>RT1NEW COTTAGES DAY HOSPITAL</v>
      </c>
      <c r="BE1998" s="30" t="s">
        <v>4208</v>
      </c>
      <c r="BF1998" s="30" t="s">
        <v>4209</v>
      </c>
      <c r="BG1998" s="30" t="s">
        <v>4208</v>
      </c>
      <c r="BH1998" s="30" t="s">
        <v>4209</v>
      </c>
      <c r="BI1998" s="30" t="s">
        <v>4129</v>
      </c>
    </row>
    <row r="1999" spans="56:61" s="20" customFormat="1" ht="15" hidden="1" x14ac:dyDescent="0.25">
      <c r="BD1999" t="str">
        <f t="shared" si="104"/>
        <v>RT1NORTH CAMBRIDGESHIRE HOSPITAL</v>
      </c>
      <c r="BE1999" s="30" t="s">
        <v>4210</v>
      </c>
      <c r="BF1999" s="30" t="s">
        <v>1439</v>
      </c>
      <c r="BG1999" s="30" t="s">
        <v>4210</v>
      </c>
      <c r="BH1999" s="30" t="s">
        <v>1439</v>
      </c>
      <c r="BI1999" s="30" t="s">
        <v>4129</v>
      </c>
    </row>
    <row r="2000" spans="56:61" s="20" customFormat="1" ht="15" hidden="1" x14ac:dyDescent="0.25">
      <c r="BD2000" t="str">
        <f t="shared" si="104"/>
        <v>RT1PETERBOROUGH CDS</v>
      </c>
      <c r="BE2000" s="30" t="s">
        <v>4211</v>
      </c>
      <c r="BF2000" s="30" t="s">
        <v>4212</v>
      </c>
      <c r="BG2000" s="30" t="s">
        <v>4211</v>
      </c>
      <c r="BH2000" s="30" t="s">
        <v>4212</v>
      </c>
      <c r="BI2000" s="30" t="s">
        <v>4129</v>
      </c>
    </row>
    <row r="2001" spans="56:61" s="20" customFormat="1" ht="15" hidden="1" x14ac:dyDescent="0.25">
      <c r="BD2001" t="str">
        <f t="shared" si="104"/>
        <v>RT1PETERBOROUGH CDT</v>
      </c>
      <c r="BE2001" s="30" t="s">
        <v>4213</v>
      </c>
      <c r="BF2001" s="30" t="s">
        <v>4214</v>
      </c>
      <c r="BG2001" s="30" t="s">
        <v>4213</v>
      </c>
      <c r="BH2001" s="30" t="s">
        <v>4214</v>
      </c>
      <c r="BI2001" s="30" t="s">
        <v>4129</v>
      </c>
    </row>
    <row r="2002" spans="56:61" s="20" customFormat="1" ht="15" hidden="1" x14ac:dyDescent="0.25">
      <c r="BD2002" t="str">
        <f t="shared" si="104"/>
        <v>RT1PETERBOROUGH DISTRICT HOSPITAL</v>
      </c>
      <c r="BE2002" s="30" t="s">
        <v>4215</v>
      </c>
      <c r="BF2002" s="30" t="s">
        <v>4216</v>
      </c>
      <c r="BG2002" s="30" t="s">
        <v>4215</v>
      </c>
      <c r="BH2002" s="30" t="s">
        <v>4216</v>
      </c>
      <c r="BI2002" s="30" t="s">
        <v>4129</v>
      </c>
    </row>
    <row r="2003" spans="56:61" s="20" customFormat="1" ht="15" hidden="1" x14ac:dyDescent="0.25">
      <c r="BD2003" t="str">
        <f t="shared" si="104"/>
        <v>RT1PETERBOROUGH LD</v>
      </c>
      <c r="BE2003" s="30" t="s">
        <v>4217</v>
      </c>
      <c r="BF2003" s="30" t="s">
        <v>4218</v>
      </c>
      <c r="BG2003" s="30" t="s">
        <v>4217</v>
      </c>
      <c r="BH2003" s="30" t="s">
        <v>4218</v>
      </c>
      <c r="BI2003" s="30" t="s">
        <v>4129</v>
      </c>
    </row>
    <row r="2004" spans="56:61" s="20" customFormat="1" ht="15" hidden="1" x14ac:dyDescent="0.25">
      <c r="BD2004" t="str">
        <f t="shared" si="104"/>
        <v>RT1PETERBOROUGH OPMH</v>
      </c>
      <c r="BE2004" s="30" t="s">
        <v>4219</v>
      </c>
      <c r="BF2004" s="30" t="s">
        <v>4220</v>
      </c>
      <c r="BG2004" s="30" t="s">
        <v>4219</v>
      </c>
      <c r="BH2004" s="30" t="s">
        <v>4220</v>
      </c>
      <c r="BI2004" s="30" t="s">
        <v>4129</v>
      </c>
    </row>
    <row r="2005" spans="56:61" s="20" customFormat="1" ht="15" hidden="1" x14ac:dyDescent="0.25">
      <c r="BD2005" t="str">
        <f t="shared" si="104"/>
        <v>RT1PRINCESS OF WALES HOSPITAL</v>
      </c>
      <c r="BE2005" s="30" t="s">
        <v>4221</v>
      </c>
      <c r="BF2005" s="30" t="s">
        <v>495</v>
      </c>
      <c r="BG2005" s="30" t="s">
        <v>4221</v>
      </c>
      <c r="BH2005" s="30" t="s">
        <v>495</v>
      </c>
      <c r="BI2005" s="30" t="s">
        <v>4129</v>
      </c>
    </row>
    <row r="2006" spans="56:61" s="20" customFormat="1" ht="15" hidden="1" x14ac:dyDescent="0.25">
      <c r="BD2006" t="str">
        <f t="shared" si="104"/>
        <v>RT1QUY WATER FARM</v>
      </c>
      <c r="BE2006" s="30" t="s">
        <v>4222</v>
      </c>
      <c r="BF2006" s="30" t="s">
        <v>4223</v>
      </c>
      <c r="BG2006" s="30" t="s">
        <v>4222</v>
      </c>
      <c r="BH2006" s="30" t="s">
        <v>4223</v>
      </c>
      <c r="BI2006" s="30" t="s">
        <v>4129</v>
      </c>
    </row>
    <row r="2007" spans="56:61" s="20" customFormat="1" ht="15" hidden="1" x14ac:dyDescent="0.25">
      <c r="BD2007" t="str">
        <f t="shared" si="104"/>
        <v>RT1REEPHAM COMMUNITY HOME</v>
      </c>
      <c r="BE2007" s="30" t="s">
        <v>4224</v>
      </c>
      <c r="BF2007" s="30" t="s">
        <v>4225</v>
      </c>
      <c r="BG2007" s="30" t="s">
        <v>4224</v>
      </c>
      <c r="BH2007" s="30" t="s">
        <v>4225</v>
      </c>
      <c r="BI2007" s="30" t="s">
        <v>4129</v>
      </c>
    </row>
    <row r="2008" spans="56:61" s="20" customFormat="1" ht="15" hidden="1" x14ac:dyDescent="0.25">
      <c r="BD2008" t="str">
        <f t="shared" si="104"/>
        <v>RT1SAFFRON WALDON COMMUNITY HOSPITAL</v>
      </c>
      <c r="BE2008" s="30" t="s">
        <v>4226</v>
      </c>
      <c r="BF2008" s="30" t="s">
        <v>4227</v>
      </c>
      <c r="BG2008" s="30" t="s">
        <v>4226</v>
      </c>
      <c r="BH2008" s="30" t="s">
        <v>4227</v>
      </c>
      <c r="BI2008" s="30" t="s">
        <v>4129</v>
      </c>
    </row>
    <row r="2009" spans="56:61" s="20" customFormat="1" ht="15" hidden="1" x14ac:dyDescent="0.25">
      <c r="BD2009" t="str">
        <f t="shared" si="104"/>
        <v>RT1ST JOHNS</v>
      </c>
      <c r="BE2009" s="30" t="s">
        <v>4228</v>
      </c>
      <c r="BF2009" s="30" t="s">
        <v>4229</v>
      </c>
      <c r="BG2009" s="30" t="s">
        <v>4228</v>
      </c>
      <c r="BH2009" s="30" t="s">
        <v>4229</v>
      </c>
      <c r="BI2009" s="30" t="s">
        <v>4129</v>
      </c>
    </row>
    <row r="2010" spans="56:61" s="20" customFormat="1" ht="15" hidden="1" x14ac:dyDescent="0.25">
      <c r="BD2010" t="str">
        <f t="shared" si="104"/>
        <v>RT1THE CEDARS</v>
      </c>
      <c r="BE2010" s="30" t="s">
        <v>4230</v>
      </c>
      <c r="BF2010" s="30" t="s">
        <v>4231</v>
      </c>
      <c r="BG2010" s="30" t="s">
        <v>4230</v>
      </c>
      <c r="BH2010" s="30" t="s">
        <v>4231</v>
      </c>
      <c r="BI2010" s="30" t="s">
        <v>4129</v>
      </c>
    </row>
    <row r="2011" spans="56:61" s="20" customFormat="1" ht="15" hidden="1" x14ac:dyDescent="0.25">
      <c r="BD2011" t="str">
        <f t="shared" si="104"/>
        <v>RT1THE CROFT CHILDRENS UNIT</v>
      </c>
      <c r="BE2011" s="30" t="s">
        <v>4232</v>
      </c>
      <c r="BF2011" s="30" t="s">
        <v>4233</v>
      </c>
      <c r="BG2011" s="30" t="s">
        <v>4232</v>
      </c>
      <c r="BH2011" s="30" t="s">
        <v>4233</v>
      </c>
      <c r="BI2011" s="30" t="s">
        <v>4129</v>
      </c>
    </row>
    <row r="2012" spans="56:61" s="20" customFormat="1" ht="15" hidden="1" x14ac:dyDescent="0.25">
      <c r="BD2012" t="str">
        <f t="shared" si="104"/>
        <v>RT1THE GABLES</v>
      </c>
      <c r="BE2012" s="30" t="s">
        <v>4234</v>
      </c>
      <c r="BF2012" s="30" t="s">
        <v>2740</v>
      </c>
      <c r="BG2012" s="30" t="s">
        <v>4234</v>
      </c>
      <c r="BH2012" s="30" t="s">
        <v>2740</v>
      </c>
      <c r="BI2012" s="30" t="s">
        <v>4129</v>
      </c>
    </row>
    <row r="2013" spans="56:61" s="20" customFormat="1" ht="15" hidden="1" x14ac:dyDescent="0.25">
      <c r="BD2013" t="str">
        <f t="shared" si="104"/>
        <v>RT1THE LAURELS</v>
      </c>
      <c r="BE2013" s="30" t="s">
        <v>4235</v>
      </c>
      <c r="BF2013" s="30" t="s">
        <v>4236</v>
      </c>
      <c r="BG2013" s="30" t="s">
        <v>4235</v>
      </c>
      <c r="BH2013" s="30" t="s">
        <v>4236</v>
      </c>
      <c r="BI2013" s="30" t="s">
        <v>4129</v>
      </c>
    </row>
    <row r="2014" spans="56:61" s="20" customFormat="1" ht="15" hidden="1" x14ac:dyDescent="0.25">
      <c r="BD2014" t="str">
        <f t="shared" si="104"/>
        <v>RT1THE PINES</v>
      </c>
      <c r="BE2014" s="30" t="s">
        <v>4237</v>
      </c>
      <c r="BF2014" s="30" t="s">
        <v>529</v>
      </c>
      <c r="BG2014" s="30" t="s">
        <v>4237</v>
      </c>
      <c r="BH2014" s="30" t="s">
        <v>529</v>
      </c>
      <c r="BI2014" s="30" t="s">
        <v>4129</v>
      </c>
    </row>
    <row r="2015" spans="56:61" s="20" customFormat="1" ht="15" hidden="1" x14ac:dyDescent="0.25">
      <c r="BD2015" t="str">
        <f t="shared" si="104"/>
        <v>RT1THE WETHERALLS</v>
      </c>
      <c r="BE2015" s="30" t="s">
        <v>4238</v>
      </c>
      <c r="BF2015" s="30" t="s">
        <v>4239</v>
      </c>
      <c r="BG2015" s="30" t="s">
        <v>4238</v>
      </c>
      <c r="BH2015" s="30" t="s">
        <v>4239</v>
      </c>
      <c r="BI2015" s="30" t="s">
        <v>4129</v>
      </c>
    </row>
    <row r="2016" spans="56:61" s="20" customFormat="1" ht="15" hidden="1" x14ac:dyDescent="0.25">
      <c r="BD2016" t="str">
        <f t="shared" si="104"/>
        <v>RT1WARDS 1, 4 &amp; 5</v>
      </c>
      <c r="BE2016" s="30" t="s">
        <v>4240</v>
      </c>
      <c r="BF2016" s="30" t="s">
        <v>4241</v>
      </c>
      <c r="BG2016" s="30" t="s">
        <v>4240</v>
      </c>
      <c r="BH2016" s="30" t="s">
        <v>4241</v>
      </c>
      <c r="BI2016" s="30" t="s">
        <v>4129</v>
      </c>
    </row>
    <row r="2017" spans="56:61" s="20" customFormat="1" ht="15" hidden="1" x14ac:dyDescent="0.25">
      <c r="BD2017" t="str">
        <f t="shared" si="104"/>
        <v>RT1WHITTLESEY COMMUNITY HOME</v>
      </c>
      <c r="BE2017" s="30" t="s">
        <v>4242</v>
      </c>
      <c r="BF2017" s="30" t="s">
        <v>4243</v>
      </c>
      <c r="BG2017" s="30" t="s">
        <v>4242</v>
      </c>
      <c r="BH2017" s="30" t="s">
        <v>4243</v>
      </c>
      <c r="BI2017" s="30" t="s">
        <v>4129</v>
      </c>
    </row>
    <row r="2018" spans="56:61" s="20" customFormat="1" ht="15" hidden="1" x14ac:dyDescent="0.25">
      <c r="BD2018" t="str">
        <f t="shared" si="104"/>
        <v>RT2ALKRINGTON LIFT</v>
      </c>
      <c r="BE2018" s="30" t="s">
        <v>4244</v>
      </c>
      <c r="BF2018" s="30" t="s">
        <v>4245</v>
      </c>
      <c r="BG2018" s="30" t="s">
        <v>4244</v>
      </c>
      <c r="BH2018" s="30" t="s">
        <v>4245</v>
      </c>
      <c r="BI2018" s="30" t="s">
        <v>4246</v>
      </c>
    </row>
    <row r="2019" spans="56:61" s="20" customFormat="1" ht="15" hidden="1" x14ac:dyDescent="0.25">
      <c r="BD2019" t="str">
        <f t="shared" si="104"/>
        <v>RT2ASTLEY ST VILLA</v>
      </c>
      <c r="BE2019" s="30" t="s">
        <v>4247</v>
      </c>
      <c r="BF2019" s="30" t="s">
        <v>4248</v>
      </c>
      <c r="BG2019" s="30" t="s">
        <v>4247</v>
      </c>
      <c r="BH2019" s="30" t="s">
        <v>4248</v>
      </c>
      <c r="BI2019" s="30" t="s">
        <v>4246</v>
      </c>
    </row>
    <row r="2020" spans="56:61" s="20" customFormat="1" ht="15" hidden="1" x14ac:dyDescent="0.25">
      <c r="BD2020" t="str">
        <f t="shared" si="104"/>
        <v>RT2BEALY COMMUNITY HOSPITAL</v>
      </c>
      <c r="BE2020" s="30" t="s">
        <v>4249</v>
      </c>
      <c r="BF2020" s="30" t="s">
        <v>4250</v>
      </c>
      <c r="BG2020" s="30" t="s">
        <v>4249</v>
      </c>
      <c r="BH2020" s="30" t="s">
        <v>4250</v>
      </c>
      <c r="BI2020" s="30" t="s">
        <v>4246</v>
      </c>
    </row>
    <row r="2021" spans="56:61" s="20" customFormat="1" ht="15" hidden="1" x14ac:dyDescent="0.25">
      <c r="BD2021" t="str">
        <f t="shared" si="104"/>
        <v>RT2BUTLER GREEN</v>
      </c>
      <c r="BE2021" s="30" t="s">
        <v>4251</v>
      </c>
      <c r="BF2021" s="30" t="s">
        <v>4252</v>
      </c>
      <c r="BG2021" s="30" t="s">
        <v>4251</v>
      </c>
      <c r="BH2021" s="30" t="s">
        <v>4252</v>
      </c>
      <c r="BI2021" s="30" t="s">
        <v>4246</v>
      </c>
    </row>
    <row r="2022" spans="56:61" s="20" customFormat="1" ht="15" hidden="1" x14ac:dyDescent="0.25">
      <c r="BD2022" t="str">
        <f t="shared" si="104"/>
        <v>RT2CHEW VALE</v>
      </c>
      <c r="BE2022" s="30" t="s">
        <v>4253</v>
      </c>
      <c r="BF2022" s="30" t="s">
        <v>4254</v>
      </c>
      <c r="BG2022" s="30" t="s">
        <v>4253</v>
      </c>
      <c r="BH2022" s="30" t="s">
        <v>4254</v>
      </c>
      <c r="BI2022" s="30" t="s">
        <v>4246</v>
      </c>
    </row>
    <row r="2023" spans="56:61" s="20" customFormat="1" ht="15" hidden="1" x14ac:dyDescent="0.25">
      <c r="BD2023" t="str">
        <f t="shared" si="104"/>
        <v>RT2CHILD &amp; ADOLESCENT UNIT - BIRCHILL HOSPITAL</v>
      </c>
      <c r="BE2023" s="30" t="s">
        <v>4255</v>
      </c>
      <c r="BF2023" s="30" t="s">
        <v>4256</v>
      </c>
      <c r="BG2023" s="30" t="s">
        <v>4255</v>
      </c>
      <c r="BH2023" s="30" t="s">
        <v>4256</v>
      </c>
      <c r="BI2023" s="30" t="s">
        <v>4246</v>
      </c>
    </row>
    <row r="2024" spans="56:61" s="20" customFormat="1" ht="15" hidden="1" x14ac:dyDescent="0.25">
      <c r="BD2024" t="str">
        <f t="shared" si="104"/>
        <v>RT2CHILD &amp; ADOLESCENT UNIT - FAIRFIELD GENERAL HOSPITAL</v>
      </c>
      <c r="BE2024" s="30" t="s">
        <v>4257</v>
      </c>
      <c r="BF2024" s="30" t="s">
        <v>4258</v>
      </c>
      <c r="BG2024" s="30" t="s">
        <v>4257</v>
      </c>
      <c r="BH2024" s="30" t="s">
        <v>4258</v>
      </c>
      <c r="BI2024" s="30" t="s">
        <v>4246</v>
      </c>
    </row>
    <row r="2025" spans="56:61" s="20" customFormat="1" ht="15" hidden="1" x14ac:dyDescent="0.25">
      <c r="BD2025" t="str">
        <f t="shared" si="104"/>
        <v>RT2CHILD PSYCHOLOGY, REFLECTIONS</v>
      </c>
      <c r="BE2025" s="30" t="s">
        <v>4259</v>
      </c>
      <c r="BF2025" s="30" t="s">
        <v>4260</v>
      </c>
      <c r="BG2025" s="30" t="s">
        <v>4259</v>
      </c>
      <c r="BH2025" s="30" t="s">
        <v>4260</v>
      </c>
      <c r="BI2025" s="30" t="s">
        <v>4246</v>
      </c>
    </row>
    <row r="2026" spans="56:61" s="20" customFormat="1" ht="15" hidden="1" x14ac:dyDescent="0.25">
      <c r="BD2026" t="str">
        <f t="shared" si="104"/>
        <v>RT2CROFT SHIFA</v>
      </c>
      <c r="BE2026" s="30" t="s">
        <v>4261</v>
      </c>
      <c r="BF2026" s="30" t="s">
        <v>4262</v>
      </c>
      <c r="BG2026" s="30" t="s">
        <v>4261</v>
      </c>
      <c r="BH2026" s="30" t="s">
        <v>4262</v>
      </c>
      <c r="BI2026" s="30" t="s">
        <v>4246</v>
      </c>
    </row>
    <row r="2027" spans="56:61" s="20" customFormat="1" ht="15" hidden="1" x14ac:dyDescent="0.25">
      <c r="BD2027" t="str">
        <f t="shared" si="104"/>
        <v>RT2DEPARTMENT OF PSYCHOLOGICAL MEDICINE</v>
      </c>
      <c r="BE2027" s="30" t="s">
        <v>4263</v>
      </c>
      <c r="BF2027" s="30" t="s">
        <v>4264</v>
      </c>
      <c r="BG2027" s="30" t="s">
        <v>4263</v>
      </c>
      <c r="BH2027" s="30" t="s">
        <v>4264</v>
      </c>
      <c r="BI2027" s="30" t="s">
        <v>4246</v>
      </c>
    </row>
    <row r="2028" spans="56:61" s="20" customFormat="1" ht="15" hidden="1" x14ac:dyDescent="0.25">
      <c r="BD2028" t="str">
        <f t="shared" si="104"/>
        <v>RT2ELMS SQUARE</v>
      </c>
      <c r="BE2028" s="30" t="s">
        <v>4265</v>
      </c>
      <c r="BF2028" s="30" t="s">
        <v>4266</v>
      </c>
      <c r="BG2028" s="30" t="s">
        <v>4265</v>
      </c>
      <c r="BH2028" s="30" t="s">
        <v>4266</v>
      </c>
      <c r="BI2028" s="30" t="s">
        <v>4246</v>
      </c>
    </row>
    <row r="2029" spans="56:61" s="20" customFormat="1" ht="15" hidden="1" x14ac:dyDescent="0.25">
      <c r="BD2029" t="str">
        <f t="shared" si="104"/>
        <v>RT2ETHEROW BUILDING</v>
      </c>
      <c r="BE2029" s="30" t="s">
        <v>4267</v>
      </c>
      <c r="BF2029" s="30" t="s">
        <v>4268</v>
      </c>
      <c r="BG2029" s="30" t="s">
        <v>4267</v>
      </c>
      <c r="BH2029" s="30" t="s">
        <v>4268</v>
      </c>
      <c r="BI2029" s="30" t="s">
        <v>4246</v>
      </c>
    </row>
    <row r="2030" spans="56:61" s="20" customFormat="1" ht="15" hidden="1" x14ac:dyDescent="0.25">
      <c r="BD2030" t="str">
        <f t="shared" si="104"/>
        <v>RT2FAILSWORTH PCRC</v>
      </c>
      <c r="BE2030" s="30" t="s">
        <v>4269</v>
      </c>
      <c r="BF2030" s="30" t="s">
        <v>4270</v>
      </c>
      <c r="BG2030" s="30" t="s">
        <v>4269</v>
      </c>
      <c r="BH2030" s="30" t="s">
        <v>4270</v>
      </c>
      <c r="BI2030" s="30" t="s">
        <v>4246</v>
      </c>
    </row>
    <row r="2031" spans="56:61" s="20" customFormat="1" ht="15" hidden="1" x14ac:dyDescent="0.25">
      <c r="BD2031" t="str">
        <f t="shared" si="104"/>
        <v>RT2GRANGE VIEW</v>
      </c>
      <c r="BE2031" s="30" t="s">
        <v>4271</v>
      </c>
      <c r="BF2031" s="30" t="s">
        <v>4272</v>
      </c>
      <c r="BG2031" s="30" t="s">
        <v>4271</v>
      </c>
      <c r="BH2031" s="30" t="s">
        <v>4272</v>
      </c>
      <c r="BI2031" s="30" t="s">
        <v>4246</v>
      </c>
    </row>
    <row r="2032" spans="56:61" s="20" customFormat="1" ht="15" hidden="1" x14ac:dyDescent="0.25">
      <c r="BD2032" t="str">
        <f t="shared" si="104"/>
        <v>RT2HANSON CORNER</v>
      </c>
      <c r="BE2032" s="30" t="s">
        <v>4273</v>
      </c>
      <c r="BF2032" s="30" t="s">
        <v>4274</v>
      </c>
      <c r="BG2032" s="30" t="s">
        <v>4273</v>
      </c>
      <c r="BH2032" s="30" t="s">
        <v>4274</v>
      </c>
      <c r="BI2032" s="30" t="s">
        <v>4246</v>
      </c>
    </row>
    <row r="2033" spans="56:61" s="20" customFormat="1" ht="15" hidden="1" x14ac:dyDescent="0.25">
      <c r="BD2033" t="str">
        <f t="shared" si="104"/>
        <v>RT2INPATIENT UNIT (ADULT) - STANSFIELD PLACE</v>
      </c>
      <c r="BE2033" s="30" t="s">
        <v>4275</v>
      </c>
      <c r="BF2033" s="30" t="s">
        <v>4276</v>
      </c>
      <c r="BG2033" s="30" t="s">
        <v>4275</v>
      </c>
      <c r="BH2033" s="30" t="s">
        <v>4276</v>
      </c>
      <c r="BI2033" s="30" t="s">
        <v>4246</v>
      </c>
    </row>
    <row r="2034" spans="56:61" s="20" customFormat="1" ht="15" hidden="1" x14ac:dyDescent="0.25">
      <c r="BD2034" t="str">
        <f t="shared" si="104"/>
        <v>RT2IRWELL UNIT - FAIRFIELD GENERAL HOSPITAL</v>
      </c>
      <c r="BE2034" s="30" t="s">
        <v>4277</v>
      </c>
      <c r="BF2034" s="30" t="s">
        <v>4278</v>
      </c>
      <c r="BG2034" s="30" t="s">
        <v>4277</v>
      </c>
      <c r="BH2034" s="30" t="s">
        <v>4278</v>
      </c>
      <c r="BI2034" s="30" t="s">
        <v>4246</v>
      </c>
    </row>
    <row r="2035" spans="56:61" s="20" customFormat="1" ht="15" hidden="1" x14ac:dyDescent="0.25">
      <c r="BD2035" t="str">
        <f t="shared" si="104"/>
        <v>RT2LE BURNS UNIT</v>
      </c>
      <c r="BE2035" s="30" t="s">
        <v>4279</v>
      </c>
      <c r="BF2035" s="30" t="s">
        <v>4280</v>
      </c>
      <c r="BG2035" s="30" t="s">
        <v>4279</v>
      </c>
      <c r="BH2035" s="30" t="s">
        <v>4280</v>
      </c>
      <c r="BI2035" s="30" t="s">
        <v>4246</v>
      </c>
    </row>
    <row r="2036" spans="56:61" s="20" customFormat="1" ht="15" hidden="1" x14ac:dyDescent="0.25">
      <c r="BD2036" t="str">
        <f t="shared" si="104"/>
        <v>RT2MENTAL HEALTH UNIT</v>
      </c>
      <c r="BE2036" s="30" t="s">
        <v>4281</v>
      </c>
      <c r="BF2036" s="30" t="s">
        <v>4205</v>
      </c>
      <c r="BG2036" s="30" t="s">
        <v>4281</v>
      </c>
      <c r="BH2036" s="30" t="s">
        <v>4205</v>
      </c>
      <c r="BI2036" s="30" t="s">
        <v>4246</v>
      </c>
    </row>
    <row r="2037" spans="56:61" s="20" customFormat="1" ht="15" hidden="1" x14ac:dyDescent="0.25">
      <c r="BD2037" t="str">
        <f t="shared" si="104"/>
        <v>RT2MENTAL HEALTH UNIT - STEPPING HILL HOSPITAL</v>
      </c>
      <c r="BE2037" s="30" t="s">
        <v>4282</v>
      </c>
      <c r="BF2037" s="30" t="s">
        <v>4283</v>
      </c>
      <c r="BG2037" s="30" t="s">
        <v>4282</v>
      </c>
      <c r="BH2037" s="30" t="s">
        <v>4283</v>
      </c>
      <c r="BI2037" s="30" t="s">
        <v>4246</v>
      </c>
    </row>
    <row r="2038" spans="56:61" s="20" customFormat="1" ht="15" hidden="1" x14ac:dyDescent="0.25">
      <c r="BD2038" t="str">
        <f t="shared" si="104"/>
        <v>RT2OLDER PEOPLE'S DAY HOSPITAL</v>
      </c>
      <c r="BE2038" s="30" t="s">
        <v>4284</v>
      </c>
      <c r="BF2038" s="30" t="s">
        <v>4285</v>
      </c>
      <c r="BG2038" s="30" t="s">
        <v>4284</v>
      </c>
      <c r="BH2038" s="30" t="s">
        <v>4285</v>
      </c>
      <c r="BI2038" s="30" t="s">
        <v>4246</v>
      </c>
    </row>
    <row r="2039" spans="56:61" s="20" customFormat="1" ht="15" hidden="1" x14ac:dyDescent="0.25">
      <c r="BD2039" t="str">
        <f t="shared" si="104"/>
        <v>RT2PENNINE 3 - BIRCH HILL HOSPITAL</v>
      </c>
      <c r="BE2039" s="30" t="s">
        <v>4286</v>
      </c>
      <c r="BF2039" s="30" t="s">
        <v>4287</v>
      </c>
      <c r="BG2039" s="30" t="s">
        <v>4286</v>
      </c>
      <c r="BH2039" s="30" t="s">
        <v>4287</v>
      </c>
      <c r="BI2039" s="30" t="s">
        <v>4246</v>
      </c>
    </row>
    <row r="2040" spans="56:61" s="20" customFormat="1" ht="15" hidden="1" x14ac:dyDescent="0.25">
      <c r="BD2040" t="str">
        <f t="shared" si="104"/>
        <v>RT2PENNINE CARE NHS TRUST</v>
      </c>
      <c r="BE2040" s="30" t="s">
        <v>4288</v>
      </c>
      <c r="BF2040" s="30" t="s">
        <v>4289</v>
      </c>
      <c r="BG2040" s="30" t="s">
        <v>4288</v>
      </c>
      <c r="BH2040" s="30" t="s">
        <v>4289</v>
      </c>
      <c r="BI2040" s="30" t="s">
        <v>4246</v>
      </c>
    </row>
    <row r="2041" spans="56:61" s="20" customFormat="1" ht="15" hidden="1" x14ac:dyDescent="0.25">
      <c r="BD2041" t="str">
        <f t="shared" si="104"/>
        <v>RT2PROSPECT PLACE</v>
      </c>
      <c r="BE2041" s="30" t="s">
        <v>4290</v>
      </c>
      <c r="BF2041" s="30" t="s">
        <v>4291</v>
      </c>
      <c r="BG2041" s="30" t="s">
        <v>4290</v>
      </c>
      <c r="BH2041" s="30" t="s">
        <v>4291</v>
      </c>
      <c r="BI2041" s="30" t="s">
        <v>4246</v>
      </c>
    </row>
    <row r="2042" spans="56:61" s="20" customFormat="1" ht="15" hidden="1" x14ac:dyDescent="0.25">
      <c r="BD2042" t="str">
        <f t="shared" si="104"/>
        <v>RT2PSYCHOLOGICAL THERAPY - STOCKPORT</v>
      </c>
      <c r="BE2042" s="30" t="s">
        <v>4292</v>
      </c>
      <c r="BF2042" s="30" t="s">
        <v>4293</v>
      </c>
      <c r="BG2042" s="30" t="s">
        <v>4292</v>
      </c>
      <c r="BH2042" s="30" t="s">
        <v>4293</v>
      </c>
      <c r="BI2042" s="30" t="s">
        <v>4246</v>
      </c>
    </row>
    <row r="2043" spans="56:61" s="20" customFormat="1" ht="15" hidden="1" x14ac:dyDescent="0.25">
      <c r="BD2043" t="str">
        <f t="shared" ref="BD2043:BD2106" si="105">CONCATENATE(LEFT(BE2043, 3),BF2043)</f>
        <v>RT2PSYCHOLOGY</v>
      </c>
      <c r="BE2043" s="30" t="s">
        <v>4294</v>
      </c>
      <c r="BF2043" s="30" t="s">
        <v>4295</v>
      </c>
      <c r="BG2043" s="30" t="s">
        <v>4294</v>
      </c>
      <c r="BH2043" s="30" t="s">
        <v>4295</v>
      </c>
      <c r="BI2043" s="30" t="s">
        <v>4246</v>
      </c>
    </row>
    <row r="2044" spans="56:61" s="20" customFormat="1" ht="15" hidden="1" x14ac:dyDescent="0.25">
      <c r="BD2044" t="str">
        <f t="shared" si="105"/>
        <v>RT2SECURE RESIDENTIAL - RHODES PLACE</v>
      </c>
      <c r="BE2044" s="30" t="s">
        <v>4296</v>
      </c>
      <c r="BF2044" s="30" t="s">
        <v>4297</v>
      </c>
      <c r="BG2044" s="30" t="s">
        <v>4296</v>
      </c>
      <c r="BH2044" s="30" t="s">
        <v>4297</v>
      </c>
      <c r="BI2044" s="30" t="s">
        <v>4246</v>
      </c>
    </row>
    <row r="2045" spans="56:61" s="20" customFormat="1" ht="15" hidden="1" x14ac:dyDescent="0.25">
      <c r="BD2045" t="str">
        <f t="shared" si="105"/>
        <v>RT2SOUTHLINK</v>
      </c>
      <c r="BE2045" s="30" t="s">
        <v>4298</v>
      </c>
      <c r="BF2045" s="30" t="s">
        <v>4299</v>
      </c>
      <c r="BG2045" s="30" t="s">
        <v>4298</v>
      </c>
      <c r="BH2045" s="30" t="s">
        <v>4299</v>
      </c>
      <c r="BI2045" s="30" t="s">
        <v>4246</v>
      </c>
    </row>
    <row r="2046" spans="56:61" s="20" customFormat="1" ht="15" hidden="1" x14ac:dyDescent="0.25">
      <c r="BD2046" t="str">
        <f t="shared" si="105"/>
        <v>RT2TEENAGE PSYCHOLOGY</v>
      </c>
      <c r="BE2046" s="30" t="s">
        <v>4300</v>
      </c>
      <c r="BF2046" s="30" t="s">
        <v>4301</v>
      </c>
      <c r="BG2046" s="30" t="s">
        <v>4300</v>
      </c>
      <c r="BH2046" s="30" t="s">
        <v>4301</v>
      </c>
      <c r="BI2046" s="30" t="s">
        <v>4246</v>
      </c>
    </row>
    <row r="2047" spans="56:61" s="20" customFormat="1" ht="15" hidden="1" x14ac:dyDescent="0.25">
      <c r="BD2047" t="str">
        <f t="shared" si="105"/>
        <v>RT2THE MEADOWS (OLD AGE PSYCHIATRY UNIT)</v>
      </c>
      <c r="BE2047" s="30" t="s">
        <v>4302</v>
      </c>
      <c r="BF2047" s="30" t="s">
        <v>4303</v>
      </c>
      <c r="BG2047" s="30" t="s">
        <v>4302</v>
      </c>
      <c r="BH2047" s="30" t="s">
        <v>4303</v>
      </c>
      <c r="BI2047" s="30" t="s">
        <v>4246</v>
      </c>
    </row>
    <row r="2048" spans="56:61" s="20" customFormat="1" ht="15" hidden="1" x14ac:dyDescent="0.25">
      <c r="BD2048" t="str">
        <f t="shared" si="105"/>
        <v>RT2TRIPLE H</v>
      </c>
      <c r="BE2048" s="30" t="s">
        <v>4304</v>
      </c>
      <c r="BF2048" s="30" t="s">
        <v>4305</v>
      </c>
      <c r="BG2048" s="30" t="s">
        <v>4304</v>
      </c>
      <c r="BH2048" s="30" t="s">
        <v>4305</v>
      </c>
      <c r="BI2048" s="30" t="s">
        <v>4246</v>
      </c>
    </row>
    <row r="2049" spans="56:61" s="20" customFormat="1" ht="15" hidden="1" x14ac:dyDescent="0.25">
      <c r="BD2049" t="str">
        <f t="shared" si="105"/>
        <v>RT2UNIT 8, THE LANDINGS</v>
      </c>
      <c r="BE2049" s="30" t="s">
        <v>4306</v>
      </c>
      <c r="BF2049" s="30" t="s">
        <v>4307</v>
      </c>
      <c r="BG2049" s="30" t="s">
        <v>4306</v>
      </c>
      <c r="BH2049" s="30" t="s">
        <v>4307</v>
      </c>
      <c r="BI2049" s="30" t="s">
        <v>4246</v>
      </c>
    </row>
    <row r="2050" spans="56:61" s="20" customFormat="1" ht="15" hidden="1" x14ac:dyDescent="0.25">
      <c r="BD2050" t="str">
        <f t="shared" si="105"/>
        <v>RT2WOODS HOSPITAL</v>
      </c>
      <c r="BE2050" s="30" t="s">
        <v>4308</v>
      </c>
      <c r="BF2050" s="30" t="s">
        <v>4309</v>
      </c>
      <c r="BG2050" s="30" t="s">
        <v>4308</v>
      </c>
      <c r="BH2050" s="30" t="s">
        <v>4309</v>
      </c>
      <c r="BI2050" s="30" t="s">
        <v>4246</v>
      </c>
    </row>
    <row r="2051" spans="56:61" s="20" customFormat="1" ht="15" hidden="1" x14ac:dyDescent="0.25">
      <c r="BD2051" t="str">
        <f t="shared" si="105"/>
        <v>RT2YPAS</v>
      </c>
      <c r="BE2051" s="30" t="s">
        <v>4310</v>
      </c>
      <c r="BF2051" s="30" t="s">
        <v>4311</v>
      </c>
      <c r="BG2051" s="30" t="s">
        <v>4310</v>
      </c>
      <c r="BH2051" s="30" t="s">
        <v>4311</v>
      </c>
      <c r="BI2051" s="30" t="s">
        <v>4246</v>
      </c>
    </row>
    <row r="2052" spans="56:61" s="20" customFormat="1" ht="15" hidden="1" x14ac:dyDescent="0.25">
      <c r="BD2052" t="str">
        <f t="shared" si="105"/>
        <v>RT3HAREFIELD HOSPITAL - RT301</v>
      </c>
      <c r="BE2052" s="30" t="s">
        <v>4312</v>
      </c>
      <c r="BF2052" s="30" t="s">
        <v>4313</v>
      </c>
      <c r="BG2052" s="30" t="s">
        <v>4312</v>
      </c>
      <c r="BH2052" s="30" t="s">
        <v>4313</v>
      </c>
      <c r="BI2052" s="30" t="s">
        <v>4314</v>
      </c>
    </row>
    <row r="2053" spans="56:61" s="20" customFormat="1" ht="15" hidden="1" x14ac:dyDescent="0.25">
      <c r="BD2053" t="str">
        <f t="shared" si="105"/>
        <v>RT3ROYAL BROMPTON HOSPITAL - RT302</v>
      </c>
      <c r="BE2053" s="30" t="s">
        <v>4315</v>
      </c>
      <c r="BF2053" s="30" t="s">
        <v>4316</v>
      </c>
      <c r="BG2053" s="30" t="s">
        <v>4315</v>
      </c>
      <c r="BH2053" s="30" t="s">
        <v>4316</v>
      </c>
      <c r="BI2053" s="30" t="s">
        <v>4314</v>
      </c>
    </row>
    <row r="2054" spans="56:61" s="20" customFormat="1" ht="15" hidden="1" x14ac:dyDescent="0.25">
      <c r="BD2054" t="str">
        <f t="shared" si="105"/>
        <v>RT53 RUBICON CLOSE</v>
      </c>
      <c r="BE2054" s="30" t="s">
        <v>4317</v>
      </c>
      <c r="BF2054" s="30" t="s">
        <v>4318</v>
      </c>
      <c r="BG2054" s="30" t="s">
        <v>4317</v>
      </c>
      <c r="BH2054" s="30" t="s">
        <v>4318</v>
      </c>
      <c r="BI2054" s="30" t="s">
        <v>4319</v>
      </c>
    </row>
    <row r="2055" spans="56:61" s="20" customFormat="1" ht="15" hidden="1" x14ac:dyDescent="0.25">
      <c r="BD2055" t="str">
        <f t="shared" si="105"/>
        <v>RT5ADOLESCENT PSYCHIATRIC UNIT</v>
      </c>
      <c r="BE2055" s="30" t="s">
        <v>4320</v>
      </c>
      <c r="BF2055" s="30" t="s">
        <v>4321</v>
      </c>
      <c r="BG2055" s="30" t="s">
        <v>4320</v>
      </c>
      <c r="BH2055" s="30" t="s">
        <v>4321</v>
      </c>
      <c r="BI2055" s="30" t="s">
        <v>4319</v>
      </c>
    </row>
    <row r="2056" spans="56:61" s="20" customFormat="1" ht="15" hidden="1" x14ac:dyDescent="0.25">
      <c r="BD2056" t="str">
        <f t="shared" si="105"/>
        <v>RT5ASHBY DIST HOSP WARD</v>
      </c>
      <c r="BE2056" s="30" t="s">
        <v>4322</v>
      </c>
      <c r="BF2056" s="30" t="s">
        <v>4323</v>
      </c>
      <c r="BG2056" s="30" t="s">
        <v>4322</v>
      </c>
      <c r="BH2056" s="30" t="s">
        <v>4323</v>
      </c>
      <c r="BI2056" s="30" t="s">
        <v>4319</v>
      </c>
    </row>
    <row r="2057" spans="56:61" s="20" customFormat="1" ht="15" hidden="1" x14ac:dyDescent="0.25">
      <c r="BD2057" t="str">
        <f t="shared" si="105"/>
        <v>RT5ASHBY HOSPITAL</v>
      </c>
      <c r="BE2057" s="30" t="s">
        <v>4324</v>
      </c>
      <c r="BF2057" s="30" t="s">
        <v>4325</v>
      </c>
      <c r="BG2057" s="30" t="s">
        <v>4324</v>
      </c>
      <c r="BH2057" s="30" t="s">
        <v>4325</v>
      </c>
      <c r="BI2057" s="30" t="s">
        <v>4319</v>
      </c>
    </row>
    <row r="2058" spans="56:61" s="20" customFormat="1" ht="15" hidden="1" x14ac:dyDescent="0.25">
      <c r="BD2058" t="str">
        <f t="shared" si="105"/>
        <v>RT5BELVOIR INTENSIVE CARE UNIT</v>
      </c>
      <c r="BE2058" s="30" t="s">
        <v>4326</v>
      </c>
      <c r="BF2058" s="30" t="s">
        <v>4327</v>
      </c>
      <c r="BG2058" s="30" t="s">
        <v>4326</v>
      </c>
      <c r="BH2058" s="30" t="s">
        <v>4327</v>
      </c>
      <c r="BI2058" s="30" t="s">
        <v>4319</v>
      </c>
    </row>
    <row r="2059" spans="56:61" s="20" customFormat="1" ht="15" hidden="1" x14ac:dyDescent="0.25">
      <c r="BD2059" t="str">
        <f t="shared" si="105"/>
        <v>RT5BENNION CENTRE/LANGLEY</v>
      </c>
      <c r="BE2059" s="30" t="s">
        <v>4328</v>
      </c>
      <c r="BF2059" s="30" t="s">
        <v>4329</v>
      </c>
      <c r="BG2059" s="30" t="s">
        <v>4328</v>
      </c>
      <c r="BH2059" s="30" t="s">
        <v>4329</v>
      </c>
      <c r="BI2059" s="30" t="s">
        <v>4319</v>
      </c>
    </row>
    <row r="2060" spans="56:61" s="20" customFormat="1" ht="15" hidden="1" x14ac:dyDescent="0.25">
      <c r="BD2060" t="str">
        <f t="shared" si="105"/>
        <v>RT5BRACKEN BUILDING</v>
      </c>
      <c r="BE2060" s="30" t="s">
        <v>4330</v>
      </c>
      <c r="BF2060" s="30" t="s">
        <v>4331</v>
      </c>
      <c r="BG2060" s="30" t="s">
        <v>4330</v>
      </c>
      <c r="BH2060" s="30" t="s">
        <v>4331</v>
      </c>
      <c r="BI2060" s="30" t="s">
        <v>4319</v>
      </c>
    </row>
    <row r="2061" spans="56:61" s="20" customFormat="1" ht="15" hidden="1" x14ac:dyDescent="0.25">
      <c r="BD2061" t="str">
        <f t="shared" si="105"/>
        <v>RT5BRACKENDALE</v>
      </c>
      <c r="BE2061" s="30" t="s">
        <v>4332</v>
      </c>
      <c r="BF2061" s="30" t="s">
        <v>4333</v>
      </c>
      <c r="BG2061" s="30" t="s">
        <v>4332</v>
      </c>
      <c r="BH2061" s="30" t="s">
        <v>4333</v>
      </c>
      <c r="BI2061" s="30" t="s">
        <v>4319</v>
      </c>
    </row>
    <row r="2062" spans="56:61" s="20" customFormat="1" ht="15" hidden="1" x14ac:dyDescent="0.25">
      <c r="BD2062" t="str">
        <f t="shared" si="105"/>
        <v>RT5BRANDON MENTAL HEALTH UNIT</v>
      </c>
      <c r="BE2062" s="30" t="s">
        <v>4334</v>
      </c>
      <c r="BF2062" s="30" t="s">
        <v>4335</v>
      </c>
      <c r="BG2062" s="30" t="s">
        <v>4334</v>
      </c>
      <c r="BH2062" s="30" t="s">
        <v>4335</v>
      </c>
      <c r="BI2062" s="30" t="s">
        <v>4319</v>
      </c>
    </row>
    <row r="2063" spans="56:61" s="20" customFormat="1" ht="15" hidden="1" x14ac:dyDescent="0.25">
      <c r="BD2063" t="str">
        <f t="shared" si="105"/>
        <v>RT5CASTLERIGG</v>
      </c>
      <c r="BE2063" s="30" t="s">
        <v>4336</v>
      </c>
      <c r="BF2063" s="30" t="s">
        <v>4337</v>
      </c>
      <c r="BG2063" s="30" t="s">
        <v>4336</v>
      </c>
      <c r="BH2063" s="30" t="s">
        <v>4337</v>
      </c>
      <c r="BI2063" s="30" t="s">
        <v>4319</v>
      </c>
    </row>
    <row r="2064" spans="56:61" s="20" customFormat="1" ht="15" hidden="1" x14ac:dyDescent="0.25">
      <c r="BD2064" t="str">
        <f t="shared" si="105"/>
        <v>RT5CHARNWOOD 1</v>
      </c>
      <c r="BE2064" s="30" t="s">
        <v>4338</v>
      </c>
      <c r="BF2064" s="30" t="s">
        <v>4339</v>
      </c>
      <c r="BG2064" s="30" t="s">
        <v>4338</v>
      </c>
      <c r="BH2064" s="30" t="s">
        <v>4339</v>
      </c>
      <c r="BI2064" s="30" t="s">
        <v>4319</v>
      </c>
    </row>
    <row r="2065" spans="56:61" s="20" customFormat="1" ht="15" hidden="1" x14ac:dyDescent="0.25">
      <c r="BD2065" t="str">
        <f t="shared" si="105"/>
        <v>RT5CHARNWOOD 1 (EPMA)</v>
      </c>
      <c r="BE2065" s="30" t="s">
        <v>4340</v>
      </c>
      <c r="BF2065" s="30" t="s">
        <v>4341</v>
      </c>
      <c r="BG2065" s="30" t="s">
        <v>4340</v>
      </c>
      <c r="BH2065" s="30" t="s">
        <v>4341</v>
      </c>
      <c r="BI2065" s="30" t="s">
        <v>4319</v>
      </c>
    </row>
    <row r="2066" spans="56:61" s="20" customFormat="1" ht="15" hidden="1" x14ac:dyDescent="0.25">
      <c r="BD2066" t="str">
        <f t="shared" si="105"/>
        <v>RT5CHARNWOOD 2</v>
      </c>
      <c r="BE2066" s="30" t="s">
        <v>4342</v>
      </c>
      <c r="BF2066" s="30" t="s">
        <v>4343</v>
      </c>
      <c r="BG2066" s="30" t="s">
        <v>4342</v>
      </c>
      <c r="BH2066" s="30" t="s">
        <v>4343</v>
      </c>
      <c r="BI2066" s="30" t="s">
        <v>4319</v>
      </c>
    </row>
    <row r="2067" spans="56:61" s="20" customFormat="1" ht="15" hidden="1" x14ac:dyDescent="0.25">
      <c r="BD2067" t="str">
        <f t="shared" si="105"/>
        <v>RT5CHARNWOOD 2 (EPMA)</v>
      </c>
      <c r="BE2067" s="30" t="s">
        <v>4344</v>
      </c>
      <c r="BF2067" s="30" t="s">
        <v>4345</v>
      </c>
      <c r="BG2067" s="30" t="s">
        <v>4344</v>
      </c>
      <c r="BH2067" s="30" t="s">
        <v>4345</v>
      </c>
      <c r="BI2067" s="30" t="s">
        <v>4319</v>
      </c>
    </row>
    <row r="2068" spans="56:61" s="20" customFormat="1" ht="15" hidden="1" x14ac:dyDescent="0.25">
      <c r="BD2068" t="str">
        <f t="shared" si="105"/>
        <v>RT5CHARNWOOD 3</v>
      </c>
      <c r="BE2068" s="30" t="s">
        <v>4346</v>
      </c>
      <c r="BF2068" s="30" t="s">
        <v>4347</v>
      </c>
      <c r="BG2068" s="30" t="s">
        <v>4346</v>
      </c>
      <c r="BH2068" s="30" t="s">
        <v>4347</v>
      </c>
      <c r="BI2068" s="30" t="s">
        <v>4319</v>
      </c>
    </row>
    <row r="2069" spans="56:61" s="20" customFormat="1" ht="15" hidden="1" x14ac:dyDescent="0.25">
      <c r="BD2069" t="str">
        <f t="shared" si="105"/>
        <v>RT5CHARNWOOD 3 (EPMA)</v>
      </c>
      <c r="BE2069" s="30" t="s">
        <v>4348</v>
      </c>
      <c r="BF2069" s="30" t="s">
        <v>4349</v>
      </c>
      <c r="BG2069" s="30" t="s">
        <v>4348</v>
      </c>
      <c r="BH2069" s="30" t="s">
        <v>4349</v>
      </c>
      <c r="BI2069" s="30" t="s">
        <v>4319</v>
      </c>
    </row>
    <row r="2070" spans="56:61" s="20" customFormat="1" ht="15" hidden="1" x14ac:dyDescent="0.25">
      <c r="BD2070" t="str">
        <f t="shared" si="105"/>
        <v>RT5CHARNWOOD 4</v>
      </c>
      <c r="BE2070" s="30" t="s">
        <v>4350</v>
      </c>
      <c r="BF2070" s="30" t="s">
        <v>4351</v>
      </c>
      <c r="BG2070" s="30" t="s">
        <v>4350</v>
      </c>
      <c r="BH2070" s="30" t="s">
        <v>4351</v>
      </c>
      <c r="BI2070" s="30" t="s">
        <v>4319</v>
      </c>
    </row>
    <row r="2071" spans="56:61" s="20" customFormat="1" ht="15" hidden="1" x14ac:dyDescent="0.25">
      <c r="BD2071" t="str">
        <f t="shared" si="105"/>
        <v>RT5CHARNWOOD 4 (EPMA)</v>
      </c>
      <c r="BE2071" s="30" t="s">
        <v>4352</v>
      </c>
      <c r="BF2071" s="30" t="s">
        <v>4353</v>
      </c>
      <c r="BG2071" s="30" t="s">
        <v>4352</v>
      </c>
      <c r="BH2071" s="30" t="s">
        <v>4353</v>
      </c>
      <c r="BI2071" s="30" t="s">
        <v>4319</v>
      </c>
    </row>
    <row r="2072" spans="56:61" s="20" customFormat="1" ht="15" hidden="1" x14ac:dyDescent="0.25">
      <c r="BD2072" t="str">
        <f t="shared" si="105"/>
        <v>RT5CHARNWOOD MILL</v>
      </c>
      <c r="BE2072" s="30" t="s">
        <v>4354</v>
      </c>
      <c r="BF2072" s="30" t="s">
        <v>4355</v>
      </c>
      <c r="BG2072" s="30" t="s">
        <v>4354</v>
      </c>
      <c r="BH2072" s="30" t="s">
        <v>4355</v>
      </c>
      <c r="BI2072" s="30" t="s">
        <v>4319</v>
      </c>
    </row>
    <row r="2073" spans="56:61" s="20" customFormat="1" ht="15" hidden="1" x14ac:dyDescent="0.25">
      <c r="BD2073" t="str">
        <f t="shared" si="105"/>
        <v>RT5CITY CENTRAL 1</v>
      </c>
      <c r="BE2073" s="30" t="s">
        <v>4356</v>
      </c>
      <c r="BF2073" s="30" t="s">
        <v>4357</v>
      </c>
      <c r="BG2073" s="30" t="s">
        <v>4356</v>
      </c>
      <c r="BH2073" s="30" t="s">
        <v>4357</v>
      </c>
      <c r="BI2073" s="30" t="s">
        <v>4319</v>
      </c>
    </row>
    <row r="2074" spans="56:61" s="20" customFormat="1" ht="15" hidden="1" x14ac:dyDescent="0.25">
      <c r="BD2074" t="str">
        <f t="shared" si="105"/>
        <v>RT5CITY CENTRAL 1 (EPMA)</v>
      </c>
      <c r="BE2074" s="30" t="s">
        <v>4358</v>
      </c>
      <c r="BF2074" s="30" t="s">
        <v>4359</v>
      </c>
      <c r="BG2074" s="30" t="s">
        <v>4358</v>
      </c>
      <c r="BH2074" s="30" t="s">
        <v>4359</v>
      </c>
      <c r="BI2074" s="30" t="s">
        <v>4319</v>
      </c>
    </row>
    <row r="2075" spans="56:61" s="20" customFormat="1" ht="15" hidden="1" x14ac:dyDescent="0.25">
      <c r="BD2075" t="str">
        <f t="shared" si="105"/>
        <v>RT5CITY CENTRAL 2</v>
      </c>
      <c r="BE2075" s="30" t="s">
        <v>4360</v>
      </c>
      <c r="BF2075" s="30" t="s">
        <v>4361</v>
      </c>
      <c r="BG2075" s="30" t="s">
        <v>4360</v>
      </c>
      <c r="BH2075" s="30" t="s">
        <v>4361</v>
      </c>
      <c r="BI2075" s="30" t="s">
        <v>4319</v>
      </c>
    </row>
    <row r="2076" spans="56:61" s="20" customFormat="1" ht="15" hidden="1" x14ac:dyDescent="0.25">
      <c r="BD2076" t="str">
        <f t="shared" si="105"/>
        <v>RT5CITY CENTRAL 2 (EPMA)</v>
      </c>
      <c r="BE2076" s="30" t="s">
        <v>4362</v>
      </c>
      <c r="BF2076" s="30" t="s">
        <v>4363</v>
      </c>
      <c r="BG2076" s="30" t="s">
        <v>4362</v>
      </c>
      <c r="BH2076" s="30" t="s">
        <v>4363</v>
      </c>
      <c r="BI2076" s="30" t="s">
        <v>4319</v>
      </c>
    </row>
    <row r="2077" spans="56:61" s="20" customFormat="1" ht="15" hidden="1" x14ac:dyDescent="0.25">
      <c r="BD2077" t="str">
        <f t="shared" si="105"/>
        <v>RT5CITY CENTRAL 3</v>
      </c>
      <c r="BE2077" s="30" t="s">
        <v>4364</v>
      </c>
      <c r="BF2077" s="30" t="s">
        <v>4365</v>
      </c>
      <c r="BG2077" s="30" t="s">
        <v>4364</v>
      </c>
      <c r="BH2077" s="30" t="s">
        <v>4365</v>
      </c>
      <c r="BI2077" s="30" t="s">
        <v>4319</v>
      </c>
    </row>
    <row r="2078" spans="56:61" s="20" customFormat="1" ht="15" hidden="1" x14ac:dyDescent="0.25">
      <c r="BD2078" t="str">
        <f t="shared" si="105"/>
        <v>RT5CITY CENTRAL 3 (EPMA)</v>
      </c>
      <c r="BE2078" s="30" t="s">
        <v>4366</v>
      </c>
      <c r="BF2078" s="30" t="s">
        <v>4367</v>
      </c>
      <c r="BG2078" s="30" t="s">
        <v>4366</v>
      </c>
      <c r="BH2078" s="30" t="s">
        <v>4367</v>
      </c>
      <c r="BI2078" s="30" t="s">
        <v>4319</v>
      </c>
    </row>
    <row r="2079" spans="56:61" s="20" customFormat="1" ht="15" hidden="1" x14ac:dyDescent="0.25">
      <c r="BD2079" t="str">
        <f t="shared" si="105"/>
        <v>RT5CITY CENTRAL 4</v>
      </c>
      <c r="BE2079" s="30" t="s">
        <v>4368</v>
      </c>
      <c r="BF2079" s="30" t="s">
        <v>4369</v>
      </c>
      <c r="BG2079" s="30" t="s">
        <v>4368</v>
      </c>
      <c r="BH2079" s="30" t="s">
        <v>4369</v>
      </c>
      <c r="BI2079" s="30" t="s">
        <v>4319</v>
      </c>
    </row>
    <row r="2080" spans="56:61" s="20" customFormat="1" ht="15" hidden="1" x14ac:dyDescent="0.25">
      <c r="BD2080" t="str">
        <f t="shared" si="105"/>
        <v>RT5CITY CENTRAL 4 (EPMA)</v>
      </c>
      <c r="BE2080" s="30" t="s">
        <v>4370</v>
      </c>
      <c r="BF2080" s="30" t="s">
        <v>4371</v>
      </c>
      <c r="BG2080" s="30" t="s">
        <v>4370</v>
      </c>
      <c r="BH2080" s="30" t="s">
        <v>4371</v>
      </c>
      <c r="BI2080" s="30" t="s">
        <v>4319</v>
      </c>
    </row>
    <row r="2081" spans="56:61" s="20" customFormat="1" ht="15" hidden="1" x14ac:dyDescent="0.25">
      <c r="BD2081" t="str">
        <f t="shared" si="105"/>
        <v>RT5CITY EAST 1</v>
      </c>
      <c r="BE2081" s="30" t="s">
        <v>4372</v>
      </c>
      <c r="BF2081" s="30" t="s">
        <v>4373</v>
      </c>
      <c r="BG2081" s="30" t="s">
        <v>4372</v>
      </c>
      <c r="BH2081" s="30" t="s">
        <v>4373</v>
      </c>
      <c r="BI2081" s="30" t="s">
        <v>4319</v>
      </c>
    </row>
    <row r="2082" spans="56:61" s="20" customFormat="1" ht="15" hidden="1" x14ac:dyDescent="0.25">
      <c r="BD2082" t="str">
        <f t="shared" si="105"/>
        <v>RT5CITY EAST 1 (EPMA)</v>
      </c>
      <c r="BE2082" s="30" t="s">
        <v>4374</v>
      </c>
      <c r="BF2082" s="30" t="s">
        <v>4375</v>
      </c>
      <c r="BG2082" s="30" t="s">
        <v>4374</v>
      </c>
      <c r="BH2082" s="30" t="s">
        <v>4375</v>
      </c>
      <c r="BI2082" s="30" t="s">
        <v>4319</v>
      </c>
    </row>
    <row r="2083" spans="56:61" s="20" customFormat="1" ht="15" hidden="1" x14ac:dyDescent="0.25">
      <c r="BD2083" t="str">
        <f t="shared" si="105"/>
        <v>RT5CITY EAST 2</v>
      </c>
      <c r="BE2083" s="30" t="s">
        <v>4376</v>
      </c>
      <c r="BF2083" s="30" t="s">
        <v>4377</v>
      </c>
      <c r="BG2083" s="30" t="s">
        <v>4376</v>
      </c>
      <c r="BH2083" s="30" t="s">
        <v>4377</v>
      </c>
      <c r="BI2083" s="30" t="s">
        <v>4319</v>
      </c>
    </row>
    <row r="2084" spans="56:61" s="20" customFormat="1" ht="15" hidden="1" x14ac:dyDescent="0.25">
      <c r="BD2084" t="str">
        <f t="shared" si="105"/>
        <v>RT5CITY EAST 2 (EPMA)</v>
      </c>
      <c r="BE2084" s="30" t="s">
        <v>4378</v>
      </c>
      <c r="BF2084" s="30" t="s">
        <v>4379</v>
      </c>
      <c r="BG2084" s="30" t="s">
        <v>4378</v>
      </c>
      <c r="BH2084" s="30" t="s">
        <v>4379</v>
      </c>
      <c r="BI2084" s="30" t="s">
        <v>4319</v>
      </c>
    </row>
    <row r="2085" spans="56:61" s="20" customFormat="1" ht="15" hidden="1" x14ac:dyDescent="0.25">
      <c r="BD2085" t="str">
        <f t="shared" si="105"/>
        <v>RT5CITY EAST 3</v>
      </c>
      <c r="BE2085" s="30" t="s">
        <v>4380</v>
      </c>
      <c r="BF2085" s="30" t="s">
        <v>4381</v>
      </c>
      <c r="BG2085" s="30" t="s">
        <v>4380</v>
      </c>
      <c r="BH2085" s="30" t="s">
        <v>4381</v>
      </c>
      <c r="BI2085" s="30" t="s">
        <v>4319</v>
      </c>
    </row>
    <row r="2086" spans="56:61" s="20" customFormat="1" ht="15" hidden="1" x14ac:dyDescent="0.25">
      <c r="BD2086" t="str">
        <f t="shared" si="105"/>
        <v>RT5CITY EAST 3 (EPMA)</v>
      </c>
      <c r="BE2086" s="30" t="s">
        <v>4382</v>
      </c>
      <c r="BF2086" s="30" t="s">
        <v>4383</v>
      </c>
      <c r="BG2086" s="30" t="s">
        <v>4382</v>
      </c>
      <c r="BH2086" s="30" t="s">
        <v>4383</v>
      </c>
      <c r="BI2086" s="30" t="s">
        <v>4319</v>
      </c>
    </row>
    <row r="2087" spans="56:61" s="20" customFormat="1" ht="15" hidden="1" x14ac:dyDescent="0.25">
      <c r="BD2087" t="str">
        <f t="shared" si="105"/>
        <v>RT5CITY EAST 4</v>
      </c>
      <c r="BE2087" s="30" t="s">
        <v>4384</v>
      </c>
      <c r="BF2087" s="30" t="s">
        <v>4385</v>
      </c>
      <c r="BG2087" s="30" t="s">
        <v>4384</v>
      </c>
      <c r="BH2087" s="30" t="s">
        <v>4385</v>
      </c>
      <c r="BI2087" s="30" t="s">
        <v>4319</v>
      </c>
    </row>
    <row r="2088" spans="56:61" s="20" customFormat="1" ht="15" hidden="1" x14ac:dyDescent="0.25">
      <c r="BD2088" t="str">
        <f t="shared" si="105"/>
        <v>RT5CITY EAST 4 (EPMA)</v>
      </c>
      <c r="BE2088" s="30" t="s">
        <v>4386</v>
      </c>
      <c r="BF2088" s="30" t="s">
        <v>4387</v>
      </c>
      <c r="BG2088" s="30" t="s">
        <v>4386</v>
      </c>
      <c r="BH2088" s="30" t="s">
        <v>4387</v>
      </c>
      <c r="BI2088" s="30" t="s">
        <v>4319</v>
      </c>
    </row>
    <row r="2089" spans="56:61" s="20" customFormat="1" ht="15" hidden="1" x14ac:dyDescent="0.25">
      <c r="BD2089" t="str">
        <f t="shared" si="105"/>
        <v>RT5CITY WEST 1</v>
      </c>
      <c r="BE2089" s="30" t="s">
        <v>4388</v>
      </c>
      <c r="BF2089" s="30" t="s">
        <v>4389</v>
      </c>
      <c r="BG2089" s="30" t="s">
        <v>4388</v>
      </c>
      <c r="BH2089" s="30" t="s">
        <v>4389</v>
      </c>
      <c r="BI2089" s="30" t="s">
        <v>4319</v>
      </c>
    </row>
    <row r="2090" spans="56:61" s="20" customFormat="1" ht="15" hidden="1" x14ac:dyDescent="0.25">
      <c r="BD2090" t="str">
        <f t="shared" si="105"/>
        <v>RT5CITY WEST 1 (EPMA)</v>
      </c>
      <c r="BE2090" s="30" t="s">
        <v>4390</v>
      </c>
      <c r="BF2090" s="30" t="s">
        <v>4391</v>
      </c>
      <c r="BG2090" s="30" t="s">
        <v>4390</v>
      </c>
      <c r="BH2090" s="30" t="s">
        <v>4391</v>
      </c>
      <c r="BI2090" s="30" t="s">
        <v>4319</v>
      </c>
    </row>
    <row r="2091" spans="56:61" s="20" customFormat="1" ht="15" hidden="1" x14ac:dyDescent="0.25">
      <c r="BD2091" t="str">
        <f t="shared" si="105"/>
        <v>RT5CITY WEST 2</v>
      </c>
      <c r="BE2091" s="30" t="s">
        <v>4392</v>
      </c>
      <c r="BF2091" s="30" t="s">
        <v>4393</v>
      </c>
      <c r="BG2091" s="30" t="s">
        <v>4392</v>
      </c>
      <c r="BH2091" s="30" t="s">
        <v>4393</v>
      </c>
      <c r="BI2091" s="30" t="s">
        <v>4319</v>
      </c>
    </row>
    <row r="2092" spans="56:61" s="20" customFormat="1" ht="15" hidden="1" x14ac:dyDescent="0.25">
      <c r="BD2092" t="str">
        <f t="shared" si="105"/>
        <v>RT5CITY WEST 2 (EPMA)</v>
      </c>
      <c r="BE2092" s="30" t="s">
        <v>4394</v>
      </c>
      <c r="BF2092" s="30" t="s">
        <v>4395</v>
      </c>
      <c r="BG2092" s="30" t="s">
        <v>4394</v>
      </c>
      <c r="BH2092" s="30" t="s">
        <v>4395</v>
      </c>
      <c r="BI2092" s="30" t="s">
        <v>4319</v>
      </c>
    </row>
    <row r="2093" spans="56:61" s="20" customFormat="1" ht="15" hidden="1" x14ac:dyDescent="0.25">
      <c r="BD2093" t="str">
        <f t="shared" si="105"/>
        <v>RT5CITY WEST 3</v>
      </c>
      <c r="BE2093" s="30" t="s">
        <v>4396</v>
      </c>
      <c r="BF2093" s="30" t="s">
        <v>4397</v>
      </c>
      <c r="BG2093" s="30" t="s">
        <v>4396</v>
      </c>
      <c r="BH2093" s="30" t="s">
        <v>4397</v>
      </c>
      <c r="BI2093" s="30" t="s">
        <v>4319</v>
      </c>
    </row>
    <row r="2094" spans="56:61" s="20" customFormat="1" ht="15" hidden="1" x14ac:dyDescent="0.25">
      <c r="BD2094" t="str">
        <f t="shared" si="105"/>
        <v>RT5CITY WEST 3 (EPMA)</v>
      </c>
      <c r="BE2094" s="30" t="s">
        <v>4398</v>
      </c>
      <c r="BF2094" s="30" t="s">
        <v>4399</v>
      </c>
      <c r="BG2094" s="30" t="s">
        <v>4398</v>
      </c>
      <c r="BH2094" s="30" t="s">
        <v>4399</v>
      </c>
      <c r="BI2094" s="30" t="s">
        <v>4319</v>
      </c>
    </row>
    <row r="2095" spans="56:61" s="20" customFormat="1" ht="15" hidden="1" x14ac:dyDescent="0.25">
      <c r="BD2095" t="str">
        <f t="shared" si="105"/>
        <v>RT5CITY WEST 4</v>
      </c>
      <c r="BE2095" s="30" t="s">
        <v>4400</v>
      </c>
      <c r="BF2095" s="30" t="s">
        <v>4401</v>
      </c>
      <c r="BG2095" s="30" t="s">
        <v>4400</v>
      </c>
      <c r="BH2095" s="30" t="s">
        <v>4401</v>
      </c>
      <c r="BI2095" s="30" t="s">
        <v>4319</v>
      </c>
    </row>
    <row r="2096" spans="56:61" s="20" customFormat="1" ht="15" hidden="1" x14ac:dyDescent="0.25">
      <c r="BD2096" t="str">
        <f t="shared" si="105"/>
        <v>RT5CITY WEST 4 (EPMA)</v>
      </c>
      <c r="BE2096" s="30" t="s">
        <v>4402</v>
      </c>
      <c r="BF2096" s="30" t="s">
        <v>4403</v>
      </c>
      <c r="BG2096" s="30" t="s">
        <v>4402</v>
      </c>
      <c r="BH2096" s="30" t="s">
        <v>4403</v>
      </c>
      <c r="BI2096" s="30" t="s">
        <v>4319</v>
      </c>
    </row>
    <row r="2097" spans="56:61" s="20" customFormat="1" ht="15" hidden="1" x14ac:dyDescent="0.25">
      <c r="BD2097" t="str">
        <f t="shared" si="105"/>
        <v>RT5CLARENDON MEWS</v>
      </c>
      <c r="BE2097" s="30" t="s">
        <v>4404</v>
      </c>
      <c r="BF2097" s="30" t="s">
        <v>4405</v>
      </c>
      <c r="BG2097" s="30" t="s">
        <v>4404</v>
      </c>
      <c r="BH2097" s="30" t="s">
        <v>4405</v>
      </c>
      <c r="BI2097" s="30" t="s">
        <v>4319</v>
      </c>
    </row>
    <row r="2098" spans="56:61" s="20" customFormat="1" ht="15" hidden="1" x14ac:dyDescent="0.25">
      <c r="BD2098" t="str">
        <f t="shared" si="105"/>
        <v>RT5COALVILLE HOSP WARDS</v>
      </c>
      <c r="BE2098" s="30" t="s">
        <v>4406</v>
      </c>
      <c r="BF2098" s="30" t="s">
        <v>4407</v>
      </c>
      <c r="BG2098" s="30" t="s">
        <v>4406</v>
      </c>
      <c r="BH2098" s="30" t="s">
        <v>4407</v>
      </c>
      <c r="BI2098" s="30" t="s">
        <v>4319</v>
      </c>
    </row>
    <row r="2099" spans="56:61" s="20" customFormat="1" ht="15" hidden="1" x14ac:dyDescent="0.25">
      <c r="BD2099" t="str">
        <f t="shared" si="105"/>
        <v>RT5COALVILLE HOSPITAL</v>
      </c>
      <c r="BE2099" s="30" t="s">
        <v>4408</v>
      </c>
      <c r="BF2099" s="30" t="s">
        <v>4409</v>
      </c>
      <c r="BG2099" s="30" t="s">
        <v>4408</v>
      </c>
      <c r="BH2099" s="30" t="s">
        <v>4409</v>
      </c>
      <c r="BI2099" s="30" t="s">
        <v>4319</v>
      </c>
    </row>
    <row r="2100" spans="56:61" s="20" customFormat="1" ht="15" hidden="1" x14ac:dyDescent="0.25">
      <c r="BD2100" t="str">
        <f t="shared" si="105"/>
        <v>RT5COGNITIVE BEHAVIOURAL THERAPY</v>
      </c>
      <c r="BE2100" s="30" t="s">
        <v>4410</v>
      </c>
      <c r="BF2100" s="30" t="s">
        <v>4411</v>
      </c>
      <c r="BG2100" s="30" t="s">
        <v>4410</v>
      </c>
      <c r="BH2100" s="30" t="s">
        <v>4411</v>
      </c>
      <c r="BI2100" s="30" t="s">
        <v>4319</v>
      </c>
    </row>
    <row r="2101" spans="56:61" s="20" customFormat="1" ht="15" hidden="1" x14ac:dyDescent="0.25">
      <c r="BD2101" t="str">
        <f t="shared" si="105"/>
        <v>RT5EAST LEICESTERSHIRE 1</v>
      </c>
      <c r="BE2101" s="30" t="s">
        <v>4412</v>
      </c>
      <c r="BF2101" s="30" t="s">
        <v>4413</v>
      </c>
      <c r="BG2101" s="30" t="s">
        <v>4412</v>
      </c>
      <c r="BH2101" s="30" t="s">
        <v>4413</v>
      </c>
      <c r="BI2101" s="30" t="s">
        <v>4319</v>
      </c>
    </row>
    <row r="2102" spans="56:61" s="20" customFormat="1" ht="15" hidden="1" x14ac:dyDescent="0.25">
      <c r="BD2102" t="str">
        <f t="shared" si="105"/>
        <v>RT5EAST LEICESTERSHIRE 1 (EPMA)</v>
      </c>
      <c r="BE2102" s="30" t="s">
        <v>4414</v>
      </c>
      <c r="BF2102" s="30" t="s">
        <v>4415</v>
      </c>
      <c r="BG2102" s="30" t="s">
        <v>4414</v>
      </c>
      <c r="BH2102" s="30" t="s">
        <v>4415</v>
      </c>
      <c r="BI2102" s="30" t="s">
        <v>4319</v>
      </c>
    </row>
    <row r="2103" spans="56:61" s="20" customFormat="1" ht="15" hidden="1" x14ac:dyDescent="0.25">
      <c r="BD2103" t="str">
        <f t="shared" si="105"/>
        <v>RT5EAST LEICESTERSHIRE 2</v>
      </c>
      <c r="BE2103" s="30" t="s">
        <v>4416</v>
      </c>
      <c r="BF2103" s="30" t="s">
        <v>4417</v>
      </c>
      <c r="BG2103" s="30" t="s">
        <v>4416</v>
      </c>
      <c r="BH2103" s="30" t="s">
        <v>4417</v>
      </c>
      <c r="BI2103" s="30" t="s">
        <v>4319</v>
      </c>
    </row>
    <row r="2104" spans="56:61" s="20" customFormat="1" ht="15" hidden="1" x14ac:dyDescent="0.25">
      <c r="BD2104" t="str">
        <f t="shared" si="105"/>
        <v>RT5EAST LEICESTERSHIRE 2 (EPMA)</v>
      </c>
      <c r="BE2104" s="30" t="s">
        <v>4418</v>
      </c>
      <c r="BF2104" s="30" t="s">
        <v>4419</v>
      </c>
      <c r="BG2104" s="30" t="s">
        <v>4418</v>
      </c>
      <c r="BH2104" s="30" t="s">
        <v>4419</v>
      </c>
      <c r="BI2104" s="30" t="s">
        <v>4319</v>
      </c>
    </row>
    <row r="2105" spans="56:61" s="20" customFormat="1" ht="15" hidden="1" x14ac:dyDescent="0.25">
      <c r="BD2105" t="str">
        <f t="shared" si="105"/>
        <v>RT5EAST LEICESTERSHIRE 3</v>
      </c>
      <c r="BE2105" s="30" t="s">
        <v>4420</v>
      </c>
      <c r="BF2105" s="30" t="s">
        <v>4421</v>
      </c>
      <c r="BG2105" s="30" t="s">
        <v>4420</v>
      </c>
      <c r="BH2105" s="30" t="s">
        <v>4421</v>
      </c>
      <c r="BI2105" s="30" t="s">
        <v>4319</v>
      </c>
    </row>
    <row r="2106" spans="56:61" s="20" customFormat="1" ht="15" hidden="1" x14ac:dyDescent="0.25">
      <c r="BD2106" t="str">
        <f t="shared" si="105"/>
        <v>RT5EAST LEICESTERSHIRE 3 (EPMA)</v>
      </c>
      <c r="BE2106" s="30" t="s">
        <v>4422</v>
      </c>
      <c r="BF2106" s="30" t="s">
        <v>4423</v>
      </c>
      <c r="BG2106" s="30" t="s">
        <v>4422</v>
      </c>
      <c r="BH2106" s="30" t="s">
        <v>4423</v>
      </c>
      <c r="BI2106" s="30" t="s">
        <v>4319</v>
      </c>
    </row>
    <row r="2107" spans="56:61" s="20" customFormat="1" ht="15" hidden="1" x14ac:dyDescent="0.25">
      <c r="BD2107" t="str">
        <f t="shared" ref="BD2107:BD2170" si="106">CONCATENATE(LEFT(BE2107, 3),BF2107)</f>
        <v>RT5EATING DISORDERS 1</v>
      </c>
      <c r="BE2107" s="30" t="s">
        <v>4424</v>
      </c>
      <c r="BF2107" s="30" t="s">
        <v>4425</v>
      </c>
      <c r="BG2107" s="30" t="s">
        <v>4424</v>
      </c>
      <c r="BH2107" s="30" t="s">
        <v>4425</v>
      </c>
      <c r="BI2107" s="30" t="s">
        <v>4319</v>
      </c>
    </row>
    <row r="2108" spans="56:61" s="20" customFormat="1" ht="15" hidden="1" x14ac:dyDescent="0.25">
      <c r="BD2108" t="str">
        <f t="shared" si="106"/>
        <v>RT5EATING DISORDERS 1 (EPMA)</v>
      </c>
      <c r="BE2108" s="30" t="s">
        <v>4426</v>
      </c>
      <c r="BF2108" s="30" t="s">
        <v>4427</v>
      </c>
      <c r="BG2108" s="30" t="s">
        <v>4426</v>
      </c>
      <c r="BH2108" s="30" t="s">
        <v>4427</v>
      </c>
      <c r="BI2108" s="30" t="s">
        <v>4319</v>
      </c>
    </row>
    <row r="2109" spans="56:61" s="20" customFormat="1" ht="15" hidden="1" x14ac:dyDescent="0.25">
      <c r="BD2109" t="str">
        <f t="shared" si="106"/>
        <v>RT5EATING DISORDERS 2</v>
      </c>
      <c r="BE2109" s="30" t="s">
        <v>4428</v>
      </c>
      <c r="BF2109" s="30" t="s">
        <v>4429</v>
      </c>
      <c r="BG2109" s="30" t="s">
        <v>4428</v>
      </c>
      <c r="BH2109" s="30" t="s">
        <v>4429</v>
      </c>
      <c r="BI2109" s="30" t="s">
        <v>4319</v>
      </c>
    </row>
    <row r="2110" spans="56:61" s="20" customFormat="1" ht="15" hidden="1" x14ac:dyDescent="0.25">
      <c r="BD2110" t="str">
        <f t="shared" si="106"/>
        <v>RT5EATING DISORDERS 2 (EPMA)</v>
      </c>
      <c r="BE2110" s="30" t="s">
        <v>4430</v>
      </c>
      <c r="BF2110" s="30" t="s">
        <v>4431</v>
      </c>
      <c r="BG2110" s="30" t="s">
        <v>4430</v>
      </c>
      <c r="BH2110" s="30" t="s">
        <v>4431</v>
      </c>
      <c r="BI2110" s="30" t="s">
        <v>4319</v>
      </c>
    </row>
    <row r="2111" spans="56:61" s="20" customFormat="1" ht="15" hidden="1" x14ac:dyDescent="0.25">
      <c r="BD2111" t="str">
        <f t="shared" si="106"/>
        <v>RT5EATING DISORDERS 3</v>
      </c>
      <c r="BE2111" s="30" t="s">
        <v>4432</v>
      </c>
      <c r="BF2111" s="30" t="s">
        <v>4433</v>
      </c>
      <c r="BG2111" s="30" t="s">
        <v>4432</v>
      </c>
      <c r="BH2111" s="30" t="s">
        <v>4433</v>
      </c>
      <c r="BI2111" s="30" t="s">
        <v>4319</v>
      </c>
    </row>
    <row r="2112" spans="56:61" s="20" customFormat="1" ht="15" hidden="1" x14ac:dyDescent="0.25">
      <c r="BD2112" t="str">
        <f t="shared" si="106"/>
        <v>RT5EATING DISORDERS 3 (EPMA)</v>
      </c>
      <c r="BE2112" s="30" t="s">
        <v>4434</v>
      </c>
      <c r="BF2112" s="30" t="s">
        <v>4435</v>
      </c>
      <c r="BG2112" s="30" t="s">
        <v>4434</v>
      </c>
      <c r="BH2112" s="30" t="s">
        <v>4435</v>
      </c>
      <c r="BI2112" s="30" t="s">
        <v>4319</v>
      </c>
    </row>
    <row r="2113" spans="56:61" s="20" customFormat="1" ht="15" hidden="1" x14ac:dyDescent="0.25">
      <c r="BD2113" t="str">
        <f t="shared" si="106"/>
        <v>RT5EATING DISORDERS 4</v>
      </c>
      <c r="BE2113" s="30" t="s">
        <v>4436</v>
      </c>
      <c r="BF2113" s="30" t="s">
        <v>4437</v>
      </c>
      <c r="BG2113" s="30" t="s">
        <v>4436</v>
      </c>
      <c r="BH2113" s="30" t="s">
        <v>4437</v>
      </c>
      <c r="BI2113" s="30" t="s">
        <v>4319</v>
      </c>
    </row>
    <row r="2114" spans="56:61" s="20" customFormat="1" ht="15" hidden="1" x14ac:dyDescent="0.25">
      <c r="BD2114" t="str">
        <f t="shared" si="106"/>
        <v>RT5EATING DISORDERS 4 (EPMA)</v>
      </c>
      <c r="BE2114" s="30" t="s">
        <v>4438</v>
      </c>
      <c r="BF2114" s="30" t="s">
        <v>4439</v>
      </c>
      <c r="BG2114" s="30" t="s">
        <v>4438</v>
      </c>
      <c r="BH2114" s="30" t="s">
        <v>4439</v>
      </c>
      <c r="BI2114" s="30" t="s">
        <v>4319</v>
      </c>
    </row>
    <row r="2115" spans="56:61" s="20" customFormat="1" ht="15" hidden="1" x14ac:dyDescent="0.25">
      <c r="BD2115" t="str">
        <f t="shared" si="106"/>
        <v>RT5EVINGTON CENTRE</v>
      </c>
      <c r="BE2115" s="30" t="s">
        <v>4440</v>
      </c>
      <c r="BF2115" s="30" t="s">
        <v>4441</v>
      </c>
      <c r="BG2115" s="30" t="s">
        <v>4440</v>
      </c>
      <c r="BH2115" s="30" t="s">
        <v>4441</v>
      </c>
      <c r="BI2115" s="30" t="s">
        <v>4319</v>
      </c>
    </row>
    <row r="2116" spans="56:61" s="20" customFormat="1" ht="15" hidden="1" x14ac:dyDescent="0.25">
      <c r="BD2116" t="str">
        <f t="shared" si="106"/>
        <v>RT5EXTERNAL AUDITORS</v>
      </c>
      <c r="BE2116" s="30" t="s">
        <v>4442</v>
      </c>
      <c r="BF2116" s="30" t="s">
        <v>4443</v>
      </c>
      <c r="BG2116" s="30" t="s">
        <v>4442</v>
      </c>
      <c r="BH2116" s="30" t="s">
        <v>4443</v>
      </c>
      <c r="BI2116" s="30" t="s">
        <v>4319</v>
      </c>
    </row>
    <row r="2117" spans="56:61" s="20" customFormat="1" ht="15" hidden="1" x14ac:dyDescent="0.25">
      <c r="BD2117" t="str">
        <f t="shared" si="106"/>
        <v>RT5FEILDING PALMER WARD</v>
      </c>
      <c r="BE2117" s="30" t="s">
        <v>4444</v>
      </c>
      <c r="BF2117" s="30" t="s">
        <v>4445</v>
      </c>
      <c r="BG2117" s="30" t="s">
        <v>4444</v>
      </c>
      <c r="BH2117" s="30" t="s">
        <v>4445</v>
      </c>
      <c r="BI2117" s="30" t="s">
        <v>4319</v>
      </c>
    </row>
    <row r="2118" spans="56:61" s="20" customFormat="1" ht="15" hidden="1" x14ac:dyDescent="0.25">
      <c r="BD2118" t="str">
        <f t="shared" si="106"/>
        <v>RT5FIELDING PALMER HOSPITAL</v>
      </c>
      <c r="BE2118" s="30" t="s">
        <v>4446</v>
      </c>
      <c r="BF2118" s="30" t="s">
        <v>4447</v>
      </c>
      <c r="BG2118" s="30" t="s">
        <v>4446</v>
      </c>
      <c r="BH2118" s="30" t="s">
        <v>4447</v>
      </c>
      <c r="BI2118" s="30" t="s">
        <v>4319</v>
      </c>
    </row>
    <row r="2119" spans="56:61" s="20" customFormat="1" ht="15" hidden="1" x14ac:dyDescent="0.25">
      <c r="BD2119" t="str">
        <f t="shared" si="106"/>
        <v>RT5FORENSIC 1</v>
      </c>
      <c r="BE2119" s="30" t="s">
        <v>4448</v>
      </c>
      <c r="BF2119" s="30" t="s">
        <v>4449</v>
      </c>
      <c r="BG2119" s="30" t="s">
        <v>4448</v>
      </c>
      <c r="BH2119" s="30" t="s">
        <v>4449</v>
      </c>
      <c r="BI2119" s="30" t="s">
        <v>4319</v>
      </c>
    </row>
    <row r="2120" spans="56:61" s="20" customFormat="1" ht="15" hidden="1" x14ac:dyDescent="0.25">
      <c r="BD2120" t="str">
        <f t="shared" si="106"/>
        <v>RT5FORENSIC 1 (EPMA)</v>
      </c>
      <c r="BE2120" s="30" t="s">
        <v>4450</v>
      </c>
      <c r="BF2120" s="30" t="s">
        <v>4451</v>
      </c>
      <c r="BG2120" s="30" t="s">
        <v>4450</v>
      </c>
      <c r="BH2120" s="30" t="s">
        <v>4451</v>
      </c>
      <c r="BI2120" s="30" t="s">
        <v>4319</v>
      </c>
    </row>
    <row r="2121" spans="56:61" s="20" customFormat="1" ht="15" hidden="1" x14ac:dyDescent="0.25">
      <c r="BD2121" t="str">
        <f t="shared" si="106"/>
        <v>RT5FORENSIC 2</v>
      </c>
      <c r="BE2121" s="30" t="s">
        <v>4452</v>
      </c>
      <c r="BF2121" s="30" t="s">
        <v>4453</v>
      </c>
      <c r="BG2121" s="30" t="s">
        <v>4452</v>
      </c>
      <c r="BH2121" s="30" t="s">
        <v>4453</v>
      </c>
      <c r="BI2121" s="30" t="s">
        <v>4319</v>
      </c>
    </row>
    <row r="2122" spans="56:61" s="20" customFormat="1" ht="15" hidden="1" x14ac:dyDescent="0.25">
      <c r="BD2122" t="str">
        <f t="shared" si="106"/>
        <v>RT5FORENSIC 2 (EPMA)</v>
      </c>
      <c r="BE2122" s="30" t="s">
        <v>4454</v>
      </c>
      <c r="BF2122" s="30" t="s">
        <v>4455</v>
      </c>
      <c r="BG2122" s="30" t="s">
        <v>4454</v>
      </c>
      <c r="BH2122" s="30" t="s">
        <v>4455</v>
      </c>
      <c r="BI2122" s="30" t="s">
        <v>4319</v>
      </c>
    </row>
    <row r="2123" spans="56:61" s="20" customFormat="1" ht="15" hidden="1" x14ac:dyDescent="0.25">
      <c r="BD2123" t="str">
        <f t="shared" si="106"/>
        <v>RT5FORENSIC 3</v>
      </c>
      <c r="BE2123" s="30" t="s">
        <v>4456</v>
      </c>
      <c r="BF2123" s="30" t="s">
        <v>4457</v>
      </c>
      <c r="BG2123" s="30" t="s">
        <v>4456</v>
      </c>
      <c r="BH2123" s="30" t="s">
        <v>4457</v>
      </c>
      <c r="BI2123" s="30" t="s">
        <v>4319</v>
      </c>
    </row>
    <row r="2124" spans="56:61" s="20" customFormat="1" ht="15" hidden="1" x14ac:dyDescent="0.25">
      <c r="BD2124" t="str">
        <f t="shared" si="106"/>
        <v>RT5FORENSIC 3 (EPMA)</v>
      </c>
      <c r="BE2124" s="30" t="s">
        <v>4458</v>
      </c>
      <c r="BF2124" s="30" t="s">
        <v>4459</v>
      </c>
      <c r="BG2124" s="30" t="s">
        <v>4458</v>
      </c>
      <c r="BH2124" s="30" t="s">
        <v>4459</v>
      </c>
      <c r="BI2124" s="30" t="s">
        <v>4319</v>
      </c>
    </row>
    <row r="2125" spans="56:61" s="20" customFormat="1" ht="15" hidden="1" x14ac:dyDescent="0.25">
      <c r="BD2125" t="str">
        <f t="shared" si="106"/>
        <v>RT5GILLIVERS</v>
      </c>
      <c r="BE2125" s="30" t="s">
        <v>4460</v>
      </c>
      <c r="BF2125" s="30" t="s">
        <v>4461</v>
      </c>
      <c r="BG2125" s="30" t="s">
        <v>4460</v>
      </c>
      <c r="BH2125" s="30" t="s">
        <v>4461</v>
      </c>
      <c r="BI2125" s="30" t="s">
        <v>4319</v>
      </c>
    </row>
    <row r="2126" spans="56:61" s="20" customFormat="1" ht="15" hidden="1" x14ac:dyDescent="0.25">
      <c r="BD2126" t="str">
        <f t="shared" si="106"/>
        <v>RT5GLENFRITH UNIT FOR LEARNING DISABILITIES</v>
      </c>
      <c r="BE2126" s="30" t="s">
        <v>4462</v>
      </c>
      <c r="BF2126" s="30" t="s">
        <v>4463</v>
      </c>
      <c r="BG2126" s="30" t="s">
        <v>4462</v>
      </c>
      <c r="BH2126" s="30" t="s">
        <v>4463</v>
      </c>
      <c r="BI2126" s="30" t="s">
        <v>4319</v>
      </c>
    </row>
    <row r="2127" spans="56:61" s="20" customFormat="1" ht="15" hidden="1" x14ac:dyDescent="0.25">
      <c r="BD2127" t="str">
        <f t="shared" si="106"/>
        <v>RT5GORSE HILL HOSPITAL</v>
      </c>
      <c r="BE2127" s="30" t="s">
        <v>4464</v>
      </c>
      <c r="BF2127" s="30" t="s">
        <v>4465</v>
      </c>
      <c r="BG2127" s="30" t="s">
        <v>4464</v>
      </c>
      <c r="BH2127" s="30" t="s">
        <v>4465</v>
      </c>
      <c r="BI2127" s="30" t="s">
        <v>4319</v>
      </c>
    </row>
    <row r="2128" spans="56:61" s="20" customFormat="1" ht="15" hidden="1" x14ac:dyDescent="0.25">
      <c r="BD2128" t="str">
        <f t="shared" si="106"/>
        <v>RT5GRASMERE</v>
      </c>
      <c r="BE2128" s="30" t="s">
        <v>4466</v>
      </c>
      <c r="BF2128" s="30" t="s">
        <v>4467</v>
      </c>
      <c r="BG2128" s="30" t="s">
        <v>4466</v>
      </c>
      <c r="BH2128" s="30" t="s">
        <v>4467</v>
      </c>
      <c r="BI2128" s="30" t="s">
        <v>4319</v>
      </c>
    </row>
    <row r="2129" spans="56:61" s="20" customFormat="1" ht="15" hidden="1" x14ac:dyDescent="0.25">
      <c r="BD2129" t="str">
        <f t="shared" si="106"/>
        <v>RT5H &amp; B HOSPITAL WARDS</v>
      </c>
      <c r="BE2129" s="30" t="s">
        <v>4468</v>
      </c>
      <c r="BF2129" s="30" t="s">
        <v>4469</v>
      </c>
      <c r="BG2129" s="30" t="s">
        <v>4468</v>
      </c>
      <c r="BH2129" s="30" t="s">
        <v>4469</v>
      </c>
      <c r="BI2129" s="30" t="s">
        <v>4319</v>
      </c>
    </row>
    <row r="2130" spans="56:61" s="20" customFormat="1" ht="15" hidden="1" x14ac:dyDescent="0.25">
      <c r="BD2130" t="str">
        <f t="shared" si="106"/>
        <v>RT5HERSCHEL PRINS</v>
      </c>
      <c r="BE2130" s="30" t="s">
        <v>4470</v>
      </c>
      <c r="BF2130" s="30" t="s">
        <v>4471</v>
      </c>
      <c r="BG2130" s="30" t="s">
        <v>4470</v>
      </c>
      <c r="BH2130" s="30" t="s">
        <v>4471</v>
      </c>
      <c r="BI2130" s="30" t="s">
        <v>4319</v>
      </c>
    </row>
    <row r="2131" spans="56:61" s="20" customFormat="1" ht="15" hidden="1" x14ac:dyDescent="0.25">
      <c r="BD2131" t="str">
        <f t="shared" si="106"/>
        <v>RT5HINCKLEY AND BOSWORTH 1</v>
      </c>
      <c r="BE2131" s="30" t="s">
        <v>4472</v>
      </c>
      <c r="BF2131" s="30" t="s">
        <v>4473</v>
      </c>
      <c r="BG2131" s="30" t="s">
        <v>4472</v>
      </c>
      <c r="BH2131" s="30" t="s">
        <v>4473</v>
      </c>
      <c r="BI2131" s="30" t="s">
        <v>4319</v>
      </c>
    </row>
    <row r="2132" spans="56:61" s="20" customFormat="1" ht="15" hidden="1" x14ac:dyDescent="0.25">
      <c r="BD2132" t="str">
        <f t="shared" si="106"/>
        <v>RT5HINCKLEY AND BOSWORTH 1 (EPMA)</v>
      </c>
      <c r="BE2132" s="30" t="s">
        <v>4474</v>
      </c>
      <c r="BF2132" s="30" t="s">
        <v>4475</v>
      </c>
      <c r="BG2132" s="30" t="s">
        <v>4474</v>
      </c>
      <c r="BH2132" s="30" t="s">
        <v>4475</v>
      </c>
      <c r="BI2132" s="30" t="s">
        <v>4319</v>
      </c>
    </row>
    <row r="2133" spans="56:61" s="20" customFormat="1" ht="15" hidden="1" x14ac:dyDescent="0.25">
      <c r="BD2133" t="str">
        <f t="shared" si="106"/>
        <v>RT5HINCKLEY AND BOSWORTH 2</v>
      </c>
      <c r="BE2133" s="30" t="s">
        <v>4476</v>
      </c>
      <c r="BF2133" s="30" t="s">
        <v>4477</v>
      </c>
      <c r="BG2133" s="30" t="s">
        <v>4476</v>
      </c>
      <c r="BH2133" s="30" t="s">
        <v>4477</v>
      </c>
      <c r="BI2133" s="30" t="s">
        <v>4319</v>
      </c>
    </row>
    <row r="2134" spans="56:61" s="20" customFormat="1" ht="15" hidden="1" x14ac:dyDescent="0.25">
      <c r="BD2134" t="str">
        <f t="shared" si="106"/>
        <v>RT5HINCKLEY AND BOSWORTH 2 (EPMA)</v>
      </c>
      <c r="BE2134" s="30" t="s">
        <v>4478</v>
      </c>
      <c r="BF2134" s="30" t="s">
        <v>4479</v>
      </c>
      <c r="BG2134" s="30" t="s">
        <v>4478</v>
      </c>
      <c r="BH2134" s="30" t="s">
        <v>4479</v>
      </c>
      <c r="BI2134" s="30" t="s">
        <v>4319</v>
      </c>
    </row>
    <row r="2135" spans="56:61" s="20" customFormat="1" ht="15" hidden="1" x14ac:dyDescent="0.25">
      <c r="BD2135" t="str">
        <f t="shared" si="106"/>
        <v>RT5HINCKLEY AND BOSWORTH 3</v>
      </c>
      <c r="BE2135" s="30" t="s">
        <v>4480</v>
      </c>
      <c r="BF2135" s="30" t="s">
        <v>4481</v>
      </c>
      <c r="BG2135" s="30" t="s">
        <v>4480</v>
      </c>
      <c r="BH2135" s="30" t="s">
        <v>4481</v>
      </c>
      <c r="BI2135" s="30" t="s">
        <v>4319</v>
      </c>
    </row>
    <row r="2136" spans="56:61" s="20" customFormat="1" ht="15" hidden="1" x14ac:dyDescent="0.25">
      <c r="BD2136" t="str">
        <f t="shared" si="106"/>
        <v>RT5HINCKLEY AND BOSWORTH 3 (EPMA)</v>
      </c>
      <c r="BE2136" s="30" t="s">
        <v>4482</v>
      </c>
      <c r="BF2136" s="30" t="s">
        <v>4483</v>
      </c>
      <c r="BG2136" s="30" t="s">
        <v>4482</v>
      </c>
      <c r="BH2136" s="30" t="s">
        <v>4483</v>
      </c>
      <c r="BI2136" s="30" t="s">
        <v>4319</v>
      </c>
    </row>
    <row r="2137" spans="56:61" s="20" customFormat="1" ht="15" hidden="1" x14ac:dyDescent="0.25">
      <c r="BD2137" t="str">
        <f t="shared" si="106"/>
        <v>RT5HINCKLEY AND DISTRICT HOSPITAL</v>
      </c>
      <c r="BE2137" s="30" t="s">
        <v>4484</v>
      </c>
      <c r="BF2137" s="30" t="s">
        <v>2902</v>
      </c>
      <c r="BG2137" s="30" t="s">
        <v>4484</v>
      </c>
      <c r="BH2137" s="30" t="s">
        <v>2902</v>
      </c>
      <c r="BI2137" s="30" t="s">
        <v>4319</v>
      </c>
    </row>
    <row r="2138" spans="56:61" s="20" customFormat="1" ht="15" hidden="1" x14ac:dyDescent="0.25">
      <c r="BD2138" t="str">
        <f t="shared" si="106"/>
        <v>RT5LD 1</v>
      </c>
      <c r="BE2138" s="30" t="s">
        <v>4485</v>
      </c>
      <c r="BF2138" s="30" t="s">
        <v>4486</v>
      </c>
      <c r="BG2138" s="30" t="s">
        <v>4485</v>
      </c>
      <c r="BH2138" s="30" t="s">
        <v>4486</v>
      </c>
      <c r="BI2138" s="30" t="s">
        <v>4319</v>
      </c>
    </row>
    <row r="2139" spans="56:61" s="20" customFormat="1" ht="15" hidden="1" x14ac:dyDescent="0.25">
      <c r="BD2139" t="str">
        <f t="shared" si="106"/>
        <v>RT5LD 1 (EPMA)</v>
      </c>
      <c r="BE2139" s="30" t="s">
        <v>4487</v>
      </c>
      <c r="BF2139" s="30" t="s">
        <v>4488</v>
      </c>
      <c r="BG2139" s="30" t="s">
        <v>4487</v>
      </c>
      <c r="BH2139" s="30" t="s">
        <v>4488</v>
      </c>
      <c r="BI2139" s="30" t="s">
        <v>4319</v>
      </c>
    </row>
    <row r="2140" spans="56:61" s="20" customFormat="1" ht="15" hidden="1" x14ac:dyDescent="0.25">
      <c r="BD2140" t="str">
        <f t="shared" si="106"/>
        <v>RT5LD 2</v>
      </c>
      <c r="BE2140" s="30" t="s">
        <v>4489</v>
      </c>
      <c r="BF2140" s="30" t="s">
        <v>4490</v>
      </c>
      <c r="BG2140" s="30" t="s">
        <v>4489</v>
      </c>
      <c r="BH2140" s="30" t="s">
        <v>4490</v>
      </c>
      <c r="BI2140" s="30" t="s">
        <v>4319</v>
      </c>
    </row>
    <row r="2141" spans="56:61" s="20" customFormat="1" ht="15" hidden="1" x14ac:dyDescent="0.25">
      <c r="BD2141" t="str">
        <f t="shared" si="106"/>
        <v>RT5LD 2 (EPMA)</v>
      </c>
      <c r="BE2141" s="30" t="s">
        <v>4491</v>
      </c>
      <c r="BF2141" s="30" t="s">
        <v>4492</v>
      </c>
      <c r="BG2141" s="30" t="s">
        <v>4491</v>
      </c>
      <c r="BH2141" s="30" t="s">
        <v>4492</v>
      </c>
      <c r="BI2141" s="30" t="s">
        <v>4319</v>
      </c>
    </row>
    <row r="2142" spans="56:61" s="20" customFormat="1" ht="15" hidden="1" x14ac:dyDescent="0.25">
      <c r="BD2142" t="str">
        <f t="shared" si="106"/>
        <v>RT5LD 3</v>
      </c>
      <c r="BE2142" s="30" t="s">
        <v>4493</v>
      </c>
      <c r="BF2142" s="30" t="s">
        <v>4494</v>
      </c>
      <c r="BG2142" s="30" t="s">
        <v>4493</v>
      </c>
      <c r="BH2142" s="30" t="s">
        <v>4494</v>
      </c>
      <c r="BI2142" s="30" t="s">
        <v>4319</v>
      </c>
    </row>
    <row r="2143" spans="56:61" s="20" customFormat="1" ht="15" hidden="1" x14ac:dyDescent="0.25">
      <c r="BD2143" t="str">
        <f t="shared" si="106"/>
        <v>RT5LD 3 (EPMA)</v>
      </c>
      <c r="BE2143" s="30" t="s">
        <v>4495</v>
      </c>
      <c r="BF2143" s="30" t="s">
        <v>4496</v>
      </c>
      <c r="BG2143" s="30" t="s">
        <v>4495</v>
      </c>
      <c r="BH2143" s="30" t="s">
        <v>4496</v>
      </c>
      <c r="BI2143" s="30" t="s">
        <v>4319</v>
      </c>
    </row>
    <row r="2144" spans="56:61" s="20" customFormat="1" ht="15" hidden="1" x14ac:dyDescent="0.25">
      <c r="BD2144" t="str">
        <f t="shared" si="106"/>
        <v>RT5LD 4</v>
      </c>
      <c r="BE2144" s="30" t="s">
        <v>4497</v>
      </c>
      <c r="BF2144" s="30" t="s">
        <v>4498</v>
      </c>
      <c r="BG2144" s="30" t="s">
        <v>4497</v>
      </c>
      <c r="BH2144" s="30" t="s">
        <v>4498</v>
      </c>
      <c r="BI2144" s="30" t="s">
        <v>4319</v>
      </c>
    </row>
    <row r="2145" spans="56:61" s="20" customFormat="1" ht="15" hidden="1" x14ac:dyDescent="0.25">
      <c r="BD2145" t="str">
        <f t="shared" si="106"/>
        <v>RT5LD 4 (EPMA)</v>
      </c>
      <c r="BE2145" s="30" t="s">
        <v>4499</v>
      </c>
      <c r="BF2145" s="30" t="s">
        <v>4500</v>
      </c>
      <c r="BG2145" s="30" t="s">
        <v>4499</v>
      </c>
      <c r="BH2145" s="30" t="s">
        <v>4500</v>
      </c>
      <c r="BI2145" s="30" t="s">
        <v>4319</v>
      </c>
    </row>
    <row r="2146" spans="56:61" s="20" customFormat="1" ht="15" hidden="1" x14ac:dyDescent="0.25">
      <c r="BD2146" t="str">
        <f t="shared" si="106"/>
        <v>RT5LD 5</v>
      </c>
      <c r="BE2146" s="30" t="s">
        <v>4501</v>
      </c>
      <c r="BF2146" s="30" t="s">
        <v>4502</v>
      </c>
      <c r="BG2146" s="30" t="s">
        <v>4501</v>
      </c>
      <c r="BH2146" s="30" t="s">
        <v>4502</v>
      </c>
      <c r="BI2146" s="30" t="s">
        <v>4319</v>
      </c>
    </row>
    <row r="2147" spans="56:61" s="20" customFormat="1" ht="15" hidden="1" x14ac:dyDescent="0.25">
      <c r="BD2147" t="str">
        <f t="shared" si="106"/>
        <v>RT5LD 5 (EPMA)</v>
      </c>
      <c r="BE2147" s="30" t="s">
        <v>4503</v>
      </c>
      <c r="BF2147" s="30" t="s">
        <v>4504</v>
      </c>
      <c r="BG2147" s="30" t="s">
        <v>4503</v>
      </c>
      <c r="BH2147" s="30" t="s">
        <v>4504</v>
      </c>
      <c r="BI2147" s="30" t="s">
        <v>4319</v>
      </c>
    </row>
    <row r="2148" spans="56:61" s="20" customFormat="1" ht="15" hidden="1" x14ac:dyDescent="0.25">
      <c r="BD2148" t="str">
        <f t="shared" si="106"/>
        <v>RT5LD 6</v>
      </c>
      <c r="BE2148" s="30" t="s">
        <v>4505</v>
      </c>
      <c r="BF2148" s="30" t="s">
        <v>4506</v>
      </c>
      <c r="BG2148" s="30" t="s">
        <v>4505</v>
      </c>
      <c r="BH2148" s="30" t="s">
        <v>4506</v>
      </c>
      <c r="BI2148" s="30" t="s">
        <v>4319</v>
      </c>
    </row>
    <row r="2149" spans="56:61" s="20" customFormat="1" ht="15" hidden="1" x14ac:dyDescent="0.25">
      <c r="BD2149" t="str">
        <f t="shared" si="106"/>
        <v>RT5LD 6 (EPMA)</v>
      </c>
      <c r="BE2149" s="30" t="s">
        <v>4507</v>
      </c>
      <c r="BF2149" s="30" t="s">
        <v>4508</v>
      </c>
      <c r="BG2149" s="30" t="s">
        <v>4507</v>
      </c>
      <c r="BH2149" s="30" t="s">
        <v>4508</v>
      </c>
      <c r="BI2149" s="30" t="s">
        <v>4319</v>
      </c>
    </row>
    <row r="2150" spans="56:61" s="20" customFormat="1" ht="15" hidden="1" x14ac:dyDescent="0.25">
      <c r="BD2150" t="str">
        <f t="shared" si="106"/>
        <v>RT5LD 7</v>
      </c>
      <c r="BE2150" s="30" t="s">
        <v>4509</v>
      </c>
      <c r="BF2150" s="30" t="s">
        <v>4510</v>
      </c>
      <c r="BG2150" s="30" t="s">
        <v>4509</v>
      </c>
      <c r="BH2150" s="30" t="s">
        <v>4510</v>
      </c>
      <c r="BI2150" s="30" t="s">
        <v>4319</v>
      </c>
    </row>
    <row r="2151" spans="56:61" s="20" customFormat="1" ht="15" hidden="1" x14ac:dyDescent="0.25">
      <c r="BD2151" t="str">
        <f t="shared" si="106"/>
        <v>RT5LD 7 (EPMA)</v>
      </c>
      <c r="BE2151" s="30" t="s">
        <v>4511</v>
      </c>
      <c r="BF2151" s="30" t="s">
        <v>4512</v>
      </c>
      <c r="BG2151" s="30" t="s">
        <v>4511</v>
      </c>
      <c r="BH2151" s="30" t="s">
        <v>4512</v>
      </c>
      <c r="BI2151" s="30" t="s">
        <v>4319</v>
      </c>
    </row>
    <row r="2152" spans="56:61" s="20" customFormat="1" ht="15" hidden="1" x14ac:dyDescent="0.25">
      <c r="BD2152" t="str">
        <f t="shared" si="106"/>
        <v>RT5LEICESTER FRITH (ALFRED HILL)</v>
      </c>
      <c r="BE2152" s="30" t="s">
        <v>4513</v>
      </c>
      <c r="BF2152" s="30" t="s">
        <v>4514</v>
      </c>
      <c r="BG2152" s="30" t="s">
        <v>4513</v>
      </c>
      <c r="BH2152" s="30" t="s">
        <v>4514</v>
      </c>
      <c r="BI2152" s="30" t="s">
        <v>4319</v>
      </c>
    </row>
    <row r="2153" spans="56:61" s="20" customFormat="1" ht="15" hidden="1" x14ac:dyDescent="0.25">
      <c r="BD2153" t="str">
        <f t="shared" si="106"/>
        <v>RT5LEICESTER FRITH (BALDWIN UNIT)</v>
      </c>
      <c r="BE2153" s="30" t="s">
        <v>4515</v>
      </c>
      <c r="BF2153" s="30" t="s">
        <v>4516</v>
      </c>
      <c r="BG2153" s="30" t="s">
        <v>4515</v>
      </c>
      <c r="BH2153" s="30" t="s">
        <v>4516</v>
      </c>
      <c r="BI2153" s="30" t="s">
        <v>4319</v>
      </c>
    </row>
    <row r="2154" spans="56:61" s="20" customFormat="1" ht="15" hidden="1" x14ac:dyDescent="0.25">
      <c r="BD2154" t="str">
        <f t="shared" si="106"/>
        <v>RT5LEICESTER FRITH (DOROTHY BATES SUB STATION)</v>
      </c>
      <c r="BE2154" s="30" t="s">
        <v>4517</v>
      </c>
      <c r="BF2154" s="30" t="s">
        <v>4518</v>
      </c>
      <c r="BG2154" s="30" t="s">
        <v>4517</v>
      </c>
      <c r="BH2154" s="30" t="s">
        <v>4518</v>
      </c>
      <c r="BI2154" s="30" t="s">
        <v>4319</v>
      </c>
    </row>
    <row r="2155" spans="56:61" s="20" customFormat="1" ht="15" hidden="1" x14ac:dyDescent="0.25">
      <c r="BD2155" t="str">
        <f t="shared" si="106"/>
        <v>RT5LEICESTER FRITH (FOSSE PRINT UNIT)</v>
      </c>
      <c r="BE2155" s="30" t="s">
        <v>4519</v>
      </c>
      <c r="BF2155" s="30" t="s">
        <v>4520</v>
      </c>
      <c r="BG2155" s="30" t="s">
        <v>4519</v>
      </c>
      <c r="BH2155" s="30" t="s">
        <v>4520</v>
      </c>
      <c r="BI2155" s="30" t="s">
        <v>4319</v>
      </c>
    </row>
    <row r="2156" spans="56:61" s="20" customFormat="1" ht="15" hidden="1" x14ac:dyDescent="0.25">
      <c r="BD2156" t="str">
        <f t="shared" si="106"/>
        <v>RT5LEICESTER FRITH (FURTHER EDUCATION BUILDING)</v>
      </c>
      <c r="BE2156" s="30" t="s">
        <v>4521</v>
      </c>
      <c r="BF2156" s="30" t="s">
        <v>4522</v>
      </c>
      <c r="BG2156" s="30" t="s">
        <v>4521</v>
      </c>
      <c r="BH2156" s="30" t="s">
        <v>4522</v>
      </c>
      <c r="BI2156" s="30" t="s">
        <v>4319</v>
      </c>
    </row>
    <row r="2157" spans="56:61" s="20" customFormat="1" ht="15" hidden="1" x14ac:dyDescent="0.25">
      <c r="BD2157" t="str">
        <f t="shared" si="106"/>
        <v>RT5LEICESTER FRITH (GARAGES)</v>
      </c>
      <c r="BE2157" s="30" t="s">
        <v>4523</v>
      </c>
      <c r="BF2157" s="30" t="s">
        <v>4524</v>
      </c>
      <c r="BG2157" s="30" t="s">
        <v>4523</v>
      </c>
      <c r="BH2157" s="30" t="s">
        <v>4524</v>
      </c>
      <c r="BI2157" s="30" t="s">
        <v>4319</v>
      </c>
    </row>
    <row r="2158" spans="56:61" s="20" customFormat="1" ht="15" hidden="1" x14ac:dyDescent="0.25">
      <c r="BD2158" t="str">
        <f t="shared" si="106"/>
        <v>RT5LEICESTER FRITH (MEADOW LAND)</v>
      </c>
      <c r="BE2158" s="30" t="s">
        <v>4525</v>
      </c>
      <c r="BF2158" s="30" t="s">
        <v>4526</v>
      </c>
      <c r="BG2158" s="30" t="s">
        <v>4525</v>
      </c>
      <c r="BH2158" s="30" t="s">
        <v>4526</v>
      </c>
      <c r="BI2158" s="30" t="s">
        <v>4319</v>
      </c>
    </row>
    <row r="2159" spans="56:61" s="20" customFormat="1" ht="15" hidden="1" x14ac:dyDescent="0.25">
      <c r="BD2159" t="str">
        <f t="shared" si="106"/>
        <v>RT5LEICESTER FRITH (REHABILITATION BUILDING)</v>
      </c>
      <c r="BE2159" s="30" t="s">
        <v>4527</v>
      </c>
      <c r="BF2159" s="30" t="s">
        <v>4528</v>
      </c>
      <c r="BG2159" s="30" t="s">
        <v>4527</v>
      </c>
      <c r="BH2159" s="30" t="s">
        <v>4528</v>
      </c>
      <c r="BI2159" s="30" t="s">
        <v>4319</v>
      </c>
    </row>
    <row r="2160" spans="56:61" s="20" customFormat="1" ht="15" hidden="1" x14ac:dyDescent="0.25">
      <c r="BD2160" t="str">
        <f t="shared" si="106"/>
        <v>RT5LEICESTER FRITH (SNOOZLEUM)</v>
      </c>
      <c r="BE2160" s="30" t="s">
        <v>4529</v>
      </c>
      <c r="BF2160" s="30" t="s">
        <v>4530</v>
      </c>
      <c r="BG2160" s="30" t="s">
        <v>4529</v>
      </c>
      <c r="BH2160" s="30" t="s">
        <v>4530</v>
      </c>
      <c r="BI2160" s="30" t="s">
        <v>4319</v>
      </c>
    </row>
    <row r="2161" spans="56:61" s="20" customFormat="1" ht="15" hidden="1" x14ac:dyDescent="0.25">
      <c r="BD2161" t="str">
        <f t="shared" si="106"/>
        <v>RT5LEICESTER FRITH (THE CHAPEL)</v>
      </c>
      <c r="BE2161" s="30" t="s">
        <v>4531</v>
      </c>
      <c r="BF2161" s="30" t="s">
        <v>4532</v>
      </c>
      <c r="BG2161" s="30" t="s">
        <v>4531</v>
      </c>
      <c r="BH2161" s="30" t="s">
        <v>4532</v>
      </c>
      <c r="BI2161" s="30" t="s">
        <v>4319</v>
      </c>
    </row>
    <row r="2162" spans="56:61" s="20" customFormat="1" ht="15" hidden="1" x14ac:dyDescent="0.25">
      <c r="BD2162" t="str">
        <f t="shared" si="106"/>
        <v>RT5LEICESTER FRITH (THE LAURELS)</v>
      </c>
      <c r="BE2162" s="30" t="s">
        <v>4533</v>
      </c>
      <c r="BF2162" s="30" t="s">
        <v>4534</v>
      </c>
      <c r="BG2162" s="30" t="s">
        <v>4533</v>
      </c>
      <c r="BH2162" s="30" t="s">
        <v>4534</v>
      </c>
      <c r="BI2162" s="30" t="s">
        <v>4319</v>
      </c>
    </row>
    <row r="2163" spans="56:61" s="20" customFormat="1" ht="15" hidden="1" x14ac:dyDescent="0.25">
      <c r="BD2163" t="str">
        <f t="shared" si="106"/>
        <v>RT5LEICESTER FRITH (THE RECREATION HALL)</v>
      </c>
      <c r="BE2163" s="30" t="s">
        <v>4535</v>
      </c>
      <c r="BF2163" s="30" t="s">
        <v>4536</v>
      </c>
      <c r="BG2163" s="30" t="s">
        <v>4535</v>
      </c>
      <c r="BH2163" s="30" t="s">
        <v>4536</v>
      </c>
      <c r="BI2163" s="30" t="s">
        <v>4319</v>
      </c>
    </row>
    <row r="2164" spans="56:61" s="20" customFormat="1" ht="15" hidden="1" x14ac:dyDescent="0.25">
      <c r="BD2164" t="str">
        <f t="shared" si="106"/>
        <v>RT5LEICESTER FRITH (THE TREATMENT UNIT)</v>
      </c>
      <c r="BE2164" s="30" t="s">
        <v>4537</v>
      </c>
      <c r="BF2164" s="30" t="s">
        <v>4538</v>
      </c>
      <c r="BG2164" s="30" t="s">
        <v>4537</v>
      </c>
      <c r="BH2164" s="30" t="s">
        <v>4538</v>
      </c>
      <c r="BI2164" s="30" t="s">
        <v>4319</v>
      </c>
    </row>
    <row r="2165" spans="56:61" s="20" customFormat="1" ht="15" hidden="1" x14ac:dyDescent="0.25">
      <c r="BD2165" t="str">
        <f t="shared" si="106"/>
        <v>RT5LEICESTER FRITH HOSPITAL</v>
      </c>
      <c r="BE2165" s="30" t="s">
        <v>4539</v>
      </c>
      <c r="BF2165" s="30" t="s">
        <v>4540</v>
      </c>
      <c r="BG2165" s="30" t="s">
        <v>4539</v>
      </c>
      <c r="BH2165" s="30" t="s">
        <v>4540</v>
      </c>
      <c r="BI2165" s="30" t="s">
        <v>4319</v>
      </c>
    </row>
    <row r="2166" spans="56:61" s="20" customFormat="1" ht="15" hidden="1" x14ac:dyDescent="0.25">
      <c r="BD2166" t="str">
        <f t="shared" si="106"/>
        <v>RT5LEICESTER FRITH HOSPITAL (EPMA)</v>
      </c>
      <c r="BE2166" s="30" t="s">
        <v>4541</v>
      </c>
      <c r="BF2166" s="30" t="s">
        <v>4542</v>
      </c>
      <c r="BG2166" s="30" t="s">
        <v>4541</v>
      </c>
      <c r="BH2166" s="30" t="s">
        <v>4542</v>
      </c>
      <c r="BI2166" s="30" t="s">
        <v>4319</v>
      </c>
    </row>
    <row r="2167" spans="56:61" s="20" customFormat="1" ht="15" hidden="1" x14ac:dyDescent="0.25">
      <c r="BD2167" t="str">
        <f t="shared" si="106"/>
        <v>RT5LEICESTERSHIRE PARTNERSHIP NHS TRUST (UNIVERSITY HOSPITALS)</v>
      </c>
      <c r="BE2167" s="30" t="s">
        <v>4543</v>
      </c>
      <c r="BF2167" s="30" t="s">
        <v>4544</v>
      </c>
      <c r="BG2167" s="30" t="s">
        <v>4543</v>
      </c>
      <c r="BH2167" s="30" t="s">
        <v>4544</v>
      </c>
      <c r="BI2167" s="30" t="s">
        <v>4319</v>
      </c>
    </row>
    <row r="2168" spans="56:61" s="20" customFormat="1" ht="15" hidden="1" x14ac:dyDescent="0.25">
      <c r="BD2168" t="str">
        <f t="shared" si="106"/>
        <v>RT5LEICESTERSHIRE PARTNERSHIP NHS TRUST MENTAL HEALTH SERVICES</v>
      </c>
      <c r="BE2168" s="30" t="s">
        <v>4545</v>
      </c>
      <c r="BF2168" s="30" t="s">
        <v>4546</v>
      </c>
      <c r="BG2168" s="30" t="s">
        <v>4545</v>
      </c>
      <c r="BH2168" s="30" t="s">
        <v>4546</v>
      </c>
      <c r="BI2168" s="30" t="s">
        <v>4319</v>
      </c>
    </row>
    <row r="2169" spans="56:61" s="20" customFormat="1" ht="15" hidden="1" x14ac:dyDescent="0.25">
      <c r="BD2169" t="str">
        <f t="shared" si="106"/>
        <v>RT5LOCAL COUNTER FRAUD SPECIALIST</v>
      </c>
      <c r="BE2169" s="30" t="s">
        <v>4547</v>
      </c>
      <c r="BF2169" s="30" t="s">
        <v>4548</v>
      </c>
      <c r="BG2169" s="30" t="s">
        <v>4547</v>
      </c>
      <c r="BH2169" s="30" t="s">
        <v>4548</v>
      </c>
      <c r="BI2169" s="30" t="s">
        <v>4319</v>
      </c>
    </row>
    <row r="2170" spans="56:61" s="20" customFormat="1" ht="15" hidden="1" x14ac:dyDescent="0.25">
      <c r="BD2170" t="str">
        <f t="shared" si="106"/>
        <v>RT5LOUGHBOROUGH HOSP WARDS</v>
      </c>
      <c r="BE2170" s="30" t="s">
        <v>4549</v>
      </c>
      <c r="BF2170" s="30" t="s">
        <v>4550</v>
      </c>
      <c r="BG2170" s="30" t="s">
        <v>4549</v>
      </c>
      <c r="BH2170" s="30" t="s">
        <v>4550</v>
      </c>
      <c r="BI2170" s="30" t="s">
        <v>4319</v>
      </c>
    </row>
    <row r="2171" spans="56:61" s="20" customFormat="1" ht="15" hidden="1" x14ac:dyDescent="0.25">
      <c r="BD2171" t="str">
        <f t="shared" ref="BD2171:BD2234" si="107">CONCATENATE(LEFT(BE2171, 3),BF2171)</f>
        <v>RT5LOUGHBOROUGH HOSPITAL</v>
      </c>
      <c r="BE2171" s="30" t="s">
        <v>4551</v>
      </c>
      <c r="BF2171" s="30" t="s">
        <v>4552</v>
      </c>
      <c r="BG2171" s="30" t="s">
        <v>4551</v>
      </c>
      <c r="BH2171" s="30" t="s">
        <v>4552</v>
      </c>
      <c r="BI2171" s="30" t="s">
        <v>4319</v>
      </c>
    </row>
    <row r="2172" spans="56:61" s="20" customFormat="1" ht="15" hidden="1" x14ac:dyDescent="0.25">
      <c r="BD2172" t="str">
        <f t="shared" si="107"/>
        <v>RT5MARKET HARBOROUGH HOSPITAL</v>
      </c>
      <c r="BE2172" s="30" t="s">
        <v>4553</v>
      </c>
      <c r="BF2172" s="30" t="s">
        <v>4554</v>
      </c>
      <c r="BG2172" s="30" t="s">
        <v>4553</v>
      </c>
      <c r="BH2172" s="30" t="s">
        <v>4554</v>
      </c>
      <c r="BI2172" s="30" t="s">
        <v>4319</v>
      </c>
    </row>
    <row r="2173" spans="56:61" s="20" customFormat="1" ht="15" hidden="1" x14ac:dyDescent="0.25">
      <c r="BD2173" t="str">
        <f t="shared" si="107"/>
        <v>RT5MEASHAM MEDICAL UNIT</v>
      </c>
      <c r="BE2173" s="30" t="s">
        <v>4555</v>
      </c>
      <c r="BF2173" s="30" t="s">
        <v>4556</v>
      </c>
      <c r="BG2173" s="30" t="s">
        <v>4555</v>
      </c>
      <c r="BH2173" s="30" t="s">
        <v>4556</v>
      </c>
      <c r="BI2173" s="30" t="s">
        <v>4319</v>
      </c>
    </row>
    <row r="2174" spans="56:61" s="20" customFormat="1" ht="15" hidden="1" x14ac:dyDescent="0.25">
      <c r="BD2174" t="str">
        <f t="shared" si="107"/>
        <v>RT5MELTON MOWBRAY HOSPITAL</v>
      </c>
      <c r="BE2174" s="30" t="s">
        <v>4557</v>
      </c>
      <c r="BF2174" s="30" t="s">
        <v>4558</v>
      </c>
      <c r="BG2174" s="30" t="s">
        <v>4557</v>
      </c>
      <c r="BH2174" s="30" t="s">
        <v>4558</v>
      </c>
      <c r="BI2174" s="30" t="s">
        <v>4319</v>
      </c>
    </row>
    <row r="2175" spans="56:61" s="20" customFormat="1" ht="15" hidden="1" x14ac:dyDescent="0.25">
      <c r="BD2175" t="str">
        <f t="shared" si="107"/>
        <v>RT5MHSOP 1</v>
      </c>
      <c r="BE2175" s="30" t="s">
        <v>4559</v>
      </c>
      <c r="BF2175" s="30" t="s">
        <v>4560</v>
      </c>
      <c r="BG2175" s="30" t="s">
        <v>4559</v>
      </c>
      <c r="BH2175" s="30" t="s">
        <v>4560</v>
      </c>
      <c r="BI2175" s="30" t="s">
        <v>4319</v>
      </c>
    </row>
    <row r="2176" spans="56:61" s="20" customFormat="1" ht="15" hidden="1" x14ac:dyDescent="0.25">
      <c r="BD2176" t="str">
        <f t="shared" si="107"/>
        <v>RT5MHSOP 1 (EPMA)</v>
      </c>
      <c r="BE2176" s="30" t="s">
        <v>4561</v>
      </c>
      <c r="BF2176" s="30" t="s">
        <v>4562</v>
      </c>
      <c r="BG2176" s="30" t="s">
        <v>4561</v>
      </c>
      <c r="BH2176" s="30" t="s">
        <v>4562</v>
      </c>
      <c r="BI2176" s="30" t="s">
        <v>4319</v>
      </c>
    </row>
    <row r="2177" spans="56:61" s="20" customFormat="1" ht="15" hidden="1" x14ac:dyDescent="0.25">
      <c r="BD2177" t="str">
        <f t="shared" si="107"/>
        <v>RT5MHSOP 10</v>
      </c>
      <c r="BE2177" s="30" t="s">
        <v>4563</v>
      </c>
      <c r="BF2177" s="30" t="s">
        <v>4564</v>
      </c>
      <c r="BG2177" s="30" t="s">
        <v>4563</v>
      </c>
      <c r="BH2177" s="30" t="s">
        <v>4564</v>
      </c>
      <c r="BI2177" s="30" t="s">
        <v>4319</v>
      </c>
    </row>
    <row r="2178" spans="56:61" s="20" customFormat="1" ht="15" hidden="1" x14ac:dyDescent="0.25">
      <c r="BD2178" t="str">
        <f t="shared" si="107"/>
        <v>RT5MHSOP 10 (EPMA)</v>
      </c>
      <c r="BE2178" s="30" t="s">
        <v>4565</v>
      </c>
      <c r="BF2178" s="30" t="s">
        <v>4566</v>
      </c>
      <c r="BG2178" s="30" t="s">
        <v>4565</v>
      </c>
      <c r="BH2178" s="30" t="s">
        <v>4566</v>
      </c>
      <c r="BI2178" s="30" t="s">
        <v>4319</v>
      </c>
    </row>
    <row r="2179" spans="56:61" s="20" customFormat="1" ht="15" hidden="1" x14ac:dyDescent="0.25">
      <c r="BD2179" t="str">
        <f t="shared" si="107"/>
        <v>RT5MHSOP 11</v>
      </c>
      <c r="BE2179" s="30" t="s">
        <v>4567</v>
      </c>
      <c r="BF2179" s="30" t="s">
        <v>4568</v>
      </c>
      <c r="BG2179" s="30" t="s">
        <v>4567</v>
      </c>
      <c r="BH2179" s="30" t="s">
        <v>4568</v>
      </c>
      <c r="BI2179" s="30" t="s">
        <v>4319</v>
      </c>
    </row>
    <row r="2180" spans="56:61" s="20" customFormat="1" ht="15" hidden="1" x14ac:dyDescent="0.25">
      <c r="BD2180" t="str">
        <f t="shared" si="107"/>
        <v>RT5MHSOP 11 (EPMA)</v>
      </c>
      <c r="BE2180" s="30" t="s">
        <v>4569</v>
      </c>
      <c r="BF2180" s="30" t="s">
        <v>4570</v>
      </c>
      <c r="BG2180" s="30" t="s">
        <v>4569</v>
      </c>
      <c r="BH2180" s="30" t="s">
        <v>4570</v>
      </c>
      <c r="BI2180" s="30" t="s">
        <v>4319</v>
      </c>
    </row>
    <row r="2181" spans="56:61" s="20" customFormat="1" ht="15" hidden="1" x14ac:dyDescent="0.25">
      <c r="BD2181" t="str">
        <f t="shared" si="107"/>
        <v>RT5MHSOP 12</v>
      </c>
      <c r="BE2181" s="30" t="s">
        <v>4571</v>
      </c>
      <c r="BF2181" s="30" t="s">
        <v>4572</v>
      </c>
      <c r="BG2181" s="30" t="s">
        <v>4571</v>
      </c>
      <c r="BH2181" s="30" t="s">
        <v>4572</v>
      </c>
      <c r="BI2181" s="30" t="s">
        <v>4319</v>
      </c>
    </row>
    <row r="2182" spans="56:61" s="20" customFormat="1" ht="15" hidden="1" x14ac:dyDescent="0.25">
      <c r="BD2182" t="str">
        <f t="shared" si="107"/>
        <v>RT5MHSOP 12 (EPMA)</v>
      </c>
      <c r="BE2182" s="30" t="s">
        <v>4573</v>
      </c>
      <c r="BF2182" s="30" t="s">
        <v>4574</v>
      </c>
      <c r="BG2182" s="30" t="s">
        <v>4573</v>
      </c>
      <c r="BH2182" s="30" t="s">
        <v>4574</v>
      </c>
      <c r="BI2182" s="30" t="s">
        <v>4319</v>
      </c>
    </row>
    <row r="2183" spans="56:61" s="20" customFormat="1" ht="15" hidden="1" x14ac:dyDescent="0.25">
      <c r="BD2183" t="str">
        <f t="shared" si="107"/>
        <v>RT5MHSOP 13</v>
      </c>
      <c r="BE2183" s="30" t="s">
        <v>4575</v>
      </c>
      <c r="BF2183" s="30" t="s">
        <v>4576</v>
      </c>
      <c r="BG2183" s="30" t="s">
        <v>4575</v>
      </c>
      <c r="BH2183" s="30" t="s">
        <v>4576</v>
      </c>
      <c r="BI2183" s="30" t="s">
        <v>4319</v>
      </c>
    </row>
    <row r="2184" spans="56:61" s="20" customFormat="1" ht="15" hidden="1" x14ac:dyDescent="0.25">
      <c r="BD2184" t="str">
        <f t="shared" si="107"/>
        <v>RT5MHSOP 13 (EPMA)</v>
      </c>
      <c r="BE2184" s="30" t="s">
        <v>4577</v>
      </c>
      <c r="BF2184" s="30" t="s">
        <v>4578</v>
      </c>
      <c r="BG2184" s="30" t="s">
        <v>4577</v>
      </c>
      <c r="BH2184" s="30" t="s">
        <v>4578</v>
      </c>
      <c r="BI2184" s="30" t="s">
        <v>4319</v>
      </c>
    </row>
    <row r="2185" spans="56:61" s="20" customFormat="1" ht="15" hidden="1" x14ac:dyDescent="0.25">
      <c r="BD2185" t="str">
        <f t="shared" si="107"/>
        <v>RT5MHSOP 14</v>
      </c>
      <c r="BE2185" s="30" t="s">
        <v>4579</v>
      </c>
      <c r="BF2185" s="30" t="s">
        <v>4580</v>
      </c>
      <c r="BG2185" s="30" t="s">
        <v>4579</v>
      </c>
      <c r="BH2185" s="30" t="s">
        <v>4580</v>
      </c>
      <c r="BI2185" s="30" t="s">
        <v>4319</v>
      </c>
    </row>
    <row r="2186" spans="56:61" s="20" customFormat="1" ht="15" hidden="1" x14ac:dyDescent="0.25">
      <c r="BD2186" t="str">
        <f t="shared" si="107"/>
        <v>RT5MHSOP 14 (EPMA)</v>
      </c>
      <c r="BE2186" s="30" t="s">
        <v>4581</v>
      </c>
      <c r="BF2186" s="30" t="s">
        <v>4582</v>
      </c>
      <c r="BG2186" s="30" t="s">
        <v>4581</v>
      </c>
      <c r="BH2186" s="30" t="s">
        <v>4582</v>
      </c>
      <c r="BI2186" s="30" t="s">
        <v>4319</v>
      </c>
    </row>
    <row r="2187" spans="56:61" s="20" customFormat="1" ht="15" hidden="1" x14ac:dyDescent="0.25">
      <c r="BD2187" t="str">
        <f t="shared" si="107"/>
        <v>RT5MHSOP 15</v>
      </c>
      <c r="BE2187" s="30" t="s">
        <v>4583</v>
      </c>
      <c r="BF2187" s="30" t="s">
        <v>4584</v>
      </c>
      <c r="BG2187" s="30" t="s">
        <v>4583</v>
      </c>
      <c r="BH2187" s="30" t="s">
        <v>4584</v>
      </c>
      <c r="BI2187" s="30" t="s">
        <v>4319</v>
      </c>
    </row>
    <row r="2188" spans="56:61" s="20" customFormat="1" ht="15" hidden="1" x14ac:dyDescent="0.25">
      <c r="BD2188" t="str">
        <f t="shared" si="107"/>
        <v>RT5MHSOP 15 (EPMA)</v>
      </c>
      <c r="BE2188" s="30" t="s">
        <v>4585</v>
      </c>
      <c r="BF2188" s="30" t="s">
        <v>4586</v>
      </c>
      <c r="BG2188" s="30" t="s">
        <v>4585</v>
      </c>
      <c r="BH2188" s="30" t="s">
        <v>4586</v>
      </c>
      <c r="BI2188" s="30" t="s">
        <v>4319</v>
      </c>
    </row>
    <row r="2189" spans="56:61" s="20" customFormat="1" ht="15" hidden="1" x14ac:dyDescent="0.25">
      <c r="BD2189" t="str">
        <f t="shared" si="107"/>
        <v>RT5MHSOP 16</v>
      </c>
      <c r="BE2189" s="30" t="s">
        <v>4587</v>
      </c>
      <c r="BF2189" s="30" t="s">
        <v>4588</v>
      </c>
      <c r="BG2189" s="30" t="s">
        <v>4587</v>
      </c>
      <c r="BH2189" s="30" t="s">
        <v>4588</v>
      </c>
      <c r="BI2189" s="30" t="s">
        <v>4319</v>
      </c>
    </row>
    <row r="2190" spans="56:61" s="20" customFormat="1" ht="15" hidden="1" x14ac:dyDescent="0.25">
      <c r="BD2190" t="str">
        <f t="shared" si="107"/>
        <v>RT5MHSOP 16 (EPMA)</v>
      </c>
      <c r="BE2190" s="30" t="s">
        <v>4589</v>
      </c>
      <c r="BF2190" s="30" t="s">
        <v>4590</v>
      </c>
      <c r="BG2190" s="30" t="s">
        <v>4589</v>
      </c>
      <c r="BH2190" s="30" t="s">
        <v>4590</v>
      </c>
      <c r="BI2190" s="30" t="s">
        <v>4319</v>
      </c>
    </row>
    <row r="2191" spans="56:61" s="20" customFormat="1" ht="15" hidden="1" x14ac:dyDescent="0.25">
      <c r="BD2191" t="str">
        <f t="shared" si="107"/>
        <v>RT5MHSOP 17</v>
      </c>
      <c r="BE2191" s="30" t="s">
        <v>4591</v>
      </c>
      <c r="BF2191" s="30" t="s">
        <v>4592</v>
      </c>
      <c r="BG2191" s="30" t="s">
        <v>4591</v>
      </c>
      <c r="BH2191" s="30" t="s">
        <v>4592</v>
      </c>
      <c r="BI2191" s="30" t="s">
        <v>4319</v>
      </c>
    </row>
    <row r="2192" spans="56:61" s="20" customFormat="1" ht="15" hidden="1" x14ac:dyDescent="0.25">
      <c r="BD2192" t="str">
        <f t="shared" si="107"/>
        <v>RT5MHSOP 17 (EPMA)</v>
      </c>
      <c r="BE2192" s="30" t="s">
        <v>4593</v>
      </c>
      <c r="BF2192" s="30" t="s">
        <v>4594</v>
      </c>
      <c r="BG2192" s="30" t="s">
        <v>4593</v>
      </c>
      <c r="BH2192" s="30" t="s">
        <v>4594</v>
      </c>
      <c r="BI2192" s="30" t="s">
        <v>4319</v>
      </c>
    </row>
    <row r="2193" spans="56:61" s="20" customFormat="1" ht="15" hidden="1" x14ac:dyDescent="0.25">
      <c r="BD2193" t="str">
        <f t="shared" si="107"/>
        <v>RT5MHSOP 18</v>
      </c>
      <c r="BE2193" s="30" t="s">
        <v>4595</v>
      </c>
      <c r="BF2193" s="30" t="s">
        <v>4596</v>
      </c>
      <c r="BG2193" s="30" t="s">
        <v>4595</v>
      </c>
      <c r="BH2193" s="30" t="s">
        <v>4596</v>
      </c>
      <c r="BI2193" s="30" t="s">
        <v>4319</v>
      </c>
    </row>
    <row r="2194" spans="56:61" s="20" customFormat="1" ht="15" hidden="1" x14ac:dyDescent="0.25">
      <c r="BD2194" t="str">
        <f t="shared" si="107"/>
        <v>RT5MHSOP 18 (EPMA)</v>
      </c>
      <c r="BE2194" s="30" t="s">
        <v>4597</v>
      </c>
      <c r="BF2194" s="30" t="s">
        <v>4598</v>
      </c>
      <c r="BG2194" s="30" t="s">
        <v>4597</v>
      </c>
      <c r="BH2194" s="30" t="s">
        <v>4598</v>
      </c>
      <c r="BI2194" s="30" t="s">
        <v>4319</v>
      </c>
    </row>
    <row r="2195" spans="56:61" s="20" customFormat="1" ht="15" hidden="1" x14ac:dyDescent="0.25">
      <c r="BD2195" t="str">
        <f t="shared" si="107"/>
        <v>RT5MHSOP 2</v>
      </c>
      <c r="BE2195" s="30" t="s">
        <v>4599</v>
      </c>
      <c r="BF2195" s="30" t="s">
        <v>4600</v>
      </c>
      <c r="BG2195" s="30" t="s">
        <v>4599</v>
      </c>
      <c r="BH2195" s="30" t="s">
        <v>4600</v>
      </c>
      <c r="BI2195" s="30" t="s">
        <v>4319</v>
      </c>
    </row>
    <row r="2196" spans="56:61" s="20" customFormat="1" ht="15" hidden="1" x14ac:dyDescent="0.25">
      <c r="BD2196" t="str">
        <f t="shared" si="107"/>
        <v>RT5MHSOP 2 (EPMA)</v>
      </c>
      <c r="BE2196" s="30" t="s">
        <v>4601</v>
      </c>
      <c r="BF2196" s="30" t="s">
        <v>4602</v>
      </c>
      <c r="BG2196" s="30" t="s">
        <v>4601</v>
      </c>
      <c r="BH2196" s="30" t="s">
        <v>4602</v>
      </c>
      <c r="BI2196" s="30" t="s">
        <v>4319</v>
      </c>
    </row>
    <row r="2197" spans="56:61" s="20" customFormat="1" ht="15" hidden="1" x14ac:dyDescent="0.25">
      <c r="BD2197" t="str">
        <f t="shared" si="107"/>
        <v>RT5MHSOP 3</v>
      </c>
      <c r="BE2197" s="30" t="s">
        <v>4603</v>
      </c>
      <c r="BF2197" s="30" t="s">
        <v>4604</v>
      </c>
      <c r="BG2197" s="30" t="s">
        <v>4603</v>
      </c>
      <c r="BH2197" s="30" t="s">
        <v>4604</v>
      </c>
      <c r="BI2197" s="30" t="s">
        <v>4319</v>
      </c>
    </row>
    <row r="2198" spans="56:61" s="20" customFormat="1" ht="15" hidden="1" x14ac:dyDescent="0.25">
      <c r="BD2198" t="str">
        <f t="shared" si="107"/>
        <v>RT5MHSOP 3 (EPMA)</v>
      </c>
      <c r="BE2198" s="30" t="s">
        <v>4605</v>
      </c>
      <c r="BF2198" s="30" t="s">
        <v>4606</v>
      </c>
      <c r="BG2198" s="30" t="s">
        <v>4605</v>
      </c>
      <c r="BH2198" s="30" t="s">
        <v>4606</v>
      </c>
      <c r="BI2198" s="30" t="s">
        <v>4319</v>
      </c>
    </row>
    <row r="2199" spans="56:61" s="20" customFormat="1" ht="15" hidden="1" x14ac:dyDescent="0.25">
      <c r="BD2199" t="str">
        <f t="shared" si="107"/>
        <v>RT5MHSOP 4</v>
      </c>
      <c r="BE2199" s="30" t="s">
        <v>4607</v>
      </c>
      <c r="BF2199" s="30" t="s">
        <v>4608</v>
      </c>
      <c r="BG2199" s="30" t="s">
        <v>4607</v>
      </c>
      <c r="BH2199" s="30" t="s">
        <v>4608</v>
      </c>
      <c r="BI2199" s="30" t="s">
        <v>4319</v>
      </c>
    </row>
    <row r="2200" spans="56:61" s="20" customFormat="1" ht="15" hidden="1" x14ac:dyDescent="0.25">
      <c r="BD2200" t="str">
        <f t="shared" si="107"/>
        <v>RT5MHSOP 4 (EPMA)</v>
      </c>
      <c r="BE2200" s="30" t="s">
        <v>4609</v>
      </c>
      <c r="BF2200" s="30" t="s">
        <v>4610</v>
      </c>
      <c r="BG2200" s="30" t="s">
        <v>4609</v>
      </c>
      <c r="BH2200" s="30" t="s">
        <v>4610</v>
      </c>
      <c r="BI2200" s="30" t="s">
        <v>4319</v>
      </c>
    </row>
    <row r="2201" spans="56:61" s="20" customFormat="1" ht="15" hidden="1" x14ac:dyDescent="0.25">
      <c r="BD2201" t="str">
        <f t="shared" si="107"/>
        <v>RT5MHSOP 5</v>
      </c>
      <c r="BE2201" s="30" t="s">
        <v>4611</v>
      </c>
      <c r="BF2201" s="30" t="s">
        <v>4612</v>
      </c>
      <c r="BG2201" s="30" t="s">
        <v>4611</v>
      </c>
      <c r="BH2201" s="30" t="s">
        <v>4612</v>
      </c>
      <c r="BI2201" s="30" t="s">
        <v>4319</v>
      </c>
    </row>
    <row r="2202" spans="56:61" s="20" customFormat="1" ht="15" hidden="1" x14ac:dyDescent="0.25">
      <c r="BD2202" t="str">
        <f t="shared" si="107"/>
        <v>RT5MHSOP 5 (EPMA)</v>
      </c>
      <c r="BE2202" s="30" t="s">
        <v>4613</v>
      </c>
      <c r="BF2202" s="30" t="s">
        <v>4614</v>
      </c>
      <c r="BG2202" s="30" t="s">
        <v>4613</v>
      </c>
      <c r="BH2202" s="30" t="s">
        <v>4614</v>
      </c>
      <c r="BI2202" s="30" t="s">
        <v>4319</v>
      </c>
    </row>
    <row r="2203" spans="56:61" s="20" customFormat="1" ht="15" hidden="1" x14ac:dyDescent="0.25">
      <c r="BD2203" t="str">
        <f t="shared" si="107"/>
        <v>RT5MHSOP 6</v>
      </c>
      <c r="BE2203" s="30" t="s">
        <v>4615</v>
      </c>
      <c r="BF2203" s="30" t="s">
        <v>4616</v>
      </c>
      <c r="BG2203" s="30" t="s">
        <v>4615</v>
      </c>
      <c r="BH2203" s="30" t="s">
        <v>4616</v>
      </c>
      <c r="BI2203" s="30" t="s">
        <v>4319</v>
      </c>
    </row>
    <row r="2204" spans="56:61" s="20" customFormat="1" ht="15" hidden="1" x14ac:dyDescent="0.25">
      <c r="BD2204" t="str">
        <f t="shared" si="107"/>
        <v>RT5MHSOP 6 (EPMA)</v>
      </c>
      <c r="BE2204" s="30" t="s">
        <v>4617</v>
      </c>
      <c r="BF2204" s="30" t="s">
        <v>4618</v>
      </c>
      <c r="BG2204" s="30" t="s">
        <v>4617</v>
      </c>
      <c r="BH2204" s="30" t="s">
        <v>4618</v>
      </c>
      <c r="BI2204" s="30" t="s">
        <v>4319</v>
      </c>
    </row>
    <row r="2205" spans="56:61" s="20" customFormat="1" ht="15" hidden="1" x14ac:dyDescent="0.25">
      <c r="BD2205" t="str">
        <f t="shared" si="107"/>
        <v>RT5MHSOP 7</v>
      </c>
      <c r="BE2205" s="30" t="s">
        <v>4619</v>
      </c>
      <c r="BF2205" s="30" t="s">
        <v>4620</v>
      </c>
      <c r="BG2205" s="30" t="s">
        <v>4619</v>
      </c>
      <c r="BH2205" s="30" t="s">
        <v>4620</v>
      </c>
      <c r="BI2205" s="30" t="s">
        <v>4319</v>
      </c>
    </row>
    <row r="2206" spans="56:61" s="20" customFormat="1" ht="15" hidden="1" x14ac:dyDescent="0.25">
      <c r="BD2206" t="str">
        <f t="shared" si="107"/>
        <v>RT5MHSOP 7 (EPMA)</v>
      </c>
      <c r="BE2206" s="30" t="s">
        <v>4621</v>
      </c>
      <c r="BF2206" s="30" t="s">
        <v>4622</v>
      </c>
      <c r="BG2206" s="30" t="s">
        <v>4621</v>
      </c>
      <c r="BH2206" s="30" t="s">
        <v>4622</v>
      </c>
      <c r="BI2206" s="30" t="s">
        <v>4319</v>
      </c>
    </row>
    <row r="2207" spans="56:61" s="20" customFormat="1" ht="15" hidden="1" x14ac:dyDescent="0.25">
      <c r="BD2207" t="str">
        <f t="shared" si="107"/>
        <v>RT5MHSOP 8</v>
      </c>
      <c r="BE2207" s="30" t="s">
        <v>4623</v>
      </c>
      <c r="BF2207" s="30" t="s">
        <v>4624</v>
      </c>
      <c r="BG2207" s="30" t="s">
        <v>4623</v>
      </c>
      <c r="BH2207" s="30" t="s">
        <v>4624</v>
      </c>
      <c r="BI2207" s="30" t="s">
        <v>4319</v>
      </c>
    </row>
    <row r="2208" spans="56:61" s="20" customFormat="1" ht="15" hidden="1" x14ac:dyDescent="0.25">
      <c r="BD2208" t="str">
        <f t="shared" si="107"/>
        <v>RT5MHSOP 8 (EPMA)</v>
      </c>
      <c r="BE2208" s="30" t="s">
        <v>4625</v>
      </c>
      <c r="BF2208" s="30" t="s">
        <v>4626</v>
      </c>
      <c r="BG2208" s="30" t="s">
        <v>4625</v>
      </c>
      <c r="BH2208" s="30" t="s">
        <v>4626</v>
      </c>
      <c r="BI2208" s="30" t="s">
        <v>4319</v>
      </c>
    </row>
    <row r="2209" spans="56:61" s="20" customFormat="1" ht="15" hidden="1" x14ac:dyDescent="0.25">
      <c r="BD2209" t="str">
        <f t="shared" si="107"/>
        <v>RT5MHSOP 9</v>
      </c>
      <c r="BE2209" s="30" t="s">
        <v>4627</v>
      </c>
      <c r="BF2209" s="30" t="s">
        <v>4628</v>
      </c>
      <c r="BG2209" s="30" t="s">
        <v>4627</v>
      </c>
      <c r="BH2209" s="30" t="s">
        <v>4628</v>
      </c>
      <c r="BI2209" s="30" t="s">
        <v>4319</v>
      </c>
    </row>
    <row r="2210" spans="56:61" s="20" customFormat="1" ht="15" hidden="1" x14ac:dyDescent="0.25">
      <c r="BD2210" t="str">
        <f t="shared" si="107"/>
        <v>RT5MHSOP 9 (EPMA)</v>
      </c>
      <c r="BE2210" s="30" t="s">
        <v>4629</v>
      </c>
      <c r="BF2210" s="30" t="s">
        <v>4630</v>
      </c>
      <c r="BG2210" s="30" t="s">
        <v>4629</v>
      </c>
      <c r="BH2210" s="30" t="s">
        <v>4630</v>
      </c>
      <c r="BI2210" s="30" t="s">
        <v>4319</v>
      </c>
    </row>
    <row r="2211" spans="56:61" s="20" customFormat="1" ht="15" hidden="1" x14ac:dyDescent="0.25">
      <c r="BD2211" t="str">
        <f t="shared" si="107"/>
        <v>RT5MHSOP BEECHWOOD</v>
      </c>
      <c r="BE2211" s="30" t="s">
        <v>4631</v>
      </c>
      <c r="BF2211" s="30" t="s">
        <v>4632</v>
      </c>
      <c r="BG2211" s="30" t="s">
        <v>4631</v>
      </c>
      <c r="BH2211" s="30" t="s">
        <v>4632</v>
      </c>
      <c r="BI2211" s="30" t="s">
        <v>4319</v>
      </c>
    </row>
    <row r="2212" spans="56:61" s="20" customFormat="1" ht="15" hidden="1" x14ac:dyDescent="0.25">
      <c r="BD2212" t="str">
        <f t="shared" si="107"/>
        <v>RT5MHSOP BENNION</v>
      </c>
      <c r="BE2212" s="30" t="s">
        <v>4633</v>
      </c>
      <c r="BF2212" s="30" t="s">
        <v>4634</v>
      </c>
      <c r="BG2212" s="30" t="s">
        <v>4633</v>
      </c>
      <c r="BH2212" s="30" t="s">
        <v>4634</v>
      </c>
      <c r="BI2212" s="30" t="s">
        <v>4319</v>
      </c>
    </row>
    <row r="2213" spans="56:61" s="20" customFormat="1" ht="15" hidden="1" x14ac:dyDescent="0.25">
      <c r="BD2213" t="str">
        <f t="shared" si="107"/>
        <v>RT5MILL LODGE</v>
      </c>
      <c r="BE2213" s="30" t="s">
        <v>4635</v>
      </c>
      <c r="BF2213" s="30" t="s">
        <v>4636</v>
      </c>
      <c r="BG2213" s="30" t="s">
        <v>4635</v>
      </c>
      <c r="BH2213" s="30" t="s">
        <v>4636</v>
      </c>
      <c r="BI2213" s="30" t="s">
        <v>4319</v>
      </c>
    </row>
    <row r="2214" spans="56:61" s="20" customFormat="1" ht="15" hidden="1" x14ac:dyDescent="0.25">
      <c r="BD2214" t="str">
        <f t="shared" si="107"/>
        <v>RT5MMH DALGLEISH WARD</v>
      </c>
      <c r="BE2214" s="30" t="s">
        <v>4637</v>
      </c>
      <c r="BF2214" s="30" t="s">
        <v>4638</v>
      </c>
      <c r="BG2214" s="30" t="s">
        <v>4637</v>
      </c>
      <c r="BH2214" s="30" t="s">
        <v>4638</v>
      </c>
      <c r="BI2214" s="30" t="s">
        <v>4319</v>
      </c>
    </row>
    <row r="2215" spans="56:61" s="20" customFormat="1" ht="15" hidden="1" x14ac:dyDescent="0.25">
      <c r="BD2215" t="str">
        <f t="shared" si="107"/>
        <v>RT5MRH ADULT MENTAL HEALTH (EPMA)</v>
      </c>
      <c r="BE2215" s="30" t="s">
        <v>4639</v>
      </c>
      <c r="BF2215" s="30" t="s">
        <v>4640</v>
      </c>
      <c r="BG2215" s="30" t="s">
        <v>4639</v>
      </c>
      <c r="BH2215" s="30" t="s">
        <v>4640</v>
      </c>
      <c r="BI2215" s="30" t="s">
        <v>4319</v>
      </c>
    </row>
    <row r="2216" spans="56:61" s="20" customFormat="1" ht="15" hidden="1" x14ac:dyDescent="0.25">
      <c r="BD2216" t="str">
        <f t="shared" si="107"/>
        <v>RT5NW LEICESTERSHIRE 1</v>
      </c>
      <c r="BE2216" s="30" t="s">
        <v>4641</v>
      </c>
      <c r="BF2216" s="30" t="s">
        <v>4642</v>
      </c>
      <c r="BG2216" s="30" t="s">
        <v>4641</v>
      </c>
      <c r="BH2216" s="30" t="s">
        <v>4642</v>
      </c>
      <c r="BI2216" s="30" t="s">
        <v>4319</v>
      </c>
    </row>
    <row r="2217" spans="56:61" s="20" customFormat="1" ht="15" hidden="1" x14ac:dyDescent="0.25">
      <c r="BD2217" t="str">
        <f t="shared" si="107"/>
        <v>RT5NW LEICESTERSHIRE 1 (EPMA)</v>
      </c>
      <c r="BE2217" s="30" t="s">
        <v>4643</v>
      </c>
      <c r="BF2217" s="30" t="s">
        <v>4644</v>
      </c>
      <c r="BG2217" s="30" t="s">
        <v>4643</v>
      </c>
      <c r="BH2217" s="30" t="s">
        <v>4644</v>
      </c>
      <c r="BI2217" s="30" t="s">
        <v>4319</v>
      </c>
    </row>
    <row r="2218" spans="56:61" s="20" customFormat="1" ht="15" hidden="1" x14ac:dyDescent="0.25">
      <c r="BD2218" t="str">
        <f t="shared" si="107"/>
        <v>RT5NW LEICESTERSHIRE 2</v>
      </c>
      <c r="BE2218" s="30" t="s">
        <v>4645</v>
      </c>
      <c r="BF2218" s="30" t="s">
        <v>4646</v>
      </c>
      <c r="BG2218" s="30" t="s">
        <v>4645</v>
      </c>
      <c r="BH2218" s="30" t="s">
        <v>4646</v>
      </c>
      <c r="BI2218" s="30" t="s">
        <v>4319</v>
      </c>
    </row>
    <row r="2219" spans="56:61" s="20" customFormat="1" ht="15" hidden="1" x14ac:dyDescent="0.25">
      <c r="BD2219" t="str">
        <f t="shared" si="107"/>
        <v>RT5NW LEICESTERSHIRE 2 (EPMA)</v>
      </c>
      <c r="BE2219" s="30" t="s">
        <v>4647</v>
      </c>
      <c r="BF2219" s="30" t="s">
        <v>4648</v>
      </c>
      <c r="BG2219" s="30" t="s">
        <v>4647</v>
      </c>
      <c r="BH2219" s="30" t="s">
        <v>4648</v>
      </c>
      <c r="BI2219" s="30" t="s">
        <v>4319</v>
      </c>
    </row>
    <row r="2220" spans="56:61" s="20" customFormat="1" ht="15" hidden="1" x14ac:dyDescent="0.25">
      <c r="BD2220" t="str">
        <f t="shared" si="107"/>
        <v>RT5NW LEICESTERSHIRE 3</v>
      </c>
      <c r="BE2220" s="30" t="s">
        <v>4649</v>
      </c>
      <c r="BF2220" s="30" t="s">
        <v>4650</v>
      </c>
      <c r="BG2220" s="30" t="s">
        <v>4649</v>
      </c>
      <c r="BH2220" s="30" t="s">
        <v>4650</v>
      </c>
      <c r="BI2220" s="30" t="s">
        <v>4319</v>
      </c>
    </row>
    <row r="2221" spans="56:61" s="20" customFormat="1" ht="15" hidden="1" x14ac:dyDescent="0.25">
      <c r="BD2221" t="str">
        <f t="shared" si="107"/>
        <v>RT5NW LEICESTERSHIRE 3 (EPMA)</v>
      </c>
      <c r="BE2221" s="30" t="s">
        <v>4651</v>
      </c>
      <c r="BF2221" s="30" t="s">
        <v>4652</v>
      </c>
      <c r="BG2221" s="30" t="s">
        <v>4651</v>
      </c>
      <c r="BH2221" s="30" t="s">
        <v>4652</v>
      </c>
      <c r="BI2221" s="30" t="s">
        <v>4319</v>
      </c>
    </row>
    <row r="2222" spans="56:61" s="20" customFormat="1" ht="15" hidden="1" x14ac:dyDescent="0.25">
      <c r="BD2222" t="str">
        <f t="shared" si="107"/>
        <v>RT5NW LEICESTERSHIRE 4</v>
      </c>
      <c r="BE2222" s="30" t="s">
        <v>4653</v>
      </c>
      <c r="BF2222" s="30" t="s">
        <v>4654</v>
      </c>
      <c r="BG2222" s="30" t="s">
        <v>4653</v>
      </c>
      <c r="BH2222" s="30" t="s">
        <v>4654</v>
      </c>
      <c r="BI2222" s="30" t="s">
        <v>4319</v>
      </c>
    </row>
    <row r="2223" spans="56:61" s="20" customFormat="1" ht="15" hidden="1" x14ac:dyDescent="0.25">
      <c r="BD2223" t="str">
        <f t="shared" si="107"/>
        <v>RT5NW LEICESTERSHIRE 4 (EPMA)</v>
      </c>
      <c r="BE2223" s="30" t="s">
        <v>4655</v>
      </c>
      <c r="BF2223" s="30" t="s">
        <v>4656</v>
      </c>
      <c r="BG2223" s="30" t="s">
        <v>4655</v>
      </c>
      <c r="BH2223" s="30" t="s">
        <v>4656</v>
      </c>
      <c r="BI2223" s="30" t="s">
        <v>4319</v>
      </c>
    </row>
    <row r="2224" spans="56:61" s="20" customFormat="1" ht="15" hidden="1" x14ac:dyDescent="0.25">
      <c r="BD2224" t="str">
        <f t="shared" si="107"/>
        <v>RT5PARKSIDE</v>
      </c>
      <c r="BE2224" s="30" t="s">
        <v>4657</v>
      </c>
      <c r="BF2224" s="30" t="s">
        <v>4658</v>
      </c>
      <c r="BG2224" s="30" t="s">
        <v>4657</v>
      </c>
      <c r="BH2224" s="30" t="s">
        <v>4658</v>
      </c>
      <c r="BI2224" s="30" t="s">
        <v>4319</v>
      </c>
    </row>
    <row r="2225" spans="56:61" s="20" customFormat="1" ht="15" hidden="1" x14ac:dyDescent="0.25">
      <c r="BD2225" t="str">
        <f t="shared" si="107"/>
        <v>RT5PSYCHO-ONCOLOGY 1</v>
      </c>
      <c r="BE2225" s="30" t="s">
        <v>4659</v>
      </c>
      <c r="BF2225" s="30" t="s">
        <v>4660</v>
      </c>
      <c r="BG2225" s="30" t="s">
        <v>4659</v>
      </c>
      <c r="BH2225" s="30" t="s">
        <v>4660</v>
      </c>
      <c r="BI2225" s="30" t="s">
        <v>4319</v>
      </c>
    </row>
    <row r="2226" spans="56:61" s="20" customFormat="1" ht="15" hidden="1" x14ac:dyDescent="0.25">
      <c r="BD2226" t="str">
        <f t="shared" si="107"/>
        <v>RT5PSYCHO-ONCOLOGY 1 (EPMA)</v>
      </c>
      <c r="BE2226" s="30" t="s">
        <v>4661</v>
      </c>
      <c r="BF2226" s="30" t="s">
        <v>4662</v>
      </c>
      <c r="BG2226" s="30" t="s">
        <v>4661</v>
      </c>
      <c r="BH2226" s="30" t="s">
        <v>4662</v>
      </c>
      <c r="BI2226" s="30" t="s">
        <v>4319</v>
      </c>
    </row>
    <row r="2227" spans="56:61" s="20" customFormat="1" ht="15" hidden="1" x14ac:dyDescent="0.25">
      <c r="BD2227" t="str">
        <f t="shared" si="107"/>
        <v>RT5PSYCHOTHERAPY 1</v>
      </c>
      <c r="BE2227" s="30" t="s">
        <v>4663</v>
      </c>
      <c r="BF2227" s="30" t="s">
        <v>4664</v>
      </c>
      <c r="BG2227" s="30" t="s">
        <v>4663</v>
      </c>
      <c r="BH2227" s="30" t="s">
        <v>4664</v>
      </c>
      <c r="BI2227" s="30" t="s">
        <v>4319</v>
      </c>
    </row>
    <row r="2228" spans="56:61" s="20" customFormat="1" ht="15" hidden="1" x14ac:dyDescent="0.25">
      <c r="BD2228" t="str">
        <f t="shared" si="107"/>
        <v>RT5PSYCHOTHERAPY 1 (EPMA)</v>
      </c>
      <c r="BE2228" s="30" t="s">
        <v>4665</v>
      </c>
      <c r="BF2228" s="30" t="s">
        <v>4666</v>
      </c>
      <c r="BG2228" s="30" t="s">
        <v>4665</v>
      </c>
      <c r="BH2228" s="30" t="s">
        <v>4666</v>
      </c>
      <c r="BI2228" s="30" t="s">
        <v>4319</v>
      </c>
    </row>
    <row r="2229" spans="56:61" s="20" customFormat="1" ht="15" hidden="1" x14ac:dyDescent="0.25">
      <c r="BD2229" t="str">
        <f t="shared" si="107"/>
        <v>RT5PSYCHOTHERAPY 2</v>
      </c>
      <c r="BE2229" s="30" t="s">
        <v>4667</v>
      </c>
      <c r="BF2229" s="30" t="s">
        <v>4668</v>
      </c>
      <c r="BG2229" s="30" t="s">
        <v>4667</v>
      </c>
      <c r="BH2229" s="30" t="s">
        <v>4668</v>
      </c>
      <c r="BI2229" s="30" t="s">
        <v>4319</v>
      </c>
    </row>
    <row r="2230" spans="56:61" s="20" customFormat="1" ht="15" hidden="1" x14ac:dyDescent="0.25">
      <c r="BD2230" t="str">
        <f t="shared" si="107"/>
        <v>RT5PSYCHOTHERAPY 2 (EPMA)</v>
      </c>
      <c r="BE2230" s="30" t="s">
        <v>4669</v>
      </c>
      <c r="BF2230" s="30" t="s">
        <v>4670</v>
      </c>
      <c r="BG2230" s="30" t="s">
        <v>4669</v>
      </c>
      <c r="BH2230" s="30" t="s">
        <v>4670</v>
      </c>
      <c r="BI2230" s="30" t="s">
        <v>4319</v>
      </c>
    </row>
    <row r="2231" spans="56:61" s="20" customFormat="1" ht="15" hidden="1" x14ac:dyDescent="0.25">
      <c r="BD2231" t="str">
        <f t="shared" si="107"/>
        <v>RT5PSYCHOTHERAPY 3</v>
      </c>
      <c r="BE2231" s="30" t="s">
        <v>4671</v>
      </c>
      <c r="BF2231" s="30" t="s">
        <v>4672</v>
      </c>
      <c r="BG2231" s="30" t="s">
        <v>4671</v>
      </c>
      <c r="BH2231" s="30" t="s">
        <v>4672</v>
      </c>
      <c r="BI2231" s="30" t="s">
        <v>4319</v>
      </c>
    </row>
    <row r="2232" spans="56:61" s="20" customFormat="1" ht="15" hidden="1" x14ac:dyDescent="0.25">
      <c r="BD2232" t="str">
        <f t="shared" si="107"/>
        <v>RT5PSYCHOTHERAPY 3 (EPMA)</v>
      </c>
      <c r="BE2232" s="30" t="s">
        <v>4673</v>
      </c>
      <c r="BF2232" s="30" t="s">
        <v>4674</v>
      </c>
      <c r="BG2232" s="30" t="s">
        <v>4673</v>
      </c>
      <c r="BH2232" s="30" t="s">
        <v>4674</v>
      </c>
      <c r="BI2232" s="30" t="s">
        <v>4319</v>
      </c>
    </row>
    <row r="2233" spans="56:61" s="20" customFormat="1" ht="15" hidden="1" x14ac:dyDescent="0.25">
      <c r="BD2233" t="str">
        <f t="shared" si="107"/>
        <v>RT5RATHLIN</v>
      </c>
      <c r="BE2233" s="30" t="s">
        <v>4675</v>
      </c>
      <c r="BF2233" s="30" t="s">
        <v>4676</v>
      </c>
      <c r="BG2233" s="30" t="s">
        <v>4675</v>
      </c>
      <c r="BH2233" s="30" t="s">
        <v>4676</v>
      </c>
      <c r="BI2233" s="30" t="s">
        <v>4319</v>
      </c>
    </row>
    <row r="2234" spans="56:61" s="20" customFormat="1" ht="15" hidden="1" x14ac:dyDescent="0.25">
      <c r="BD2234" t="str">
        <f t="shared" si="107"/>
        <v>RT5RMH RUTLAND WARD</v>
      </c>
      <c r="BE2234" s="30" t="s">
        <v>4677</v>
      </c>
      <c r="BF2234" s="30" t="s">
        <v>4678</v>
      </c>
      <c r="BG2234" s="30" t="s">
        <v>4677</v>
      </c>
      <c r="BH2234" s="30" t="s">
        <v>4678</v>
      </c>
      <c r="BI2234" s="30" t="s">
        <v>4319</v>
      </c>
    </row>
    <row r="2235" spans="56:61" s="20" customFormat="1" ht="15" hidden="1" x14ac:dyDescent="0.25">
      <c r="BD2235" t="str">
        <f t="shared" ref="BD2235:BD2298" si="108">CONCATENATE(LEFT(BE2235, 3),BF2235)</f>
        <v>RT5ROTHESAY</v>
      </c>
      <c r="BE2235" s="30" t="s">
        <v>4679</v>
      </c>
      <c r="BF2235" s="30" t="s">
        <v>4680</v>
      </c>
      <c r="BG2235" s="30" t="s">
        <v>4679</v>
      </c>
      <c r="BH2235" s="30" t="s">
        <v>4680</v>
      </c>
      <c r="BI2235" s="30" t="s">
        <v>4319</v>
      </c>
    </row>
    <row r="2236" spans="56:61" s="20" customFormat="1" ht="15" hidden="1" x14ac:dyDescent="0.25">
      <c r="BD2236" t="str">
        <f t="shared" si="108"/>
        <v>RT5RUTLAND HOSPITAL</v>
      </c>
      <c r="BE2236" s="30" t="s">
        <v>4681</v>
      </c>
      <c r="BF2236" s="30" t="s">
        <v>4682</v>
      </c>
      <c r="BG2236" s="30" t="s">
        <v>4681</v>
      </c>
      <c r="BH2236" s="30" t="s">
        <v>4682</v>
      </c>
      <c r="BI2236" s="30" t="s">
        <v>4319</v>
      </c>
    </row>
    <row r="2237" spans="56:61" s="20" customFormat="1" ht="15" hidden="1" x14ac:dyDescent="0.25">
      <c r="BD2237" t="str">
        <f t="shared" si="108"/>
        <v>RT5SOUTH LEICESTERSHIRE 1</v>
      </c>
      <c r="BE2237" s="30" t="s">
        <v>4683</v>
      </c>
      <c r="BF2237" s="30" t="s">
        <v>4684</v>
      </c>
      <c r="BG2237" s="30" t="s">
        <v>4683</v>
      </c>
      <c r="BH2237" s="30" t="s">
        <v>4684</v>
      </c>
      <c r="BI2237" s="30" t="s">
        <v>4319</v>
      </c>
    </row>
    <row r="2238" spans="56:61" s="20" customFormat="1" ht="15" hidden="1" x14ac:dyDescent="0.25">
      <c r="BD2238" t="str">
        <f t="shared" si="108"/>
        <v>RT5SOUTH LEICESTERSHIRE 1 (EPMA)</v>
      </c>
      <c r="BE2238" s="30" t="s">
        <v>4685</v>
      </c>
      <c r="BF2238" s="30" t="s">
        <v>4686</v>
      </c>
      <c r="BG2238" s="30" t="s">
        <v>4685</v>
      </c>
      <c r="BH2238" s="30" t="s">
        <v>4686</v>
      </c>
      <c r="BI2238" s="30" t="s">
        <v>4319</v>
      </c>
    </row>
    <row r="2239" spans="56:61" s="20" customFormat="1" ht="15" hidden="1" x14ac:dyDescent="0.25">
      <c r="BD2239" t="str">
        <f t="shared" si="108"/>
        <v>RT5SOUTH LEICESTERSHIRE 2</v>
      </c>
      <c r="BE2239" s="30" t="s">
        <v>4687</v>
      </c>
      <c r="BF2239" s="30" t="s">
        <v>4688</v>
      </c>
      <c r="BG2239" s="30" t="s">
        <v>4687</v>
      </c>
      <c r="BH2239" s="30" t="s">
        <v>4688</v>
      </c>
      <c r="BI2239" s="30" t="s">
        <v>4319</v>
      </c>
    </row>
    <row r="2240" spans="56:61" s="20" customFormat="1" ht="15" hidden="1" x14ac:dyDescent="0.25">
      <c r="BD2240" t="str">
        <f t="shared" si="108"/>
        <v>RT5SOUTH LEICESTERSHIRE 2 (EPMA)</v>
      </c>
      <c r="BE2240" s="30" t="s">
        <v>4689</v>
      </c>
      <c r="BF2240" s="30" t="s">
        <v>4690</v>
      </c>
      <c r="BG2240" s="30" t="s">
        <v>4689</v>
      </c>
      <c r="BH2240" s="30" t="s">
        <v>4690</v>
      </c>
      <c r="BI2240" s="30" t="s">
        <v>4319</v>
      </c>
    </row>
    <row r="2241" spans="56:61" s="20" customFormat="1" ht="15" hidden="1" x14ac:dyDescent="0.25">
      <c r="BD2241" t="str">
        <f t="shared" si="108"/>
        <v>RT5SOUTH LEICESTERSHIRE 3</v>
      </c>
      <c r="BE2241" s="30" t="s">
        <v>4691</v>
      </c>
      <c r="BF2241" s="30" t="s">
        <v>4692</v>
      </c>
      <c r="BG2241" s="30" t="s">
        <v>4691</v>
      </c>
      <c r="BH2241" s="30" t="s">
        <v>4692</v>
      </c>
      <c r="BI2241" s="30" t="s">
        <v>4319</v>
      </c>
    </row>
    <row r="2242" spans="56:61" s="20" customFormat="1" ht="15" hidden="1" x14ac:dyDescent="0.25">
      <c r="BD2242" t="str">
        <f t="shared" si="108"/>
        <v>RT5SOUTH LEICESTERSHIRE 3 (EPMA)</v>
      </c>
      <c r="BE2242" s="30" t="s">
        <v>4693</v>
      </c>
      <c r="BF2242" s="30" t="s">
        <v>4694</v>
      </c>
      <c r="BG2242" s="30" t="s">
        <v>4693</v>
      </c>
      <c r="BH2242" s="30" t="s">
        <v>4694</v>
      </c>
      <c r="BI2242" s="30" t="s">
        <v>4319</v>
      </c>
    </row>
    <row r="2243" spans="56:61" s="20" customFormat="1" ht="15" hidden="1" x14ac:dyDescent="0.25">
      <c r="BD2243" t="str">
        <f t="shared" si="108"/>
        <v>RT5SOUTH LEICESTERSHIRE 4</v>
      </c>
      <c r="BE2243" s="30" t="s">
        <v>4695</v>
      </c>
      <c r="BF2243" s="30" t="s">
        <v>4696</v>
      </c>
      <c r="BG2243" s="30" t="s">
        <v>4695</v>
      </c>
      <c r="BH2243" s="30" t="s">
        <v>4696</v>
      </c>
      <c r="BI2243" s="30" t="s">
        <v>4319</v>
      </c>
    </row>
    <row r="2244" spans="56:61" s="20" customFormat="1" ht="15" hidden="1" x14ac:dyDescent="0.25">
      <c r="BD2244" t="str">
        <f t="shared" si="108"/>
        <v>RT5SOUTH LEICESTERSHIRE 4 (EPMA)</v>
      </c>
      <c r="BE2244" s="30" t="s">
        <v>4697</v>
      </c>
      <c r="BF2244" s="30" t="s">
        <v>4698</v>
      </c>
      <c r="BG2244" s="30" t="s">
        <v>4697</v>
      </c>
      <c r="BH2244" s="30" t="s">
        <v>4698</v>
      </c>
      <c r="BI2244" s="30" t="s">
        <v>4319</v>
      </c>
    </row>
    <row r="2245" spans="56:61" s="20" customFormat="1" ht="15" hidden="1" x14ac:dyDescent="0.25">
      <c r="BD2245" t="str">
        <f t="shared" si="108"/>
        <v>RT5SOUTH LEICESTERSHIRE 5</v>
      </c>
      <c r="BE2245" s="30" t="s">
        <v>4699</v>
      </c>
      <c r="BF2245" s="30" t="s">
        <v>4700</v>
      </c>
      <c r="BG2245" s="30" t="s">
        <v>4699</v>
      </c>
      <c r="BH2245" s="30" t="s">
        <v>4700</v>
      </c>
      <c r="BI2245" s="30" t="s">
        <v>4319</v>
      </c>
    </row>
    <row r="2246" spans="56:61" s="20" customFormat="1" ht="15" hidden="1" x14ac:dyDescent="0.25">
      <c r="BD2246" t="str">
        <f t="shared" si="108"/>
        <v>RT5SOUTH LEICESTERSHIRE 5 (EPMA)</v>
      </c>
      <c r="BE2246" s="30" t="s">
        <v>4701</v>
      </c>
      <c r="BF2246" s="30" t="s">
        <v>4702</v>
      </c>
      <c r="BG2246" s="30" t="s">
        <v>4701</v>
      </c>
      <c r="BH2246" s="30" t="s">
        <v>4702</v>
      </c>
      <c r="BI2246" s="30" t="s">
        <v>4319</v>
      </c>
    </row>
    <row r="2247" spans="56:61" s="20" customFormat="1" ht="15" hidden="1" x14ac:dyDescent="0.25">
      <c r="BD2247" t="str">
        <f t="shared" si="108"/>
        <v>RT5ST LUKES</v>
      </c>
      <c r="BE2247" s="30" t="s">
        <v>4703</v>
      </c>
      <c r="BF2247" s="30" t="s">
        <v>4704</v>
      </c>
      <c r="BG2247" s="30" t="s">
        <v>4703</v>
      </c>
      <c r="BH2247" s="30" t="s">
        <v>4704</v>
      </c>
      <c r="BI2247" s="30" t="s">
        <v>4319</v>
      </c>
    </row>
    <row r="2248" spans="56:61" s="20" customFormat="1" ht="15" hidden="1" x14ac:dyDescent="0.25">
      <c r="BD2248" t="str">
        <f t="shared" si="108"/>
        <v>RT5ST LUKES HOSPITAL WARDS</v>
      </c>
      <c r="BE2248" s="30" t="s">
        <v>4703</v>
      </c>
      <c r="BF2248" s="30" t="s">
        <v>4705</v>
      </c>
      <c r="BG2248" s="30" t="s">
        <v>4703</v>
      </c>
      <c r="BH2248" s="30" t="s">
        <v>4705</v>
      </c>
      <c r="BI2248" s="30" t="s">
        <v>4319</v>
      </c>
    </row>
    <row r="2249" spans="56:61" s="20" customFormat="1" ht="15" hidden="1" x14ac:dyDescent="0.25">
      <c r="BD2249" t="str">
        <f t="shared" si="108"/>
        <v>RT5STEWART HOUSE</v>
      </c>
      <c r="BE2249" s="30" t="s">
        <v>4706</v>
      </c>
      <c r="BF2249" s="30" t="s">
        <v>4707</v>
      </c>
      <c r="BG2249" s="30" t="s">
        <v>4706</v>
      </c>
      <c r="BH2249" s="30" t="s">
        <v>4707</v>
      </c>
      <c r="BI2249" s="30" t="s">
        <v>4319</v>
      </c>
    </row>
    <row r="2250" spans="56:61" s="20" customFormat="1" ht="15" hidden="1" x14ac:dyDescent="0.25">
      <c r="BD2250" t="str">
        <f t="shared" si="108"/>
        <v>RT5SUITE P1</v>
      </c>
      <c r="BE2250" s="30" t="s">
        <v>4708</v>
      </c>
      <c r="BF2250" s="30" t="s">
        <v>4709</v>
      </c>
      <c r="BG2250" s="30" t="s">
        <v>4708</v>
      </c>
      <c r="BH2250" s="30" t="s">
        <v>4709</v>
      </c>
      <c r="BI2250" s="30" t="s">
        <v>4319</v>
      </c>
    </row>
    <row r="2251" spans="56:61" s="20" customFormat="1" ht="15" hidden="1" x14ac:dyDescent="0.25">
      <c r="BD2251" t="str">
        <f t="shared" si="108"/>
        <v>RT5TARRY VIEW</v>
      </c>
      <c r="BE2251" s="30" t="s">
        <v>4710</v>
      </c>
      <c r="BF2251" s="30" t="s">
        <v>4711</v>
      </c>
      <c r="BG2251" s="30" t="s">
        <v>4710</v>
      </c>
      <c r="BH2251" s="30" t="s">
        <v>4711</v>
      </c>
      <c r="BI2251" s="30" t="s">
        <v>4319</v>
      </c>
    </row>
    <row r="2252" spans="56:61" s="20" customFormat="1" ht="15" hidden="1" x14ac:dyDescent="0.25">
      <c r="BD2252" t="str">
        <f t="shared" si="108"/>
        <v>RT5THE AGNES UNIT</v>
      </c>
      <c r="BE2252" s="30" t="s">
        <v>4712</v>
      </c>
      <c r="BF2252" s="30" t="s">
        <v>4713</v>
      </c>
      <c r="BG2252" s="30" t="s">
        <v>4712</v>
      </c>
      <c r="BH2252" s="30" t="s">
        <v>4713</v>
      </c>
      <c r="BI2252" s="30" t="s">
        <v>4319</v>
      </c>
    </row>
    <row r="2253" spans="56:61" s="20" customFormat="1" ht="15" hidden="1" x14ac:dyDescent="0.25">
      <c r="BD2253" t="str">
        <f t="shared" si="108"/>
        <v>RT5THE BRADGATE MENTAL HEALTH UNIT</v>
      </c>
      <c r="BE2253" s="30" t="s">
        <v>4714</v>
      </c>
      <c r="BF2253" s="30" t="s">
        <v>4715</v>
      </c>
      <c r="BG2253" s="30" t="s">
        <v>4714</v>
      </c>
      <c r="BH2253" s="30" t="s">
        <v>4715</v>
      </c>
      <c r="BI2253" s="30" t="s">
        <v>4319</v>
      </c>
    </row>
    <row r="2254" spans="56:61" s="20" customFormat="1" ht="15" hidden="1" x14ac:dyDescent="0.25">
      <c r="BD2254" t="str">
        <f t="shared" si="108"/>
        <v>RT5THE FIRS</v>
      </c>
      <c r="BE2254" s="30" t="s">
        <v>4716</v>
      </c>
      <c r="BF2254" s="30" t="s">
        <v>4717</v>
      </c>
      <c r="BG2254" s="30" t="s">
        <v>4716</v>
      </c>
      <c r="BH2254" s="30" t="s">
        <v>4717</v>
      </c>
      <c r="BI2254" s="30" t="s">
        <v>4319</v>
      </c>
    </row>
    <row r="2255" spans="56:61" s="20" customFormat="1" ht="15" hidden="1" x14ac:dyDescent="0.25">
      <c r="BD2255" t="str">
        <f t="shared" si="108"/>
        <v>RT5THE GRANGE</v>
      </c>
      <c r="BE2255" s="30" t="s">
        <v>4718</v>
      </c>
      <c r="BF2255" s="30" t="s">
        <v>523</v>
      </c>
      <c r="BG2255" s="30" t="s">
        <v>4718</v>
      </c>
      <c r="BH2255" s="30" t="s">
        <v>523</v>
      </c>
      <c r="BI2255" s="30" t="s">
        <v>4319</v>
      </c>
    </row>
    <row r="2256" spans="56:61" s="20" customFormat="1" ht="15" hidden="1" x14ac:dyDescent="0.25">
      <c r="BD2256" t="str">
        <f t="shared" si="108"/>
        <v>RT5THE WILLOWS (LEICESTER)</v>
      </c>
      <c r="BE2256" s="30" t="s">
        <v>4719</v>
      </c>
      <c r="BF2256" s="30" t="s">
        <v>4720</v>
      </c>
      <c r="BG2256" s="30" t="s">
        <v>4719</v>
      </c>
      <c r="BH2256" s="30" t="s">
        <v>4720</v>
      </c>
      <c r="BI2256" s="30" t="s">
        <v>4319</v>
      </c>
    </row>
    <row r="2257" spans="56:61" s="20" customFormat="1" ht="15" hidden="1" x14ac:dyDescent="0.25">
      <c r="BD2257" t="str">
        <f t="shared" si="108"/>
        <v>RT5THERAPEUTIC COMMUNITY</v>
      </c>
      <c r="BE2257" s="30" t="s">
        <v>4721</v>
      </c>
      <c r="BF2257" s="30" t="s">
        <v>4722</v>
      </c>
      <c r="BG2257" s="30" t="s">
        <v>4721</v>
      </c>
      <c r="BH2257" s="30" t="s">
        <v>4722</v>
      </c>
      <c r="BI2257" s="30" t="s">
        <v>4319</v>
      </c>
    </row>
    <row r="2258" spans="56:61" s="20" customFormat="1" ht="15" hidden="1" x14ac:dyDescent="0.25">
      <c r="BD2258" t="str">
        <f t="shared" si="108"/>
        <v>RT5TOWERS HOSPITAL</v>
      </c>
      <c r="BE2258" s="30" t="s">
        <v>4723</v>
      </c>
      <c r="BF2258" s="30" t="s">
        <v>4724</v>
      </c>
      <c r="BG2258" s="30" t="s">
        <v>4723</v>
      </c>
      <c r="BH2258" s="30" t="s">
        <v>4724</v>
      </c>
      <c r="BI2258" s="30" t="s">
        <v>4319</v>
      </c>
    </row>
    <row r="2259" spans="56:61" s="20" customFormat="1" ht="15" hidden="1" x14ac:dyDescent="0.25">
      <c r="BD2259" t="str">
        <f t="shared" si="108"/>
        <v>RT5TOWERS HOSPITAL (DAISY PEAKE BUILDING)</v>
      </c>
      <c r="BE2259" s="30" t="s">
        <v>4725</v>
      </c>
      <c r="BF2259" s="30" t="s">
        <v>4726</v>
      </c>
      <c r="BG2259" s="30" t="s">
        <v>4725</v>
      </c>
      <c r="BH2259" s="30" t="s">
        <v>4726</v>
      </c>
      <c r="BI2259" s="30" t="s">
        <v>4319</v>
      </c>
    </row>
    <row r="2260" spans="56:61" s="20" customFormat="1" ht="15" hidden="1" x14ac:dyDescent="0.25">
      <c r="BD2260" t="str">
        <f t="shared" si="108"/>
        <v>RT5TOWERS HOSPITAL (THE CABIN)</v>
      </c>
      <c r="BE2260" s="30" t="s">
        <v>4727</v>
      </c>
      <c r="BF2260" s="30" t="s">
        <v>4728</v>
      </c>
      <c r="BG2260" s="30" t="s">
        <v>4727</v>
      </c>
      <c r="BH2260" s="30" t="s">
        <v>4728</v>
      </c>
      <c r="BI2260" s="30" t="s">
        <v>4319</v>
      </c>
    </row>
    <row r="2261" spans="56:61" s="20" customFormat="1" ht="15" hidden="1" x14ac:dyDescent="0.25">
      <c r="BD2261" t="str">
        <f t="shared" si="108"/>
        <v>RT5TREATMENT AND RECOVERY</v>
      </c>
      <c r="BE2261" s="30" t="s">
        <v>4729</v>
      </c>
      <c r="BF2261" s="30" t="s">
        <v>4730</v>
      </c>
      <c r="BG2261" s="30" t="s">
        <v>4729</v>
      </c>
      <c r="BH2261" s="30" t="s">
        <v>4730</v>
      </c>
      <c r="BI2261" s="30" t="s">
        <v>4319</v>
      </c>
    </row>
    <row r="2262" spans="56:61" s="20" customFormat="1" ht="15" hidden="1" x14ac:dyDescent="0.25">
      <c r="BD2262" t="str">
        <f t="shared" si="108"/>
        <v>RT5TREATMENT AND RECOVERY 1</v>
      </c>
      <c r="BE2262" s="30" t="s">
        <v>4731</v>
      </c>
      <c r="BF2262" s="30" t="s">
        <v>4732</v>
      </c>
      <c r="BG2262" s="30" t="s">
        <v>4731</v>
      </c>
      <c r="BH2262" s="30" t="s">
        <v>4732</v>
      </c>
      <c r="BI2262" s="30" t="s">
        <v>4319</v>
      </c>
    </row>
    <row r="2263" spans="56:61" s="20" customFormat="1" ht="15" hidden="1" x14ac:dyDescent="0.25">
      <c r="BD2263" t="str">
        <f t="shared" si="108"/>
        <v>RT5TREATMENT AND RECOVERY 1 (EPMA)</v>
      </c>
      <c r="BE2263" s="30" t="s">
        <v>4733</v>
      </c>
      <c r="BF2263" s="30" t="s">
        <v>4734</v>
      </c>
      <c r="BG2263" s="30" t="s">
        <v>4733</v>
      </c>
      <c r="BH2263" s="30" t="s">
        <v>4734</v>
      </c>
      <c r="BI2263" s="30" t="s">
        <v>4319</v>
      </c>
    </row>
    <row r="2264" spans="56:61" s="20" customFormat="1" ht="15" hidden="1" x14ac:dyDescent="0.25">
      <c r="BD2264" t="str">
        <f t="shared" si="108"/>
        <v>RT5TREATMENT AND RECOVERY 2</v>
      </c>
      <c r="BE2264" s="30" t="s">
        <v>4735</v>
      </c>
      <c r="BF2264" s="30" t="s">
        <v>4736</v>
      </c>
      <c r="BG2264" s="30" t="s">
        <v>4735</v>
      </c>
      <c r="BH2264" s="30" t="s">
        <v>4736</v>
      </c>
      <c r="BI2264" s="30" t="s">
        <v>4319</v>
      </c>
    </row>
    <row r="2265" spans="56:61" s="20" customFormat="1" ht="15" hidden="1" x14ac:dyDescent="0.25">
      <c r="BD2265" t="str">
        <f t="shared" si="108"/>
        <v>RT5TREATMENT AND RECOVERY 2 (EPMA)</v>
      </c>
      <c r="BE2265" s="30" t="s">
        <v>4737</v>
      </c>
      <c r="BF2265" s="30" t="s">
        <v>4738</v>
      </c>
      <c r="BG2265" s="30" t="s">
        <v>4737</v>
      </c>
      <c r="BH2265" s="30" t="s">
        <v>4738</v>
      </c>
      <c r="BI2265" s="30" t="s">
        <v>4319</v>
      </c>
    </row>
    <row r="2266" spans="56:61" s="20" customFormat="1" ht="15" hidden="1" x14ac:dyDescent="0.25">
      <c r="BD2266" t="str">
        <f t="shared" si="108"/>
        <v>RT5TURNER RISE</v>
      </c>
      <c r="BE2266" s="30" t="s">
        <v>4739</v>
      </c>
      <c r="BF2266" s="30" t="s">
        <v>4740</v>
      </c>
      <c r="BG2266" s="30" t="s">
        <v>4739</v>
      </c>
      <c r="BH2266" s="30" t="s">
        <v>4740</v>
      </c>
      <c r="BI2266" s="30" t="s">
        <v>4319</v>
      </c>
    </row>
    <row r="2267" spans="56:61" s="20" customFormat="1" ht="15" hidden="1" x14ac:dyDescent="0.25">
      <c r="BD2267" t="str">
        <f t="shared" si="108"/>
        <v>RT5WEST CITY ADULT MH (EPMA)</v>
      </c>
      <c r="BE2267" s="30" t="s">
        <v>4741</v>
      </c>
      <c r="BF2267" s="30" t="s">
        <v>4742</v>
      </c>
      <c r="BG2267" s="30" t="s">
        <v>4741</v>
      </c>
      <c r="BH2267" s="30" t="s">
        <v>4742</v>
      </c>
      <c r="BI2267" s="30" t="s">
        <v>4319</v>
      </c>
    </row>
    <row r="2268" spans="56:61" s="20" customFormat="1" ht="15" hidden="1" x14ac:dyDescent="0.25">
      <c r="BD2268" t="str">
        <f t="shared" si="108"/>
        <v>RT5WILLOWS</v>
      </c>
      <c r="BE2268" s="30" t="s">
        <v>4719</v>
      </c>
      <c r="BF2268" s="30" t="s">
        <v>4743</v>
      </c>
      <c r="BG2268" s="30" t="s">
        <v>4719</v>
      </c>
      <c r="BH2268" s="30" t="s">
        <v>4743</v>
      </c>
      <c r="BI2268" s="30" t="s">
        <v>4319</v>
      </c>
    </row>
    <row r="2269" spans="56:61" s="20" customFormat="1" ht="15" hidden="1" x14ac:dyDescent="0.25">
      <c r="BD2269" t="str">
        <f t="shared" si="108"/>
        <v>RTDFREEMAN HOSPITAL - RTD01</v>
      </c>
      <c r="BE2269" s="30" t="s">
        <v>4744</v>
      </c>
      <c r="BF2269" s="30" t="s">
        <v>4745</v>
      </c>
      <c r="BG2269" s="30" t="s">
        <v>4744</v>
      </c>
      <c r="BH2269" s="30" t="s">
        <v>4745</v>
      </c>
      <c r="BI2269" s="30" t="s">
        <v>4746</v>
      </c>
    </row>
    <row r="2270" spans="56:61" s="20" customFormat="1" ht="15" hidden="1" x14ac:dyDescent="0.25">
      <c r="BD2270" t="str">
        <f t="shared" si="108"/>
        <v>RTDNEWCASTLE DENTAL HOSPITAL - RTD04</v>
      </c>
      <c r="BE2270" s="30" t="s">
        <v>4747</v>
      </c>
      <c r="BF2270" s="30" t="s">
        <v>4748</v>
      </c>
      <c r="BG2270" s="30" t="s">
        <v>4747</v>
      </c>
      <c r="BH2270" s="30" t="s">
        <v>4748</v>
      </c>
      <c r="BI2270" s="30" t="s">
        <v>4746</v>
      </c>
    </row>
    <row r="2271" spans="56:61" s="20" customFormat="1" ht="15" hidden="1" x14ac:dyDescent="0.25">
      <c r="BD2271" t="str">
        <f t="shared" si="108"/>
        <v>RTDNEWCASTLE GENERAL HOSPITAL ACUTE SERVICES - RTD03</v>
      </c>
      <c r="BE2271" s="30" t="s">
        <v>4749</v>
      </c>
      <c r="BF2271" s="30" t="s">
        <v>4750</v>
      </c>
      <c r="BG2271" s="30" t="s">
        <v>4749</v>
      </c>
      <c r="BH2271" s="30" t="s">
        <v>4750</v>
      </c>
      <c r="BI2271" s="30" t="s">
        <v>4746</v>
      </c>
    </row>
    <row r="2272" spans="56:61" s="20" customFormat="1" ht="15" hidden="1" x14ac:dyDescent="0.25">
      <c r="BD2272" t="str">
        <f t="shared" si="108"/>
        <v>RTDNORTH TYNESIDE GENERAL HOSPITAL - RTDAL</v>
      </c>
      <c r="BE2272" s="30" t="s">
        <v>4751</v>
      </c>
      <c r="BF2272" s="30" t="s">
        <v>4752</v>
      </c>
      <c r="BG2272" s="30" t="s">
        <v>4751</v>
      </c>
      <c r="BH2272" s="30" t="s">
        <v>4752</v>
      </c>
      <c r="BI2272" s="30" t="s">
        <v>4746</v>
      </c>
    </row>
    <row r="2273" spans="56:61" s="20" customFormat="1" ht="15" hidden="1" x14ac:dyDescent="0.25">
      <c r="BD2273" t="str">
        <f t="shared" si="108"/>
        <v>RTDNORTHERN CENTRE FOR CANCER CARE - RTD06</v>
      </c>
      <c r="BE2273" s="30" t="s">
        <v>4753</v>
      </c>
      <c r="BF2273" s="30" t="s">
        <v>4754</v>
      </c>
      <c r="BG2273" s="30" t="s">
        <v>4753</v>
      </c>
      <c r="BH2273" s="30" t="s">
        <v>4754</v>
      </c>
      <c r="BI2273" s="30" t="s">
        <v>4746</v>
      </c>
    </row>
    <row r="2274" spans="56:61" s="20" customFormat="1" ht="15" hidden="1" x14ac:dyDescent="0.25">
      <c r="BD2274" t="str">
        <f t="shared" si="108"/>
        <v>RTDQUEEN ELIZABETH HOSPITAL - RTDAK</v>
      </c>
      <c r="BE2274" s="30" t="s">
        <v>4755</v>
      </c>
      <c r="BF2274" s="30" t="s">
        <v>4756</v>
      </c>
      <c r="BG2274" s="30" t="s">
        <v>4755</v>
      </c>
      <c r="BH2274" s="30" t="s">
        <v>4756</v>
      </c>
      <c r="BI2274" s="30" t="s">
        <v>4746</v>
      </c>
    </row>
    <row r="2275" spans="56:61" s="20" customFormat="1" ht="15" hidden="1" x14ac:dyDescent="0.25">
      <c r="BD2275" t="str">
        <f t="shared" si="108"/>
        <v>RTDTHE NEWCASTLE FERTILITY CENTRE - RTD08</v>
      </c>
      <c r="BE2275" s="30" t="s">
        <v>4757</v>
      </c>
      <c r="BF2275" s="30" t="s">
        <v>4758</v>
      </c>
      <c r="BG2275" s="30" t="s">
        <v>4757</v>
      </c>
      <c r="BH2275" s="30" t="s">
        <v>4758</v>
      </c>
      <c r="BI2275" s="30" t="s">
        <v>4746</v>
      </c>
    </row>
    <row r="2276" spans="56:61" s="20" customFormat="1" ht="15" hidden="1" x14ac:dyDescent="0.25">
      <c r="BD2276" t="str">
        <f t="shared" si="108"/>
        <v>RTDTHE ROYAL VICTORIA INFIRMARY - RTD02</v>
      </c>
      <c r="BE2276" s="30" t="s">
        <v>4759</v>
      </c>
      <c r="BF2276" s="30" t="s">
        <v>4760</v>
      </c>
      <c r="BG2276" s="30" t="s">
        <v>4759</v>
      </c>
      <c r="BH2276" s="30" t="s">
        <v>4760</v>
      </c>
      <c r="BI2276" s="30" t="s">
        <v>4746</v>
      </c>
    </row>
    <row r="2277" spans="56:61" s="20" customFormat="1" ht="15" hidden="1" x14ac:dyDescent="0.25">
      <c r="BD2277" t="str">
        <f t="shared" si="108"/>
        <v>RTDWALKERGATE HOSPITAL - RTD05</v>
      </c>
      <c r="BE2277" s="30" t="s">
        <v>4761</v>
      </c>
      <c r="BF2277" s="30" t="s">
        <v>4762</v>
      </c>
      <c r="BG2277" s="30" t="s">
        <v>4761</v>
      </c>
      <c r="BH2277" s="30" t="s">
        <v>4762</v>
      </c>
      <c r="BI2277" s="30" t="s">
        <v>4746</v>
      </c>
    </row>
    <row r="2278" spans="56:61" s="20" customFormat="1" ht="15" hidden="1" x14ac:dyDescent="0.25">
      <c r="BD2278" t="str">
        <f t="shared" si="108"/>
        <v>RTEACORN HOUSE - RTE55</v>
      </c>
      <c r="BE2278" s="30" t="s">
        <v>4763</v>
      </c>
      <c r="BF2278" s="30" t="s">
        <v>4764</v>
      </c>
      <c r="BG2278" s="30" t="s">
        <v>4763</v>
      </c>
      <c r="BH2278" s="30" t="s">
        <v>4764</v>
      </c>
      <c r="BI2278" s="30" t="s">
        <v>4765</v>
      </c>
    </row>
    <row r="2279" spans="56:61" s="20" customFormat="1" ht="15" hidden="1" x14ac:dyDescent="0.25">
      <c r="BD2279" t="str">
        <f t="shared" si="108"/>
        <v>RTEBERKELEY HOSPITAL - RTE21</v>
      </c>
      <c r="BE2279" s="30" t="s">
        <v>4766</v>
      </c>
      <c r="BF2279" s="30" t="s">
        <v>4767</v>
      </c>
      <c r="BG2279" s="30" t="s">
        <v>4766</v>
      </c>
      <c r="BH2279" s="30" t="s">
        <v>4767</v>
      </c>
      <c r="BI2279" s="30" t="s">
        <v>4765</v>
      </c>
    </row>
    <row r="2280" spans="56:61" s="20" customFormat="1" ht="15" hidden="1" x14ac:dyDescent="0.25">
      <c r="BD2280" t="str">
        <f t="shared" si="108"/>
        <v>RTECHELTENHAM GENERAL HOSPITAL - RTE01</v>
      </c>
      <c r="BE2280" s="30" t="s">
        <v>4768</v>
      </c>
      <c r="BF2280" s="30" t="s">
        <v>4769</v>
      </c>
      <c r="BG2280" s="30" t="s">
        <v>4768</v>
      </c>
      <c r="BH2280" s="30" t="s">
        <v>4769</v>
      </c>
      <c r="BI2280" s="30" t="s">
        <v>4765</v>
      </c>
    </row>
    <row r="2281" spans="56:61" s="20" customFormat="1" ht="15" hidden="1" x14ac:dyDescent="0.25">
      <c r="BD2281" t="str">
        <f t="shared" si="108"/>
        <v>RTECINDERFORD HEALTH CENTRE - RTE37</v>
      </c>
      <c r="BE2281" s="30" t="s">
        <v>4770</v>
      </c>
      <c r="BF2281" s="30" t="s">
        <v>4771</v>
      </c>
      <c r="BG2281" s="30" t="s">
        <v>4770</v>
      </c>
      <c r="BH2281" s="30" t="s">
        <v>4771</v>
      </c>
      <c r="BI2281" s="30" t="s">
        <v>4765</v>
      </c>
    </row>
    <row r="2282" spans="56:61" s="20" customFormat="1" ht="15" hidden="1" x14ac:dyDescent="0.25">
      <c r="BD2282" t="str">
        <f t="shared" si="108"/>
        <v>RTECIRENCESTER HOSPITAL - RTE23</v>
      </c>
      <c r="BE2282" s="30" t="s">
        <v>4772</v>
      </c>
      <c r="BF2282" s="30" t="s">
        <v>4773</v>
      </c>
      <c r="BG2282" s="30" t="s">
        <v>4772</v>
      </c>
      <c r="BH2282" s="30" t="s">
        <v>4773</v>
      </c>
      <c r="BI2282" s="30" t="s">
        <v>4765</v>
      </c>
    </row>
    <row r="2283" spans="56:61" s="20" customFormat="1" ht="15" hidden="1" x14ac:dyDescent="0.25">
      <c r="BD2283" t="str">
        <f t="shared" si="108"/>
        <v>RTECOLEFORD HEALTH CENTRE - RTE35</v>
      </c>
      <c r="BE2283" s="30" t="s">
        <v>4774</v>
      </c>
      <c r="BF2283" s="30" t="s">
        <v>4775</v>
      </c>
      <c r="BG2283" s="30" t="s">
        <v>4774</v>
      </c>
      <c r="BH2283" s="30" t="s">
        <v>4775</v>
      </c>
      <c r="BI2283" s="30" t="s">
        <v>4765</v>
      </c>
    </row>
    <row r="2284" spans="56:61" s="20" customFormat="1" ht="15" hidden="1" x14ac:dyDescent="0.25">
      <c r="BD2284" t="str">
        <f t="shared" si="108"/>
        <v>RTECOLEFORD HOUSE - RTE52</v>
      </c>
      <c r="BE2284" s="30" t="s">
        <v>4776</v>
      </c>
      <c r="BF2284" s="30" t="s">
        <v>4777</v>
      </c>
      <c r="BG2284" s="30" t="s">
        <v>4776</v>
      </c>
      <c r="BH2284" s="30" t="s">
        <v>4777</v>
      </c>
      <c r="BI2284" s="30" t="s">
        <v>4765</v>
      </c>
    </row>
    <row r="2285" spans="56:61" s="20" customFormat="1" ht="15" hidden="1" x14ac:dyDescent="0.25">
      <c r="BD2285" t="str">
        <f t="shared" si="108"/>
        <v>RTEDELANCEY HOSPITAL - RTE02</v>
      </c>
      <c r="BE2285" s="30" t="s">
        <v>4778</v>
      </c>
      <c r="BF2285" s="30" t="s">
        <v>4779</v>
      </c>
      <c r="BG2285" s="30" t="s">
        <v>4778</v>
      </c>
      <c r="BH2285" s="30" t="s">
        <v>4779</v>
      </c>
      <c r="BI2285" s="30" t="s">
        <v>4765</v>
      </c>
    </row>
    <row r="2286" spans="56:61" s="20" customFormat="1" ht="15" hidden="1" x14ac:dyDescent="0.25">
      <c r="BD2286" t="str">
        <f t="shared" si="108"/>
        <v>RTEDILKE MEMORIAL HOSPITAL - RTE31</v>
      </c>
      <c r="BE2286" s="30" t="s">
        <v>4780</v>
      </c>
      <c r="BF2286" s="30" t="s">
        <v>4781</v>
      </c>
      <c r="BG2286" s="30" t="s">
        <v>4780</v>
      </c>
      <c r="BH2286" s="30" t="s">
        <v>4781</v>
      </c>
      <c r="BI2286" s="30" t="s">
        <v>4765</v>
      </c>
    </row>
    <row r="2287" spans="56:61" s="20" customFormat="1" ht="15" hidden="1" x14ac:dyDescent="0.25">
      <c r="BD2287" t="str">
        <f t="shared" si="108"/>
        <v>RTEDURSLEY CLINIC - RTE48</v>
      </c>
      <c r="BE2287" s="30" t="s">
        <v>4782</v>
      </c>
      <c r="BF2287" s="30" t="s">
        <v>4783</v>
      </c>
      <c r="BG2287" s="30" t="s">
        <v>4782</v>
      </c>
      <c r="BH2287" s="30" t="s">
        <v>4783</v>
      </c>
      <c r="BI2287" s="30" t="s">
        <v>4765</v>
      </c>
    </row>
    <row r="2288" spans="56:61" s="20" customFormat="1" ht="15" hidden="1" x14ac:dyDescent="0.25">
      <c r="BD2288" t="str">
        <f t="shared" si="108"/>
        <v>RTEFAIRFORD HOSPITAL - RTE24</v>
      </c>
      <c r="BE2288" s="30" t="s">
        <v>4784</v>
      </c>
      <c r="BF2288" s="30" t="s">
        <v>4785</v>
      </c>
      <c r="BG2288" s="30" t="s">
        <v>4784</v>
      </c>
      <c r="BH2288" s="30" t="s">
        <v>4785</v>
      </c>
      <c r="BI2288" s="30" t="s">
        <v>4765</v>
      </c>
    </row>
    <row r="2289" spans="56:61" s="20" customFormat="1" ht="15" hidden="1" x14ac:dyDescent="0.25">
      <c r="BD2289" t="str">
        <f t="shared" si="108"/>
        <v>RTEFOREST OF DEAN CHILDREN'S OPPORTUNITY CENTRE - RTE34</v>
      </c>
      <c r="BE2289" s="30" t="s">
        <v>4786</v>
      </c>
      <c r="BF2289" s="30" t="s">
        <v>4787</v>
      </c>
      <c r="BG2289" s="30" t="s">
        <v>4786</v>
      </c>
      <c r="BH2289" s="30" t="s">
        <v>4787</v>
      </c>
      <c r="BI2289" s="30" t="s">
        <v>4765</v>
      </c>
    </row>
    <row r="2290" spans="56:61" s="20" customFormat="1" ht="15" hidden="1" x14ac:dyDescent="0.25">
      <c r="BD2290" t="str">
        <f t="shared" si="108"/>
        <v>RTEFOREST VIEW EARLY YEARS CENTRE - RTE40</v>
      </c>
      <c r="BE2290" s="30" t="s">
        <v>4788</v>
      </c>
      <c r="BF2290" s="30" t="s">
        <v>4789</v>
      </c>
      <c r="BG2290" s="30" t="s">
        <v>4788</v>
      </c>
      <c r="BH2290" s="30" t="s">
        <v>4789</v>
      </c>
      <c r="BI2290" s="30" t="s">
        <v>4765</v>
      </c>
    </row>
    <row r="2291" spans="56:61" s="20" customFormat="1" ht="15" hidden="1" x14ac:dyDescent="0.25">
      <c r="BD2291" t="str">
        <f t="shared" si="108"/>
        <v>RTEGL1 GLOUCESTER LEISURE CENTRE - RTE53</v>
      </c>
      <c r="BE2291" s="30" t="s">
        <v>4790</v>
      </c>
      <c r="BF2291" s="30" t="s">
        <v>4791</v>
      </c>
      <c r="BG2291" s="30" t="s">
        <v>4790</v>
      </c>
      <c r="BH2291" s="30" t="s">
        <v>4791</v>
      </c>
      <c r="BI2291" s="30" t="s">
        <v>4765</v>
      </c>
    </row>
    <row r="2292" spans="56:61" s="20" customFormat="1" ht="15" hidden="1" x14ac:dyDescent="0.25">
      <c r="BD2292" t="str">
        <f t="shared" si="108"/>
        <v>RTEGLOUCESTERSHIRE ROYAL HOSPITAL - RTE03</v>
      </c>
      <c r="BE2292" s="30" t="s">
        <v>4792</v>
      </c>
      <c r="BF2292" s="30" t="s">
        <v>4793</v>
      </c>
      <c r="BG2292" s="30" t="s">
        <v>4792</v>
      </c>
      <c r="BH2292" s="30" t="s">
        <v>4793</v>
      </c>
      <c r="BI2292" s="30" t="s">
        <v>4765</v>
      </c>
    </row>
    <row r="2293" spans="56:61" s="20" customFormat="1" ht="15" hidden="1" x14ac:dyDescent="0.25">
      <c r="BD2293" t="str">
        <f t="shared" si="108"/>
        <v>RTEHEALTHY LIVING CENTRE - RTE10</v>
      </c>
      <c r="BE2293" s="30" t="s">
        <v>4794</v>
      </c>
      <c r="BF2293" s="30" t="s">
        <v>4795</v>
      </c>
      <c r="BG2293" s="30" t="s">
        <v>4794</v>
      </c>
      <c r="BH2293" s="30" t="s">
        <v>4795</v>
      </c>
      <c r="BI2293" s="30" t="s">
        <v>4765</v>
      </c>
    </row>
    <row r="2294" spans="56:61" s="20" customFormat="1" ht="15" hidden="1" x14ac:dyDescent="0.25">
      <c r="BD2294" t="str">
        <f t="shared" si="108"/>
        <v>RTEHEART OF THE FOREST COMMUNITY SCHOOL - RTE42</v>
      </c>
      <c r="BE2294" s="30" t="s">
        <v>4796</v>
      </c>
      <c r="BF2294" s="30" t="s">
        <v>4797</v>
      </c>
      <c r="BG2294" s="30" t="s">
        <v>4796</v>
      </c>
      <c r="BH2294" s="30" t="s">
        <v>4797</v>
      </c>
      <c r="BI2294" s="30" t="s">
        <v>4765</v>
      </c>
    </row>
    <row r="2295" spans="56:61" s="20" customFormat="1" ht="15" hidden="1" x14ac:dyDescent="0.25">
      <c r="BD2295" t="str">
        <f t="shared" si="108"/>
        <v>RTEHEREFORD COUNTY HOSPITAL - RTE83</v>
      </c>
      <c r="BE2295" s="30" t="s">
        <v>4798</v>
      </c>
      <c r="BF2295" s="30" t="s">
        <v>4799</v>
      </c>
      <c r="BG2295" s="30" t="s">
        <v>4798</v>
      </c>
      <c r="BH2295" s="30" t="s">
        <v>4799</v>
      </c>
      <c r="BI2295" s="30" t="s">
        <v>4765</v>
      </c>
    </row>
    <row r="2296" spans="56:61" s="20" customFormat="1" ht="15" hidden="1" x14ac:dyDescent="0.25">
      <c r="BD2296" t="str">
        <f t="shared" si="108"/>
        <v>RTELINTON HOUSE - RTE63</v>
      </c>
      <c r="BE2296" s="30" t="s">
        <v>4800</v>
      </c>
      <c r="BF2296" s="30" t="s">
        <v>4801</v>
      </c>
      <c r="BG2296" s="30" t="s">
        <v>4800</v>
      </c>
      <c r="BH2296" s="30" t="s">
        <v>4801</v>
      </c>
      <c r="BI2296" s="30" t="s">
        <v>4765</v>
      </c>
    </row>
    <row r="2297" spans="56:61" s="20" customFormat="1" ht="15" hidden="1" x14ac:dyDescent="0.25">
      <c r="BD2297" t="str">
        <f t="shared" si="108"/>
        <v>RTELYDNEY AND DISTRICT HOSPITAL SITE - RTE32</v>
      </c>
      <c r="BE2297" s="30" t="s">
        <v>4802</v>
      </c>
      <c r="BF2297" s="30" t="s">
        <v>4803</v>
      </c>
      <c r="BG2297" s="30" t="s">
        <v>4802</v>
      </c>
      <c r="BH2297" s="30" t="s">
        <v>4803</v>
      </c>
      <c r="BI2297" s="30" t="s">
        <v>4765</v>
      </c>
    </row>
    <row r="2298" spans="56:61" s="20" customFormat="1" ht="15" hidden="1" x14ac:dyDescent="0.25">
      <c r="BD2298" t="str">
        <f t="shared" si="108"/>
        <v>RTEMAY LANE SURGERY - RTE49</v>
      </c>
      <c r="BE2298" s="30" t="s">
        <v>4804</v>
      </c>
      <c r="BF2298" s="30" t="s">
        <v>4805</v>
      </c>
      <c r="BG2298" s="30" t="s">
        <v>4804</v>
      </c>
      <c r="BH2298" s="30" t="s">
        <v>4805</v>
      </c>
      <c r="BI2298" s="30" t="s">
        <v>4765</v>
      </c>
    </row>
    <row r="2299" spans="56:61" s="20" customFormat="1" ht="15" hidden="1" x14ac:dyDescent="0.25">
      <c r="BD2299" t="str">
        <f t="shared" ref="BD2299:BD2365" si="109">CONCATENATE(LEFT(BE2299, 3),BF2299)</f>
        <v>RTEMOBILE CHEMOTHERAPY UNIT - RTE08</v>
      </c>
      <c r="BE2299" s="30" t="s">
        <v>4806</v>
      </c>
      <c r="BF2299" s="30" t="s">
        <v>4807</v>
      </c>
      <c r="BG2299" s="30" t="s">
        <v>4806</v>
      </c>
      <c r="BH2299" s="30" t="s">
        <v>4807</v>
      </c>
      <c r="BI2299" s="30" t="s">
        <v>4765</v>
      </c>
    </row>
    <row r="2300" spans="56:61" s="20" customFormat="1" ht="15" hidden="1" x14ac:dyDescent="0.25">
      <c r="BD2300" t="str">
        <f t="shared" si="109"/>
        <v>RTEMOORE COTTAGE HOSPITAL - RTE22</v>
      </c>
      <c r="BE2300" s="30" t="s">
        <v>4808</v>
      </c>
      <c r="BF2300" s="30" t="s">
        <v>4809</v>
      </c>
      <c r="BG2300" s="30" t="s">
        <v>4808</v>
      </c>
      <c r="BH2300" s="30" t="s">
        <v>4809</v>
      </c>
      <c r="BI2300" s="30" t="s">
        <v>4765</v>
      </c>
    </row>
    <row r="2301" spans="56:61" s="20" customFormat="1" ht="15" hidden="1" x14ac:dyDescent="0.25">
      <c r="BD2301" t="str">
        <f t="shared" si="109"/>
        <v>RTEMORETON-IN-MARSH HOSPITAL SITE - RTE25</v>
      </c>
      <c r="BE2301" s="30" t="s">
        <v>4810</v>
      </c>
      <c r="BF2301" s="30" t="s">
        <v>4811</v>
      </c>
      <c r="BG2301" s="30" t="s">
        <v>4810</v>
      </c>
      <c r="BH2301" s="30" t="s">
        <v>4811</v>
      </c>
      <c r="BI2301" s="30" t="s">
        <v>4765</v>
      </c>
    </row>
    <row r="2302" spans="56:61" s="20" customFormat="1" ht="15" hidden="1" x14ac:dyDescent="0.25">
      <c r="BD2302" t="str">
        <f t="shared" si="109"/>
        <v>RTENEWENT DOCTORS PRACTICE - RTE33</v>
      </c>
      <c r="BE2302" s="30" t="s">
        <v>4812</v>
      </c>
      <c r="BF2302" s="30" t="s">
        <v>4813</v>
      </c>
      <c r="BG2302" s="30" t="s">
        <v>4812</v>
      </c>
      <c r="BH2302" s="30" t="s">
        <v>4813</v>
      </c>
      <c r="BI2302" s="30" t="s">
        <v>4765</v>
      </c>
    </row>
    <row r="2303" spans="56:61" s="20" customFormat="1" ht="15" hidden="1" x14ac:dyDescent="0.25">
      <c r="BD2303" t="str">
        <f t="shared" si="109"/>
        <v>RTENEWENT EARLY YEARS CENTRE - RTE41</v>
      </c>
      <c r="BE2303" s="30" t="s">
        <v>4814</v>
      </c>
      <c r="BF2303" s="30" t="s">
        <v>4815</v>
      </c>
      <c r="BG2303" s="30" t="s">
        <v>4814</v>
      </c>
      <c r="BH2303" s="30" t="s">
        <v>4815</v>
      </c>
      <c r="BI2303" s="30" t="s">
        <v>4765</v>
      </c>
    </row>
    <row r="2304" spans="56:61" s="20" customFormat="1" ht="15" hidden="1" x14ac:dyDescent="0.25">
      <c r="BD2304" t="str">
        <f t="shared" si="109"/>
        <v>RTEORCHARD MEDICAL CENTRE - RTE44</v>
      </c>
      <c r="BE2304" s="30" t="s">
        <v>4816</v>
      </c>
      <c r="BF2304" s="30" t="s">
        <v>4817</v>
      </c>
      <c r="BG2304" s="30" t="s">
        <v>4816</v>
      </c>
      <c r="BH2304" s="30" t="s">
        <v>4817</v>
      </c>
      <c r="BI2304" s="30" t="s">
        <v>4765</v>
      </c>
    </row>
    <row r="2305" spans="56:61" s="20" customFormat="1" ht="15" hidden="1" x14ac:dyDescent="0.25">
      <c r="BD2305" t="str">
        <f t="shared" si="109"/>
        <v>RTEROSS COMMUNITY HOSPITAL - RTE85</v>
      </c>
      <c r="BE2305" s="30" t="s">
        <v>4818</v>
      </c>
      <c r="BF2305" s="30" t="s">
        <v>4819</v>
      </c>
      <c r="BG2305" s="30" t="s">
        <v>4818</v>
      </c>
      <c r="BH2305" s="30" t="s">
        <v>4819</v>
      </c>
      <c r="BI2305" s="30" t="s">
        <v>4765</v>
      </c>
    </row>
    <row r="2306" spans="56:61" s="20" customFormat="1" ht="15" hidden="1" x14ac:dyDescent="0.25">
      <c r="BD2306" t="str">
        <f t="shared" si="109"/>
        <v>RTEST JAMES' CLINIC - RTE36</v>
      </c>
      <c r="BE2306" s="30" t="s">
        <v>4820</v>
      </c>
      <c r="BF2306" s="30" t="s">
        <v>4821</v>
      </c>
      <c r="BG2306" s="30" t="s">
        <v>4820</v>
      </c>
      <c r="BH2306" s="30" t="s">
        <v>4821</v>
      </c>
      <c r="BI2306" s="30" t="s">
        <v>4765</v>
      </c>
    </row>
    <row r="2307" spans="56:61" s="20" customFormat="1" ht="15" hidden="1" x14ac:dyDescent="0.25">
      <c r="BD2307" t="str">
        <f t="shared" si="109"/>
        <v>RTEST ROSES SPECIAL SCHOOL - RTE45</v>
      </c>
      <c r="BE2307" s="30" t="s">
        <v>4822</v>
      </c>
      <c r="BF2307" s="30" t="s">
        <v>4823</v>
      </c>
      <c r="BG2307" s="30" t="s">
        <v>4822</v>
      </c>
      <c r="BH2307" s="30" t="s">
        <v>4823</v>
      </c>
      <c r="BI2307" s="30" t="s">
        <v>4765</v>
      </c>
    </row>
    <row r="2308" spans="56:61" s="20" customFormat="1" ht="15" hidden="1" x14ac:dyDescent="0.25">
      <c r="BD2308" t="str">
        <f t="shared" si="109"/>
        <v>RTESTANDISH HOSPITAL SITE - RTE04</v>
      </c>
      <c r="BE2308" s="30" t="s">
        <v>4824</v>
      </c>
      <c r="BF2308" s="30" t="s">
        <v>4825</v>
      </c>
      <c r="BG2308" s="30" t="s">
        <v>4824</v>
      </c>
      <c r="BH2308" s="30" t="s">
        <v>4825</v>
      </c>
      <c r="BI2308" s="30" t="s">
        <v>4765</v>
      </c>
    </row>
    <row r="2309" spans="56:61" s="20" customFormat="1" ht="15" hidden="1" x14ac:dyDescent="0.25">
      <c r="BD2309" t="str">
        <f t="shared" si="109"/>
        <v>RTESTONEHOUSE HEALTH CENTRE - RTE47</v>
      </c>
      <c r="BE2309" s="30" t="s">
        <v>4826</v>
      </c>
      <c r="BF2309" s="30" t="s">
        <v>4827</v>
      </c>
      <c r="BG2309" s="30" t="s">
        <v>4826</v>
      </c>
      <c r="BH2309" s="30" t="s">
        <v>4827</v>
      </c>
      <c r="BI2309" s="30" t="s">
        <v>4765</v>
      </c>
    </row>
    <row r="2310" spans="56:61" s="20" customFormat="1" ht="15" hidden="1" x14ac:dyDescent="0.25">
      <c r="BD2310" t="str">
        <f t="shared" si="109"/>
        <v>RTESTROUD GENERAL HOSPITAL - RTE26</v>
      </c>
      <c r="BE2310" s="30" t="s">
        <v>4828</v>
      </c>
      <c r="BF2310" s="30" t="s">
        <v>4829</v>
      </c>
      <c r="BG2310" s="30" t="s">
        <v>4828</v>
      </c>
      <c r="BH2310" s="30" t="s">
        <v>4829</v>
      </c>
      <c r="BI2310" s="30" t="s">
        <v>4765</v>
      </c>
    </row>
    <row r="2311" spans="56:61" s="20" customFormat="1" ht="15" hidden="1" x14ac:dyDescent="0.25">
      <c r="BD2311" t="str">
        <f t="shared" si="109"/>
        <v>RTESTROUD HEALTH CENTRE - RTE39</v>
      </c>
      <c r="BE2311" s="30" t="s">
        <v>4830</v>
      </c>
      <c r="BF2311" s="30" t="s">
        <v>4831</v>
      </c>
      <c r="BG2311" s="30" t="s">
        <v>4830</v>
      </c>
      <c r="BH2311" s="30" t="s">
        <v>4831</v>
      </c>
      <c r="BI2311" s="30" t="s">
        <v>4765</v>
      </c>
    </row>
    <row r="2312" spans="56:61" s="20" customFormat="1" ht="15" hidden="1" x14ac:dyDescent="0.25">
      <c r="BD2312" t="str">
        <f t="shared" si="109"/>
        <v>RTESTROUD LEISURE CENTRE - RTE54</v>
      </c>
      <c r="BE2312" s="30" t="s">
        <v>4832</v>
      </c>
      <c r="BF2312" s="30" t="s">
        <v>4833</v>
      </c>
      <c r="BG2312" s="30" t="s">
        <v>4832</v>
      </c>
      <c r="BH2312" s="30" t="s">
        <v>4833</v>
      </c>
      <c r="BI2312" s="30" t="s">
        <v>4765</v>
      </c>
    </row>
    <row r="2313" spans="56:61" s="20" customFormat="1" ht="15" hidden="1" x14ac:dyDescent="0.25">
      <c r="BD2313" t="str">
        <f t="shared" si="109"/>
        <v>RTESTROUD MATERNITY HOSPITAL - RTE27</v>
      </c>
      <c r="BE2313" s="30" t="s">
        <v>4834</v>
      </c>
      <c r="BF2313" s="30" t="s">
        <v>4835</v>
      </c>
      <c r="BG2313" s="30" t="s">
        <v>4834</v>
      </c>
      <c r="BH2313" s="30" t="s">
        <v>4835</v>
      </c>
      <c r="BI2313" s="30" t="s">
        <v>4765</v>
      </c>
    </row>
    <row r="2314" spans="56:61" s="20" customFormat="1" ht="15" hidden="1" x14ac:dyDescent="0.25">
      <c r="BD2314" t="str">
        <f t="shared" si="109"/>
        <v>RTETEWKESBURY GENERAL HOSPITAL - RTE14</v>
      </c>
      <c r="BE2314" s="30" t="s">
        <v>4836</v>
      </c>
      <c r="BF2314" s="30" t="s">
        <v>4837</v>
      </c>
      <c r="BG2314" s="30" t="s">
        <v>4836</v>
      </c>
      <c r="BH2314" s="30" t="s">
        <v>4837</v>
      </c>
      <c r="BI2314" s="30" t="s">
        <v>4765</v>
      </c>
    </row>
    <row r="2315" spans="56:61" s="20" customFormat="1" ht="15" hidden="1" x14ac:dyDescent="0.25">
      <c r="BD2315" t="str">
        <f t="shared" si="109"/>
        <v>RTETHE MILESTONE SCHOOL - RTE38</v>
      </c>
      <c r="BE2315" s="30" t="s">
        <v>4838</v>
      </c>
      <c r="BF2315" s="30" t="s">
        <v>4839</v>
      </c>
      <c r="BG2315" s="30" t="s">
        <v>4838</v>
      </c>
      <c r="BH2315" s="30" t="s">
        <v>4839</v>
      </c>
      <c r="BI2315" s="30" t="s">
        <v>4765</v>
      </c>
    </row>
    <row r="2316" spans="56:61" s="20" customFormat="1" ht="15" hidden="1" x14ac:dyDescent="0.25">
      <c r="BD2316" t="str">
        <f t="shared" si="109"/>
        <v>RTETHE SHRUBBERIES SCHOOL - RTE43</v>
      </c>
      <c r="BE2316" s="30" t="s">
        <v>4840</v>
      </c>
      <c r="BF2316" s="30" t="s">
        <v>4841</v>
      </c>
      <c r="BG2316" s="30" t="s">
        <v>4840</v>
      </c>
      <c r="BH2316" s="30" t="s">
        <v>4841</v>
      </c>
      <c r="BI2316" s="30" t="s">
        <v>4765</v>
      </c>
    </row>
    <row r="2317" spans="56:61" s="20" customFormat="1" ht="15" hidden="1" x14ac:dyDescent="0.25">
      <c r="BD2317" t="str">
        <f t="shared" si="109"/>
        <v>RTETHE SURGERY (ABBOTSWOOD ROAD) - RTE50</v>
      </c>
      <c r="BE2317" s="30" t="s">
        <v>4842</v>
      </c>
      <c r="BF2317" s="30" t="s">
        <v>4843</v>
      </c>
      <c r="BG2317" s="30" t="s">
        <v>4842</v>
      </c>
      <c r="BH2317" s="30" t="s">
        <v>4843</v>
      </c>
      <c r="BI2317" s="30" t="s">
        <v>4765</v>
      </c>
    </row>
    <row r="2318" spans="56:61" s="20" customFormat="1" ht="15" hidden="1" x14ac:dyDescent="0.25">
      <c r="BD2318" t="str">
        <f t="shared" si="109"/>
        <v>RTETHE SURGERY (BROOKFIELD ROAD) - RTE51</v>
      </c>
      <c r="BE2318" s="30" t="s">
        <v>4844</v>
      </c>
      <c r="BF2318" s="30" t="s">
        <v>4845</v>
      </c>
      <c r="BG2318" s="30" t="s">
        <v>4844</v>
      </c>
      <c r="BH2318" s="30" t="s">
        <v>4845</v>
      </c>
      <c r="BI2318" s="30" t="s">
        <v>4765</v>
      </c>
    </row>
    <row r="2319" spans="56:61" s="20" customFormat="1" ht="15" hidden="1" x14ac:dyDescent="0.25">
      <c r="BD2319" t="str">
        <f t="shared" si="109"/>
        <v>RTEWINCHCOMBE HOSPITAL - RTE15</v>
      </c>
      <c r="BE2319" s="30" t="s">
        <v>4846</v>
      </c>
      <c r="BF2319" s="30" t="s">
        <v>4847</v>
      </c>
      <c r="BG2319" s="30" t="s">
        <v>4846</v>
      </c>
      <c r="BH2319" s="30" t="s">
        <v>4847</v>
      </c>
      <c r="BI2319" s="30" t="s">
        <v>4765</v>
      </c>
    </row>
    <row r="2320" spans="56:61" s="20" customFormat="1" ht="15" hidden="1" x14ac:dyDescent="0.25">
      <c r="BD2320" t="str">
        <f t="shared" si="109"/>
        <v>RTEWORCESTER ROYAL INFIRMARY - RTE84</v>
      </c>
      <c r="BE2320" s="30" t="s">
        <v>4848</v>
      </c>
      <c r="BF2320" s="30" t="s">
        <v>4849</v>
      </c>
      <c r="BG2320" s="30" t="s">
        <v>4848</v>
      </c>
      <c r="BH2320" s="30" t="s">
        <v>4849</v>
      </c>
      <c r="BI2320" s="30" t="s">
        <v>4765</v>
      </c>
    </row>
    <row r="2321" spans="56:61" s="20" customFormat="1" ht="15" hidden="1" x14ac:dyDescent="0.25">
      <c r="BD2321" t="str">
        <f t="shared" si="109"/>
        <v>RTEWOTTON-UNDER-EDGE CLINIC - RTE46</v>
      </c>
      <c r="BE2321" s="30" t="s">
        <v>4850</v>
      </c>
      <c r="BF2321" s="30" t="s">
        <v>4851</v>
      </c>
      <c r="BG2321" s="30" t="s">
        <v>4850</v>
      </c>
      <c r="BH2321" s="30" t="s">
        <v>4851</v>
      </c>
      <c r="BI2321" s="30" t="s">
        <v>4765</v>
      </c>
    </row>
    <row r="2322" spans="56:61" s="20" customFormat="1" ht="15" hidden="1" x14ac:dyDescent="0.25">
      <c r="BD2322" t="str">
        <f t="shared" si="109"/>
        <v>RTFALNWICK INFIRMARY - RTFDJ</v>
      </c>
      <c r="BE2322" s="30" t="s">
        <v>4852</v>
      </c>
      <c r="BF2322" s="30" t="s">
        <v>4853</v>
      </c>
      <c r="BG2322" s="30" t="s">
        <v>4852</v>
      </c>
      <c r="BH2322" s="30" t="s">
        <v>4853</v>
      </c>
      <c r="BI2322" s="30" t="s">
        <v>4854</v>
      </c>
    </row>
    <row r="2323" spans="56:61" s="20" customFormat="1" ht="15" hidden="1" x14ac:dyDescent="0.25">
      <c r="BD2323" t="str">
        <f t="shared" si="109"/>
        <v>RTFBALLIOL SCHOOL - RTFDP</v>
      </c>
      <c r="BE2323" s="30" t="s">
        <v>4855</v>
      </c>
      <c r="BF2323" s="30" t="s">
        <v>4856</v>
      </c>
      <c r="BG2323" s="30" t="s">
        <v>4855</v>
      </c>
      <c r="BH2323" s="30" t="s">
        <v>4856</v>
      </c>
      <c r="BI2323" s="30" t="s">
        <v>4854</v>
      </c>
    </row>
    <row r="2324" spans="56:61" s="20" customFormat="1" ht="15" hidden="1" x14ac:dyDescent="0.25">
      <c r="BD2324" t="str">
        <f t="shared" si="109"/>
        <v>RTFBERWICK INFIRMARY - RTFDH</v>
      </c>
      <c r="BE2324" s="30" t="s">
        <v>4857</v>
      </c>
      <c r="BF2324" s="30" t="s">
        <v>4858</v>
      </c>
      <c r="BG2324" s="30" t="s">
        <v>4857</v>
      </c>
      <c r="BH2324" s="30" t="s">
        <v>4858</v>
      </c>
      <c r="BI2324" s="30" t="s">
        <v>4854</v>
      </c>
    </row>
    <row r="2325" spans="56:61" s="20" customFormat="1" ht="15" hidden="1" x14ac:dyDescent="0.25">
      <c r="BD2325" t="str">
        <f t="shared" si="109"/>
        <v>RTFBLYTH COMMUNITY HOSPITAL - RTFDX</v>
      </c>
      <c r="BE2325" s="30" t="s">
        <v>4859</v>
      </c>
      <c r="BF2325" s="30" t="s">
        <v>4860</v>
      </c>
      <c r="BG2325" s="30" t="s">
        <v>4859</v>
      </c>
      <c r="BH2325" s="30" t="s">
        <v>4860</v>
      </c>
      <c r="BI2325" s="30" t="s">
        <v>4854</v>
      </c>
    </row>
    <row r="2326" spans="56:61" s="20" customFormat="1" ht="15" hidden="1" x14ac:dyDescent="0.25">
      <c r="BD2326" t="str">
        <f t="shared" si="109"/>
        <v>RTFCHEVIOT AND WANSBECK UNIT - RTF01</v>
      </c>
      <c r="BE2326" s="30" t="s">
        <v>4861</v>
      </c>
      <c r="BF2326" s="30" t="s">
        <v>4862</v>
      </c>
      <c r="BG2326" s="30" t="s">
        <v>4861</v>
      </c>
      <c r="BH2326" s="30" t="s">
        <v>4862</v>
      </c>
      <c r="BI2326" s="30" t="s">
        <v>4854</v>
      </c>
    </row>
    <row r="2327" spans="56:61" s="20" customFormat="1" ht="15" hidden="1" x14ac:dyDescent="0.25">
      <c r="BD2327" t="str">
        <f t="shared" si="109"/>
        <v>RTFCOQUETDALE COTTAGE HOSPITAL - RTFDK</v>
      </c>
      <c r="BE2327" s="30" t="s">
        <v>4863</v>
      </c>
      <c r="BF2327" s="30" t="s">
        <v>4864</v>
      </c>
      <c r="BG2327" s="30" t="s">
        <v>4863</v>
      </c>
      <c r="BH2327" s="30" t="s">
        <v>4864</v>
      </c>
      <c r="BI2327" s="30" t="s">
        <v>4854</v>
      </c>
    </row>
    <row r="2328" spans="56:61" s="20" customFormat="1" ht="15" hidden="1" x14ac:dyDescent="0.25">
      <c r="BD2328" t="str">
        <f t="shared" si="109"/>
        <v>RTFDENE WARD - RTFDD</v>
      </c>
      <c r="BE2328" s="30" t="s">
        <v>4865</v>
      </c>
      <c r="BF2328" s="30" t="s">
        <v>4866</v>
      </c>
      <c r="BG2328" s="30" t="s">
        <v>4865</v>
      </c>
      <c r="BH2328" s="30" t="s">
        <v>4866</v>
      </c>
      <c r="BI2328" s="30" t="s">
        <v>4854</v>
      </c>
    </row>
    <row r="2329" spans="56:61" s="20" customFormat="1" ht="15" hidden="1" x14ac:dyDescent="0.25">
      <c r="BD2329" t="str">
        <f t="shared" si="109"/>
        <v>RTFHALTWHISTLE WAR MEMORIAL HOSPITAL - RTFDU</v>
      </c>
      <c r="BE2329" s="30" t="s">
        <v>4867</v>
      </c>
      <c r="BF2329" s="30" t="s">
        <v>4868</v>
      </c>
      <c r="BG2329" s="30" t="s">
        <v>4867</v>
      </c>
      <c r="BH2329" s="30" t="s">
        <v>4868</v>
      </c>
      <c r="BI2329" s="30" t="s">
        <v>4854</v>
      </c>
    </row>
    <row r="2330" spans="56:61" s="20" customFormat="1" ht="15" hidden="1" x14ac:dyDescent="0.25">
      <c r="BD2330" t="str">
        <f t="shared" si="109"/>
        <v>RTFHEALTH SUITE, RIVERSIDE PRIMARY SCHOOL - RTFDA</v>
      </c>
      <c r="BE2330" s="30" t="s">
        <v>4869</v>
      </c>
      <c r="BF2330" s="30" t="s">
        <v>4870</v>
      </c>
      <c r="BG2330" s="30" t="s">
        <v>4869</v>
      </c>
      <c r="BH2330" s="30" t="s">
        <v>4870</v>
      </c>
      <c r="BI2330" s="30" t="s">
        <v>4854</v>
      </c>
    </row>
    <row r="2331" spans="56:61" s="20" customFormat="1" ht="15" hidden="1" x14ac:dyDescent="0.25">
      <c r="BD2331" t="str">
        <f t="shared" si="109"/>
        <v>RTFHEXHAM (CLEARNET DATA) - RTF04</v>
      </c>
      <c r="BE2331" s="30" t="s">
        <v>4871</v>
      </c>
      <c r="BF2331" s="30" t="s">
        <v>4872</v>
      </c>
      <c r="BG2331" s="30" t="s">
        <v>4871</v>
      </c>
      <c r="BH2331" s="30" t="s">
        <v>4872</v>
      </c>
      <c r="BI2331" s="30" t="s">
        <v>4854</v>
      </c>
    </row>
    <row r="2332" spans="56:61" s="20" customFormat="1" ht="15" hidden="1" x14ac:dyDescent="0.25">
      <c r="BD2332" t="str">
        <f t="shared" si="109"/>
        <v>RTFHEXHAM GENERAL HOSPITAL - RTFDR</v>
      </c>
      <c r="BE2332" s="30" t="s">
        <v>4873</v>
      </c>
      <c r="BF2332" s="30" t="s">
        <v>4874</v>
      </c>
      <c r="BG2332" s="30" t="s">
        <v>4873</v>
      </c>
      <c r="BH2332" s="30" t="s">
        <v>4874</v>
      </c>
      <c r="BI2332" s="30" t="s">
        <v>4854</v>
      </c>
    </row>
    <row r="2333" spans="56:61" s="20" customFormat="1" ht="15" hidden="1" x14ac:dyDescent="0.25">
      <c r="BD2333" t="str">
        <f t="shared" si="109"/>
        <v>RTFMORPETH COTTAGE HOSPITAL - RTFDM</v>
      </c>
      <c r="BE2333" s="30" t="s">
        <v>4875</v>
      </c>
      <c r="BF2333" s="30" t="s">
        <v>4876</v>
      </c>
      <c r="BG2333" s="30" t="s">
        <v>4875</v>
      </c>
      <c r="BH2333" s="30" t="s">
        <v>4876</v>
      </c>
      <c r="BI2333" s="30" t="s">
        <v>4854</v>
      </c>
    </row>
    <row r="2334" spans="56:61" s="20" customFormat="1" ht="15" hidden="1" x14ac:dyDescent="0.25">
      <c r="BD2334" t="str">
        <f t="shared" si="109"/>
        <v>RTFNORTH TYNESIDE (CLEARNET DATA) - RTF02</v>
      </c>
      <c r="BE2334" s="30" t="s">
        <v>4877</v>
      </c>
      <c r="BF2334" s="30" t="s">
        <v>4878</v>
      </c>
      <c r="BG2334" s="30" t="s">
        <v>4877</v>
      </c>
      <c r="BH2334" s="30" t="s">
        <v>4878</v>
      </c>
      <c r="BI2334" s="30" t="s">
        <v>4854</v>
      </c>
    </row>
    <row r="2335" spans="56:61" s="20" customFormat="1" ht="15" hidden="1" x14ac:dyDescent="0.25">
      <c r="BD2335" t="str">
        <f t="shared" si="109"/>
        <v>RTFNORTH TYNESIDE GENERAL HOSPITAL - RTFFS</v>
      </c>
      <c r="BE2335" s="30" t="s">
        <v>4879</v>
      </c>
      <c r="BF2335" s="30" t="s">
        <v>4880</v>
      </c>
      <c r="BG2335" s="30" t="s">
        <v>4879</v>
      </c>
      <c r="BH2335" s="30" t="s">
        <v>4880</v>
      </c>
      <c r="BI2335" s="30" t="s">
        <v>4854</v>
      </c>
    </row>
    <row r="2336" spans="56:61" s="20" customFormat="1" ht="15" hidden="1" x14ac:dyDescent="0.25">
      <c r="BD2336" t="str">
        <f t="shared" si="109"/>
        <v>RTFNORTHUMBRIA HEALTHCARE NHS FOUNDATION TRUST - RTFDY</v>
      </c>
      <c r="BE2336" s="30" t="s">
        <v>4881</v>
      </c>
      <c r="BF2336" s="30" t="s">
        <v>4882</v>
      </c>
      <c r="BG2336" s="30" t="s">
        <v>4881</v>
      </c>
      <c r="BH2336" s="30" t="s">
        <v>4882</v>
      </c>
      <c r="BI2336" s="30" t="s">
        <v>4854</v>
      </c>
    </row>
    <row r="2337" spans="56:61" s="20" customFormat="1" ht="15" hidden="1" x14ac:dyDescent="0.25">
      <c r="BD2337" t="str">
        <f t="shared" si="109"/>
        <v>RTFNORTHUMBRIA HEALTHCARE NHS FOUNDATION TRUST (HEADQUARTERS) - RTFHQ</v>
      </c>
      <c r="BE2337" s="30" t="s">
        <v>4883</v>
      </c>
      <c r="BF2337" s="30" t="s">
        <v>4884</v>
      </c>
      <c r="BG2337" s="30" t="s">
        <v>4883</v>
      </c>
      <c r="BH2337" s="30" t="s">
        <v>4884</v>
      </c>
      <c r="BI2337" s="30" t="s">
        <v>4854</v>
      </c>
    </row>
    <row r="2338" spans="56:61" s="20" customFormat="1" ht="15" hidden="1" x14ac:dyDescent="0.25">
      <c r="BD2338" t="str">
        <f t="shared" si="109"/>
        <v>RTFNORTHUMBRIA SPECIALIST EMERGENCY CARE HOSPITAL</v>
      </c>
      <c r="BE2338" t="s">
        <v>4885</v>
      </c>
      <c r="BF2338" t="s">
        <v>4886</v>
      </c>
      <c r="BG2338" t="s">
        <v>4885</v>
      </c>
      <c r="BH2338" t="s">
        <v>4886</v>
      </c>
      <c r="BI2338" s="30" t="s">
        <v>4854</v>
      </c>
    </row>
    <row r="2339" spans="56:61" s="20" customFormat="1" ht="15" hidden="1" x14ac:dyDescent="0.25">
      <c r="BD2339" t="str">
        <f t="shared" si="109"/>
        <v>RTFONE TO ONE CENTRE - RTFDE</v>
      </c>
      <c r="BE2339" s="30" t="s">
        <v>4887</v>
      </c>
      <c r="BF2339" s="30" t="s">
        <v>4888</v>
      </c>
      <c r="BG2339" s="30" t="s">
        <v>4887</v>
      </c>
      <c r="BH2339" s="30" t="s">
        <v>4888</v>
      </c>
      <c r="BI2339" s="30" t="s">
        <v>4854</v>
      </c>
    </row>
    <row r="2340" spans="56:61" s="20" customFormat="1" ht="15" hidden="1" x14ac:dyDescent="0.25">
      <c r="BD2340" t="str">
        <f t="shared" si="109"/>
        <v>RTFOXFORD CENTRE - RTFDN</v>
      </c>
      <c r="BE2340" s="30" t="s">
        <v>4889</v>
      </c>
      <c r="BF2340" s="30" t="s">
        <v>4890</v>
      </c>
      <c r="BG2340" s="30" t="s">
        <v>4889</v>
      </c>
      <c r="BH2340" s="30" t="s">
        <v>4890</v>
      </c>
      <c r="BI2340" s="30" t="s">
        <v>4854</v>
      </c>
    </row>
    <row r="2341" spans="56:61" s="20" customFormat="1" ht="15" hidden="1" x14ac:dyDescent="0.25">
      <c r="BD2341" t="str">
        <f t="shared" si="109"/>
        <v>RTFROTHBURY COMMUNITY HOSPITAL - RTFEF</v>
      </c>
      <c r="BE2341" s="30" t="s">
        <v>4891</v>
      </c>
      <c r="BF2341" s="30" t="s">
        <v>4892</v>
      </c>
      <c r="BG2341" s="30" t="s">
        <v>4891</v>
      </c>
      <c r="BH2341" s="30" t="s">
        <v>4892</v>
      </c>
      <c r="BI2341" s="30" t="s">
        <v>4854</v>
      </c>
    </row>
    <row r="2342" spans="56:61" s="20" customFormat="1" ht="15" hidden="1" x14ac:dyDescent="0.25">
      <c r="BD2342" t="str">
        <f t="shared" si="109"/>
        <v>RTFSHIREMOOR HEALTH CENTRE - RTFDG</v>
      </c>
      <c r="BE2342" s="30" t="s">
        <v>4893</v>
      </c>
      <c r="BF2342" s="30" t="s">
        <v>4894</v>
      </c>
      <c r="BG2342" s="30" t="s">
        <v>4893</v>
      </c>
      <c r="BH2342" s="30" t="s">
        <v>4894</v>
      </c>
      <c r="BI2342" s="30" t="s">
        <v>4854</v>
      </c>
    </row>
    <row r="2343" spans="56:61" s="20" customFormat="1" ht="15" hidden="1" x14ac:dyDescent="0.25">
      <c r="BD2343" t="str">
        <f t="shared" si="109"/>
        <v>RTFSIR G B HUNTER MEMORIAL HOSPITAL - RTFFQ</v>
      </c>
      <c r="BE2343" s="30" t="s">
        <v>4895</v>
      </c>
      <c r="BF2343" s="30" t="s">
        <v>4896</v>
      </c>
      <c r="BG2343" s="30" t="s">
        <v>4895</v>
      </c>
      <c r="BH2343" s="30" t="s">
        <v>4896</v>
      </c>
      <c r="BI2343" s="30" t="s">
        <v>4854</v>
      </c>
    </row>
    <row r="2344" spans="56:61" s="20" customFormat="1" ht="15" hidden="1" x14ac:dyDescent="0.25">
      <c r="BD2344" t="str">
        <f t="shared" si="109"/>
        <v>RTFTHE CEDARS - RTFDF</v>
      </c>
      <c r="BE2344" s="30" t="s">
        <v>4897</v>
      </c>
      <c r="BF2344" s="30" t="s">
        <v>4898</v>
      </c>
      <c r="BG2344" s="30" t="s">
        <v>4897</v>
      </c>
      <c r="BH2344" s="30" t="s">
        <v>4898</v>
      </c>
      <c r="BI2344" s="30" t="s">
        <v>4854</v>
      </c>
    </row>
    <row r="2345" spans="56:61" s="20" customFormat="1" ht="15" hidden="1" x14ac:dyDescent="0.25">
      <c r="BD2345" t="str">
        <f t="shared" si="109"/>
        <v>RTFTYNEMOUTH COURT - RTFDC</v>
      </c>
      <c r="BE2345" s="30" t="s">
        <v>4899</v>
      </c>
      <c r="BF2345" s="30" t="s">
        <v>4900</v>
      </c>
      <c r="BG2345" s="30" t="s">
        <v>4899</v>
      </c>
      <c r="BH2345" s="30" t="s">
        <v>4900</v>
      </c>
      <c r="BI2345" s="30" t="s">
        <v>4854</v>
      </c>
    </row>
    <row r="2346" spans="56:61" s="20" customFormat="1" ht="15" hidden="1" x14ac:dyDescent="0.25">
      <c r="BD2346" t="str">
        <f t="shared" si="109"/>
        <v>RTFWANSBECK HOSPITAL - RTFED</v>
      </c>
      <c r="BE2346" s="30" t="s">
        <v>4901</v>
      </c>
      <c r="BF2346" s="30" t="s">
        <v>4902</v>
      </c>
      <c r="BG2346" s="30" t="s">
        <v>4901</v>
      </c>
      <c r="BH2346" s="30" t="s">
        <v>4902</v>
      </c>
      <c r="BI2346" s="30" t="s">
        <v>4854</v>
      </c>
    </row>
    <row r="2347" spans="56:61" s="20" customFormat="1" ht="15" hidden="1" x14ac:dyDescent="0.25">
      <c r="BD2347" t="str">
        <f t="shared" si="109"/>
        <v>RTGBURTON HOSPITAL - RTG02</v>
      </c>
      <c r="BE2347" s="30" t="s">
        <v>4903</v>
      </c>
      <c r="BF2347" s="30" t="s">
        <v>4904</v>
      </c>
      <c r="BG2347" s="30" t="s">
        <v>4903</v>
      </c>
      <c r="BH2347" s="30" t="s">
        <v>4904</v>
      </c>
      <c r="BI2347" s="30" t="s">
        <v>4905</v>
      </c>
    </row>
    <row r="2348" spans="56:61" s="20" customFormat="1" ht="15" hidden="1" x14ac:dyDescent="0.25">
      <c r="BD2348" t="str">
        <f t="shared" si="109"/>
        <v>RTGILKESTON COMMUNITY HOSPITAL - RTG07</v>
      </c>
      <c r="BE2348" s="30" t="s">
        <v>4906</v>
      </c>
      <c r="BF2348" s="30" t="s">
        <v>4907</v>
      </c>
      <c r="BG2348" s="30" t="s">
        <v>4906</v>
      </c>
      <c r="BH2348" s="30" t="s">
        <v>4907</v>
      </c>
      <c r="BI2348" s="30" t="s">
        <v>4905</v>
      </c>
    </row>
    <row r="2349" spans="56:61" s="20" customFormat="1" ht="15" hidden="1" x14ac:dyDescent="0.25">
      <c r="BD2349" t="str">
        <f t="shared" si="109"/>
        <v>RTGLONDON ROAD COMMUNITY HOSPITAL - RTGFA</v>
      </c>
      <c r="BE2349" s="30" t="s">
        <v>4908</v>
      </c>
      <c r="BF2349" s="30" t="s">
        <v>4909</v>
      </c>
      <c r="BG2349" s="30" t="s">
        <v>4908</v>
      </c>
      <c r="BH2349" s="30" t="s">
        <v>4909</v>
      </c>
      <c r="BI2349" s="30" t="s">
        <v>4905</v>
      </c>
    </row>
    <row r="2350" spans="56:61" s="20" customFormat="1" ht="15" hidden="1" x14ac:dyDescent="0.25">
      <c r="BD2350" t="str">
        <f t="shared" si="109"/>
        <v>RTGROYAL DERBY HOSPITAL - RTGFG</v>
      </c>
      <c r="BE2350" s="30" t="s">
        <v>4910</v>
      </c>
      <c r="BF2350" s="30" t="s">
        <v>4911</v>
      </c>
      <c r="BG2350" s="30" t="s">
        <v>4910</v>
      </c>
      <c r="BH2350" s="30" t="s">
        <v>4911</v>
      </c>
      <c r="BI2350" s="30" t="s">
        <v>4905</v>
      </c>
    </row>
    <row r="2351" spans="56:61" s="20" customFormat="1" ht="15" hidden="1" x14ac:dyDescent="0.25">
      <c r="BD2351" t="str">
        <f t="shared" si="109"/>
        <v>RTGST OSWALDS HOSPITAL - RTG05</v>
      </c>
      <c r="BE2351" s="30" t="s">
        <v>4912</v>
      </c>
      <c r="BF2351" s="30" t="s">
        <v>4913</v>
      </c>
      <c r="BG2351" s="30" t="s">
        <v>4912</v>
      </c>
      <c r="BH2351" s="30" t="s">
        <v>4913</v>
      </c>
      <c r="BI2351" s="30" t="s">
        <v>4905</v>
      </c>
    </row>
    <row r="2352" spans="56:61" s="20" customFormat="1" ht="15" hidden="1" x14ac:dyDescent="0.25">
      <c r="BD2352" t="str">
        <f t="shared" si="109"/>
        <v>RTGSAMUEL JOHNSON COMMUNITY HOSPITAL - RTG54</v>
      </c>
      <c r="BE2352" s="30" t="s">
        <v>4914</v>
      </c>
      <c r="BF2352" s="30" t="s">
        <v>4915</v>
      </c>
      <c r="BG2352" s="30" t="s">
        <v>4914</v>
      </c>
      <c r="BH2352" s="30" t="s">
        <v>4915</v>
      </c>
      <c r="BI2352" s="30" t="s">
        <v>4905</v>
      </c>
    </row>
    <row r="2353" spans="56:61" s="20" customFormat="1" ht="15" hidden="1" x14ac:dyDescent="0.25">
      <c r="BD2353" t="str">
        <f t="shared" si="109"/>
        <v>RTGSIR ROBERT PEEL COMMUNITY HOSPITAL - RTG50</v>
      </c>
      <c r="BE2353" s="30" t="s">
        <v>4916</v>
      </c>
      <c r="BF2353" s="30" t="s">
        <v>4917</v>
      </c>
      <c r="BG2353" s="30" t="s">
        <v>4916</v>
      </c>
      <c r="BH2353" s="30" t="s">
        <v>4917</v>
      </c>
      <c r="BI2353" s="30" t="s">
        <v>4905</v>
      </c>
    </row>
    <row r="2354" spans="56:61" s="20" customFormat="1" ht="15" hidden="1" x14ac:dyDescent="0.25">
      <c r="BD2354" t="str">
        <f t="shared" si="109"/>
        <v>RTHBARDWELL SCHOOL - RTHE1</v>
      </c>
      <c r="BE2354" s="30" t="s">
        <v>4918</v>
      </c>
      <c r="BF2354" s="30" t="s">
        <v>4919</v>
      </c>
      <c r="BG2354" s="30" t="s">
        <v>4918</v>
      </c>
      <c r="BH2354" s="30" t="s">
        <v>4919</v>
      </c>
      <c r="BI2354" s="30" t="s">
        <v>4920</v>
      </c>
    </row>
    <row r="2355" spans="56:61" s="20" customFormat="1" ht="15" hidden="1" x14ac:dyDescent="0.25">
      <c r="BD2355" t="str">
        <f t="shared" si="109"/>
        <v>RTHBISHOPSWOOD SCHOOL CLINIC, SONNING COMMON - RTHE9</v>
      </c>
      <c r="BE2355" s="30" t="s">
        <v>4921</v>
      </c>
      <c r="BF2355" s="30" t="s">
        <v>4922</v>
      </c>
      <c r="BG2355" s="30" t="s">
        <v>4921</v>
      </c>
      <c r="BH2355" s="30" t="s">
        <v>4922</v>
      </c>
      <c r="BI2355" s="30" t="s">
        <v>4920</v>
      </c>
    </row>
    <row r="2356" spans="56:61" s="20" customFormat="1" ht="15" hidden="1" x14ac:dyDescent="0.25">
      <c r="BD2356" t="str">
        <f t="shared" si="109"/>
        <v>RTHBLACKBIRD LEYS LEISURE CENTRE - RTHF5</v>
      </c>
      <c r="BE2356" s="30" t="s">
        <v>4923</v>
      </c>
      <c r="BF2356" s="30" t="s">
        <v>4924</v>
      </c>
      <c r="BG2356" s="30" t="s">
        <v>4923</v>
      </c>
      <c r="BH2356" s="30" t="s">
        <v>4924</v>
      </c>
      <c r="BI2356" s="30" t="s">
        <v>4920</v>
      </c>
    </row>
    <row r="2357" spans="56:61" s="20" customFormat="1" ht="15" hidden="1" x14ac:dyDescent="0.25">
      <c r="BD2357" t="str">
        <f t="shared" si="109"/>
        <v>RTHBOUNDARY BROOK HOUSE - RTH37</v>
      </c>
      <c r="BE2357" s="30" t="s">
        <v>4925</v>
      </c>
      <c r="BF2357" s="30" t="s">
        <v>4926</v>
      </c>
      <c r="BG2357" s="30" t="s">
        <v>4925</v>
      </c>
      <c r="BH2357" s="30" t="s">
        <v>4926</v>
      </c>
      <c r="BI2357" s="30" t="s">
        <v>4920</v>
      </c>
    </row>
    <row r="2358" spans="56:61" s="20" customFormat="1" ht="15" hidden="1" x14ac:dyDescent="0.25">
      <c r="BD2358" t="str">
        <f t="shared" si="109"/>
        <v>RTHBPAS BLACKDOWN CLINIC - RTHF3</v>
      </c>
      <c r="BE2358" s="30" t="s">
        <v>4927</v>
      </c>
      <c r="BF2358" s="30" t="s">
        <v>4928</v>
      </c>
      <c r="BG2358" s="30" t="s">
        <v>4927</v>
      </c>
      <c r="BH2358" s="30" t="s">
        <v>4928</v>
      </c>
      <c r="BI2358" s="30" t="s">
        <v>4920</v>
      </c>
    </row>
    <row r="2359" spans="56:61" s="20" customFormat="1" ht="15" hidden="1" x14ac:dyDescent="0.25">
      <c r="BD2359" t="str">
        <f t="shared" si="109"/>
        <v>RTHBRISTOL RENAL - RTHC8</v>
      </c>
      <c r="BE2359" s="30" t="s">
        <v>4929</v>
      </c>
      <c r="BF2359" s="30" t="s">
        <v>4930</v>
      </c>
      <c r="BG2359" s="30" t="s">
        <v>4929</v>
      </c>
      <c r="BH2359" s="30" t="s">
        <v>4930</v>
      </c>
      <c r="BI2359" s="30" t="s">
        <v>4920</v>
      </c>
    </row>
    <row r="2360" spans="56:61" s="20" customFormat="1" ht="15" hidden="1" x14ac:dyDescent="0.25">
      <c r="BD2360" t="str">
        <f t="shared" si="109"/>
        <v>RTHCHIPPING NORTON COMMUNITY HOSPITAL - RTH19</v>
      </c>
      <c r="BE2360" s="30" t="s">
        <v>4931</v>
      </c>
      <c r="BF2360" s="30" t="s">
        <v>4932</v>
      </c>
      <c r="BG2360" s="30" t="s">
        <v>4931</v>
      </c>
      <c r="BH2360" s="30" t="s">
        <v>4932</v>
      </c>
      <c r="BI2360" s="30" t="s">
        <v>4920</v>
      </c>
    </row>
    <row r="2361" spans="56:61" s="20" customFormat="1" ht="15" hidden="1" x14ac:dyDescent="0.25">
      <c r="BD2361" t="str">
        <f t="shared" si="109"/>
        <v>RTHCHURCHILL HOSPITAL - RTH02</v>
      </c>
      <c r="BE2361" s="30" t="s">
        <v>4933</v>
      </c>
      <c r="BF2361" s="30" t="s">
        <v>4934</v>
      </c>
      <c r="BG2361" s="30" t="s">
        <v>4933</v>
      </c>
      <c r="BH2361" s="30" t="s">
        <v>4934</v>
      </c>
      <c r="BI2361" s="30" t="s">
        <v>4920</v>
      </c>
    </row>
    <row r="2362" spans="56:61" s="20" customFormat="1" ht="15" hidden="1" x14ac:dyDescent="0.25">
      <c r="BD2362" t="str">
        <f t="shared" si="109"/>
        <v>RTHDORSET RENAL - RTHC9</v>
      </c>
      <c r="BE2362" s="30" t="s">
        <v>4935</v>
      </c>
      <c r="BF2362" s="30" t="s">
        <v>4936</v>
      </c>
      <c r="BG2362" s="30" t="s">
        <v>4935</v>
      </c>
      <c r="BH2362" s="30" t="s">
        <v>4936</v>
      </c>
      <c r="BI2362" s="30" t="s">
        <v>4920</v>
      </c>
    </row>
    <row r="2363" spans="56:61" s="20" customFormat="1" ht="15" hidden="1" x14ac:dyDescent="0.25">
      <c r="BD2363" t="str">
        <f t="shared" si="109"/>
        <v>RTHEAST OXFORD HEALTH CENTRE - RTHA6</v>
      </c>
      <c r="BE2363" s="30" t="s">
        <v>4937</v>
      </c>
      <c r="BF2363" s="30" t="s">
        <v>4938</v>
      </c>
      <c r="BG2363" s="30" t="s">
        <v>4937</v>
      </c>
      <c r="BH2363" s="30" t="s">
        <v>4938</v>
      </c>
      <c r="BI2363" s="30" t="s">
        <v>4920</v>
      </c>
    </row>
    <row r="2364" spans="56:61" s="20" customFormat="1" ht="15" hidden="1" x14ac:dyDescent="0.25">
      <c r="BD2364" t="str">
        <f t="shared" si="109"/>
        <v>RTHFITZWARYN SCHOOL - RTHE8</v>
      </c>
      <c r="BE2364" s="30" t="s">
        <v>4939</v>
      </c>
      <c r="BF2364" s="30" t="s">
        <v>4940</v>
      </c>
      <c r="BG2364" s="30" t="s">
        <v>4939</v>
      </c>
      <c r="BH2364" s="30" t="s">
        <v>4940</v>
      </c>
      <c r="BI2364" s="30" t="s">
        <v>4920</v>
      </c>
    </row>
    <row r="2365" spans="56:61" s="20" customFormat="1" ht="15" hidden="1" x14ac:dyDescent="0.25">
      <c r="BD2365" t="str">
        <f t="shared" si="109"/>
        <v>RTHFRANK WISE SCHOOL</v>
      </c>
      <c r="BE2365" s="30" t="s">
        <v>4941</v>
      </c>
      <c r="BF2365" s="30" t="s">
        <v>4942</v>
      </c>
      <c r="BG2365" s="30" t="s">
        <v>4941</v>
      </c>
      <c r="BH2365" s="30" t="s">
        <v>4942</v>
      </c>
      <c r="BI2365" s="30" t="s">
        <v>4920</v>
      </c>
    </row>
    <row r="2366" spans="56:61" s="20" customFormat="1" ht="15" hidden="1" x14ac:dyDescent="0.25">
      <c r="BD2366" t="str">
        <f t="shared" ref="BD2366:BD2429" si="110">CONCATENATE(LEFT(BE2366, 3),BF2366)</f>
        <v>RTHHORTON GENERAL HOSPITAL</v>
      </c>
      <c r="BE2366" s="30" t="s">
        <v>4943</v>
      </c>
      <c r="BF2366" s="30" t="s">
        <v>3244</v>
      </c>
      <c r="BG2366" s="30" t="s">
        <v>4943</v>
      </c>
      <c r="BH2366" s="30" t="s">
        <v>3244</v>
      </c>
      <c r="BI2366" s="30" t="s">
        <v>4920</v>
      </c>
    </row>
    <row r="2367" spans="56:61" s="20" customFormat="1" ht="15" hidden="1" x14ac:dyDescent="0.25">
      <c r="BD2367" t="str">
        <f t="shared" si="110"/>
        <v>RTHJOHN RADCLIFFE HOSPITAL</v>
      </c>
      <c r="BE2367" s="30" t="s">
        <v>4944</v>
      </c>
      <c r="BF2367" s="30" t="s">
        <v>2492</v>
      </c>
      <c r="BG2367" s="30" t="s">
        <v>4944</v>
      </c>
      <c r="BH2367" s="30" t="s">
        <v>2492</v>
      </c>
      <c r="BI2367" s="30" t="s">
        <v>4920</v>
      </c>
    </row>
    <row r="2368" spans="56:61" s="20" customFormat="1" ht="15" hidden="1" x14ac:dyDescent="0.25">
      <c r="BD2368" t="str">
        <f t="shared" si="110"/>
        <v>RTHJOHN WATSON SCHOOL</v>
      </c>
      <c r="BE2368" s="30" t="s">
        <v>4945</v>
      </c>
      <c r="BF2368" s="30" t="s">
        <v>4946</v>
      </c>
      <c r="BG2368" s="30" t="s">
        <v>4945</v>
      </c>
      <c r="BH2368" s="30" t="s">
        <v>4946</v>
      </c>
      <c r="BI2368" s="30" t="s">
        <v>4920</v>
      </c>
    </row>
    <row r="2369" spans="56:61" s="20" customFormat="1" ht="15" hidden="1" x14ac:dyDescent="0.25">
      <c r="BD2369" t="str">
        <f t="shared" si="110"/>
        <v>RTHKINGFISHER SCHOOL</v>
      </c>
      <c r="BE2369" s="30" t="s">
        <v>4947</v>
      </c>
      <c r="BF2369" s="30" t="s">
        <v>4948</v>
      </c>
      <c r="BG2369" s="30" t="s">
        <v>4947</v>
      </c>
      <c r="BH2369" s="30" t="s">
        <v>4948</v>
      </c>
      <c r="BI2369" s="30" t="s">
        <v>4920</v>
      </c>
    </row>
    <row r="2370" spans="56:61" s="20" customFormat="1" ht="15" hidden="1" x14ac:dyDescent="0.25">
      <c r="BD2370" t="str">
        <f t="shared" si="110"/>
        <v>RTHMABEL PRITCHARD SCHOOL</v>
      </c>
      <c r="BE2370" s="30" t="s">
        <v>4949</v>
      </c>
      <c r="BF2370" s="30" t="s">
        <v>4950</v>
      </c>
      <c r="BG2370" s="30" t="s">
        <v>4949</v>
      </c>
      <c r="BH2370" s="30" t="s">
        <v>4950</v>
      </c>
      <c r="BI2370" s="30" t="s">
        <v>4920</v>
      </c>
    </row>
    <row r="2371" spans="56:61" s="20" customFormat="1" ht="15" hidden="1" x14ac:dyDescent="0.25">
      <c r="BD2371" t="str">
        <f t="shared" si="110"/>
        <v>RTHMARIE STOPES CENTRE - EALING</v>
      </c>
      <c r="BE2371" s="30" t="s">
        <v>4951</v>
      </c>
      <c r="BF2371" s="30" t="s">
        <v>4952</v>
      </c>
      <c r="BG2371" s="30" t="s">
        <v>4951</v>
      </c>
      <c r="BH2371" s="30" t="s">
        <v>4952</v>
      </c>
      <c r="BI2371" s="30" t="s">
        <v>4920</v>
      </c>
    </row>
    <row r="2372" spans="56:61" s="20" customFormat="1" ht="15" hidden="1" x14ac:dyDescent="0.25">
      <c r="BD2372" t="str">
        <f t="shared" si="110"/>
        <v>RTHMARIE STOPES CENTRE - READING</v>
      </c>
      <c r="BE2372" s="30" t="s">
        <v>4953</v>
      </c>
      <c r="BF2372" s="30" t="s">
        <v>4954</v>
      </c>
      <c r="BG2372" s="30" t="s">
        <v>4953</v>
      </c>
      <c r="BH2372" s="30" t="s">
        <v>4954</v>
      </c>
      <c r="BI2372" s="30" t="s">
        <v>4920</v>
      </c>
    </row>
    <row r="2373" spans="56:61" s="20" customFormat="1" ht="15" hidden="1" x14ac:dyDescent="0.25">
      <c r="BD2373" t="str">
        <f t="shared" si="110"/>
        <v>RTHMARLBOROUGH SCHOOL</v>
      </c>
      <c r="BE2373" s="30" t="s">
        <v>4955</v>
      </c>
      <c r="BF2373" s="30" t="s">
        <v>4956</v>
      </c>
      <c r="BG2373" s="30" t="s">
        <v>4955</v>
      </c>
      <c r="BH2373" s="30" t="s">
        <v>4956</v>
      </c>
      <c r="BI2373" s="30" t="s">
        <v>4920</v>
      </c>
    </row>
    <row r="2374" spans="56:61" s="20" customFormat="1" ht="15" hidden="1" x14ac:dyDescent="0.25">
      <c r="BD2374" t="str">
        <f t="shared" si="110"/>
        <v>RTHNUFFIELD ORTHOPAEDIC CENTRE</v>
      </c>
      <c r="BE2374" s="30" t="s">
        <v>4957</v>
      </c>
      <c r="BF2374" s="30" t="s">
        <v>4958</v>
      </c>
      <c r="BG2374" s="30" t="s">
        <v>4957</v>
      </c>
      <c r="BH2374" s="30" t="s">
        <v>4958</v>
      </c>
      <c r="BI2374" s="30" t="s">
        <v>4920</v>
      </c>
    </row>
    <row r="2375" spans="56:61" s="20" customFormat="1" ht="15" hidden="1" x14ac:dyDescent="0.25">
      <c r="BD2375" t="str">
        <f t="shared" si="110"/>
        <v>RTHORCHARD HEALTH CENTRE</v>
      </c>
      <c r="BE2375" s="30" t="s">
        <v>4959</v>
      </c>
      <c r="BF2375" s="30" t="s">
        <v>4960</v>
      </c>
      <c r="BG2375" s="30" t="s">
        <v>4959</v>
      </c>
      <c r="BH2375" s="30" t="s">
        <v>4960</v>
      </c>
      <c r="BI2375" s="30" t="s">
        <v>4920</v>
      </c>
    </row>
    <row r="2376" spans="56:61" s="20" customFormat="1" ht="15" hidden="1" x14ac:dyDescent="0.25">
      <c r="BD2376" t="str">
        <f t="shared" si="110"/>
        <v>RTHPORTSMOUTH RENAL</v>
      </c>
      <c r="BE2376" s="30" t="s">
        <v>4961</v>
      </c>
      <c r="BF2376" s="30" t="s">
        <v>4962</v>
      </c>
      <c r="BG2376" s="30" t="s">
        <v>4961</v>
      </c>
      <c r="BH2376" s="30" t="s">
        <v>4962</v>
      </c>
      <c r="BI2376" s="30" t="s">
        <v>4920</v>
      </c>
    </row>
    <row r="2377" spans="56:61" s="20" customFormat="1" ht="15" hidden="1" x14ac:dyDescent="0.25">
      <c r="BD2377" t="str">
        <f t="shared" si="110"/>
        <v>RTHRENAL CLINIC - ROYAL FREE HOSPITAL</v>
      </c>
      <c r="BE2377" s="30" t="s">
        <v>4963</v>
      </c>
      <c r="BF2377" s="30" t="s">
        <v>4964</v>
      </c>
      <c r="BG2377" s="30" t="s">
        <v>4963</v>
      </c>
      <c r="BH2377" s="30" t="s">
        <v>4964</v>
      </c>
      <c r="BI2377" s="30" t="s">
        <v>4920</v>
      </c>
    </row>
    <row r="2378" spans="56:61" s="20" customFormat="1" ht="15" hidden="1" x14ac:dyDescent="0.25">
      <c r="BD2378" t="str">
        <f t="shared" si="110"/>
        <v>RTHSPRINGFIELD SCHOOL</v>
      </c>
      <c r="BE2378" s="30" t="s">
        <v>4965</v>
      </c>
      <c r="BF2378" s="30" t="s">
        <v>4966</v>
      </c>
      <c r="BG2378" s="30" t="s">
        <v>4965</v>
      </c>
      <c r="BH2378" s="30" t="s">
        <v>4966</v>
      </c>
      <c r="BI2378" s="30" t="s">
        <v>4920</v>
      </c>
    </row>
    <row r="2379" spans="56:61" s="20" customFormat="1" ht="15" hidden="1" x14ac:dyDescent="0.25">
      <c r="BD2379" t="str">
        <f t="shared" si="110"/>
        <v>RTHWALLINGFORD COMMUNITY HOSPITAL</v>
      </c>
      <c r="BE2379" s="30" t="s">
        <v>4967</v>
      </c>
      <c r="BF2379" s="30" t="s">
        <v>2513</v>
      </c>
      <c r="BG2379" s="30" t="s">
        <v>4967</v>
      </c>
      <c r="BH2379" s="30" t="s">
        <v>2513</v>
      </c>
      <c r="BI2379" s="30" t="s">
        <v>4920</v>
      </c>
    </row>
    <row r="2380" spans="56:61" s="20" customFormat="1" ht="15" hidden="1" x14ac:dyDescent="0.25">
      <c r="BD2380" t="str">
        <f t="shared" si="110"/>
        <v>RTHWANTAGE COMMUNITY HOSPITAL</v>
      </c>
      <c r="BE2380" s="30" t="s">
        <v>4968</v>
      </c>
      <c r="BF2380" s="30" t="s">
        <v>2515</v>
      </c>
      <c r="BG2380" s="30" t="s">
        <v>4968</v>
      </c>
      <c r="BH2380" s="30" t="s">
        <v>2515</v>
      </c>
      <c r="BI2380" s="30" t="s">
        <v>4920</v>
      </c>
    </row>
    <row r="2381" spans="56:61" s="20" customFormat="1" ht="15" hidden="1" x14ac:dyDescent="0.25">
      <c r="BD2381" t="str">
        <f t="shared" si="110"/>
        <v>RTHWEST BAR SURGERY, BANBURY</v>
      </c>
      <c r="BE2381" s="30" t="s">
        <v>4969</v>
      </c>
      <c r="BF2381" s="30" t="s">
        <v>4970</v>
      </c>
      <c r="BG2381" s="30" t="s">
        <v>4969</v>
      </c>
      <c r="BH2381" s="30" t="s">
        <v>4970</v>
      </c>
      <c r="BI2381" s="30" t="s">
        <v>4920</v>
      </c>
    </row>
    <row r="2382" spans="56:61" s="20" customFormat="1" ht="15" hidden="1" x14ac:dyDescent="0.25">
      <c r="BD2382" t="str">
        <f t="shared" si="110"/>
        <v>RTKASHFORD HOSPITAL</v>
      </c>
      <c r="BE2382" s="30" t="s">
        <v>4971</v>
      </c>
      <c r="BF2382" s="30" t="s">
        <v>4972</v>
      </c>
      <c r="BG2382" s="30" t="s">
        <v>4971</v>
      </c>
      <c r="BH2382" s="30" t="s">
        <v>4972</v>
      </c>
      <c r="BI2382" s="30" t="s">
        <v>4973</v>
      </c>
    </row>
    <row r="2383" spans="56:61" s="20" customFormat="1" ht="15" hidden="1" x14ac:dyDescent="0.25">
      <c r="BD2383" t="str">
        <f t="shared" si="110"/>
        <v>RTKASHLEY MEDICAL PRACTICE</v>
      </c>
      <c r="BE2383" s="30" t="s">
        <v>4974</v>
      </c>
      <c r="BF2383" s="30" t="s">
        <v>4975</v>
      </c>
      <c r="BG2383" s="30" t="s">
        <v>4974</v>
      </c>
      <c r="BH2383" s="30" t="s">
        <v>4975</v>
      </c>
      <c r="BI2383" s="30" t="s">
        <v>4973</v>
      </c>
    </row>
    <row r="2384" spans="56:61" s="20" customFormat="1" ht="15" hidden="1" x14ac:dyDescent="0.25">
      <c r="BD2384" t="str">
        <f t="shared" si="110"/>
        <v>RTKBREWERY ROAD</v>
      </c>
      <c r="BE2384" s="30" t="s">
        <v>4976</v>
      </c>
      <c r="BF2384" s="30" t="s">
        <v>4977</v>
      </c>
      <c r="BG2384" s="30" t="s">
        <v>4976</v>
      </c>
      <c r="BH2384" s="30" t="s">
        <v>4977</v>
      </c>
      <c r="BI2384" s="30" t="s">
        <v>4973</v>
      </c>
    </row>
    <row r="2385" spans="56:61" s="20" customFormat="1" ht="15" hidden="1" x14ac:dyDescent="0.25">
      <c r="BD2385" t="str">
        <f t="shared" si="110"/>
        <v>RTKCHERTSEY LANE</v>
      </c>
      <c r="BE2385" s="30" t="s">
        <v>4978</v>
      </c>
      <c r="BF2385" s="30" t="s">
        <v>4979</v>
      </c>
      <c r="BG2385" s="30" t="s">
        <v>4978</v>
      </c>
      <c r="BH2385" s="30" t="s">
        <v>4979</v>
      </c>
      <c r="BI2385" s="30" t="s">
        <v>4973</v>
      </c>
    </row>
    <row r="2386" spans="56:61" s="20" customFormat="1" ht="15" hidden="1" x14ac:dyDescent="0.25">
      <c r="BD2386" t="str">
        <f t="shared" si="110"/>
        <v>RTKCLAREMONT AVENUE</v>
      </c>
      <c r="BE2386" s="30" t="s">
        <v>4980</v>
      </c>
      <c r="BF2386" s="30" t="s">
        <v>4981</v>
      </c>
      <c r="BG2386" s="30" t="s">
        <v>4980</v>
      </c>
      <c r="BH2386" s="30" t="s">
        <v>4981</v>
      </c>
      <c r="BI2386" s="30" t="s">
        <v>4973</v>
      </c>
    </row>
    <row r="2387" spans="56:61" s="20" customFormat="1" ht="15" hidden="1" x14ac:dyDescent="0.25">
      <c r="BD2387" t="str">
        <f t="shared" si="110"/>
        <v>RTKCOLLEGE ROAD</v>
      </c>
      <c r="BE2387" s="30" t="s">
        <v>4982</v>
      </c>
      <c r="BF2387" s="30" t="s">
        <v>4983</v>
      </c>
      <c r="BG2387" s="30" t="s">
        <v>4982</v>
      </c>
      <c r="BH2387" s="30" t="s">
        <v>4983</v>
      </c>
      <c r="BI2387" s="30" t="s">
        <v>4973</v>
      </c>
    </row>
    <row r="2388" spans="56:61" s="20" customFormat="1" ht="15" hidden="1" x14ac:dyDescent="0.25">
      <c r="BD2388" t="str">
        <f t="shared" si="110"/>
        <v>RTKCRANFORD HEALTH CENTRE</v>
      </c>
      <c r="BE2388" s="30" t="s">
        <v>4984</v>
      </c>
      <c r="BF2388" s="30" t="s">
        <v>4985</v>
      </c>
      <c r="BG2388" s="30" t="s">
        <v>4984</v>
      </c>
      <c r="BH2388" s="30" t="s">
        <v>4985</v>
      </c>
      <c r="BI2388" s="30" t="s">
        <v>4973</v>
      </c>
    </row>
    <row r="2389" spans="56:61" s="20" customFormat="1" ht="15" hidden="1" x14ac:dyDescent="0.25">
      <c r="BD2389" t="str">
        <f t="shared" si="110"/>
        <v>RTKFELTHAM HILL ROAD</v>
      </c>
      <c r="BE2389" s="30" t="s">
        <v>4986</v>
      </c>
      <c r="BF2389" s="30" t="s">
        <v>4987</v>
      </c>
      <c r="BG2389" s="30" t="s">
        <v>4986</v>
      </c>
      <c r="BH2389" s="30" t="s">
        <v>4987</v>
      </c>
      <c r="BI2389" s="30" t="s">
        <v>4973</v>
      </c>
    </row>
    <row r="2390" spans="56:61" s="20" customFormat="1" ht="15" hidden="1" x14ac:dyDescent="0.25">
      <c r="BD2390" t="str">
        <f t="shared" si="110"/>
        <v>RTKHEATHCOTE PRACTICE</v>
      </c>
      <c r="BE2390" s="30" t="s">
        <v>4988</v>
      </c>
      <c r="BF2390" s="30" t="s">
        <v>4989</v>
      </c>
      <c r="BG2390" s="30" t="s">
        <v>4988</v>
      </c>
      <c r="BH2390" s="30" t="s">
        <v>4989</v>
      </c>
      <c r="BI2390" s="30" t="s">
        <v>4973</v>
      </c>
    </row>
    <row r="2391" spans="56:61" s="20" customFormat="1" ht="15" hidden="1" x14ac:dyDescent="0.25">
      <c r="BD2391" t="str">
        <f t="shared" si="110"/>
        <v>RTKHERSHAM SURGERY</v>
      </c>
      <c r="BE2391" s="30" t="s">
        <v>4990</v>
      </c>
      <c r="BF2391" s="30" t="s">
        <v>4991</v>
      </c>
      <c r="BG2391" s="30" t="s">
        <v>4990</v>
      </c>
      <c r="BH2391" s="30" t="s">
        <v>4991</v>
      </c>
      <c r="BI2391" s="30" t="s">
        <v>4973</v>
      </c>
    </row>
    <row r="2392" spans="56:61" s="20" customFormat="1" ht="15" hidden="1" x14ac:dyDescent="0.25">
      <c r="BD2392" t="str">
        <f t="shared" si="110"/>
        <v>RTKHILLVIEW MEDICAL CENTRE</v>
      </c>
      <c r="BE2392" s="30" t="s">
        <v>4992</v>
      </c>
      <c r="BF2392" s="30" t="s">
        <v>4993</v>
      </c>
      <c r="BG2392" s="30" t="s">
        <v>4992</v>
      </c>
      <c r="BH2392" s="30" t="s">
        <v>4993</v>
      </c>
      <c r="BI2392" s="30" t="s">
        <v>4973</v>
      </c>
    </row>
    <row r="2393" spans="56:61" s="20" customFormat="1" ht="15" hidden="1" x14ac:dyDescent="0.25">
      <c r="BD2393" t="str">
        <f t="shared" si="110"/>
        <v>RTKHOMEWATERS</v>
      </c>
      <c r="BE2393" s="30" t="s">
        <v>4994</v>
      </c>
      <c r="BF2393" s="30" t="s">
        <v>4995</v>
      </c>
      <c r="BG2393" s="30" t="s">
        <v>4994</v>
      </c>
      <c r="BH2393" s="30" t="s">
        <v>4995</v>
      </c>
      <c r="BI2393" s="30" t="s">
        <v>4973</v>
      </c>
    </row>
    <row r="2394" spans="56:61" s="20" customFormat="1" ht="15" hidden="1" x14ac:dyDescent="0.25">
      <c r="BD2394" t="str">
        <f t="shared" si="110"/>
        <v>RTKMOUNT ALVERNIA HOSPITAL</v>
      </c>
      <c r="BE2394" s="30" t="s">
        <v>4996</v>
      </c>
      <c r="BF2394" s="30" t="s">
        <v>4997</v>
      </c>
      <c r="BG2394" s="30" t="s">
        <v>4996</v>
      </c>
      <c r="BH2394" s="30" t="s">
        <v>4997</v>
      </c>
      <c r="BI2394" s="30" t="s">
        <v>4973</v>
      </c>
    </row>
    <row r="2395" spans="56:61" s="20" customFormat="1" ht="15" hidden="1" x14ac:dyDescent="0.25">
      <c r="BD2395" t="str">
        <f t="shared" si="110"/>
        <v>RTKNEW OTTERSHAW SURGERY</v>
      </c>
      <c r="BE2395" s="30" t="s">
        <v>4998</v>
      </c>
      <c r="BF2395" s="30" t="s">
        <v>4999</v>
      </c>
      <c r="BG2395" s="30" t="s">
        <v>4998</v>
      </c>
      <c r="BH2395" s="30" t="s">
        <v>4999</v>
      </c>
      <c r="BI2395" s="30" t="s">
        <v>4973</v>
      </c>
    </row>
    <row r="2396" spans="56:61" s="20" customFormat="1" ht="15" hidden="1" x14ac:dyDescent="0.25">
      <c r="BD2396" t="str">
        <f t="shared" si="110"/>
        <v>RTKPACKERS</v>
      </c>
      <c r="BE2396" s="30" t="s">
        <v>5000</v>
      </c>
      <c r="BF2396" s="30" t="s">
        <v>5001</v>
      </c>
      <c r="BG2396" s="30" t="s">
        <v>5000</v>
      </c>
      <c r="BH2396" s="30" t="s">
        <v>5001</v>
      </c>
      <c r="BI2396" s="30" t="s">
        <v>4973</v>
      </c>
    </row>
    <row r="2397" spans="56:61" s="20" customFormat="1" ht="15" hidden="1" x14ac:dyDescent="0.25">
      <c r="BD2397" t="str">
        <f t="shared" si="110"/>
        <v>RTKPRINCESS MARGARET HOSPITAL</v>
      </c>
      <c r="BE2397" s="30" t="s">
        <v>5002</v>
      </c>
      <c r="BF2397" s="30" t="s">
        <v>5003</v>
      </c>
      <c r="BG2397" s="30" t="s">
        <v>5002</v>
      </c>
      <c r="BH2397" s="30" t="s">
        <v>5003</v>
      </c>
      <c r="BI2397" s="30" t="s">
        <v>4973</v>
      </c>
    </row>
    <row r="2398" spans="56:61" s="20" customFormat="1" ht="15" hidden="1" x14ac:dyDescent="0.25">
      <c r="BD2398" t="str">
        <f t="shared" si="110"/>
        <v>RTKRUNNYMEDE HOSPITAL</v>
      </c>
      <c r="BE2398" s="30" t="s">
        <v>5004</v>
      </c>
      <c r="BF2398" s="30" t="s">
        <v>5005</v>
      </c>
      <c r="BG2398" s="30" t="s">
        <v>5004</v>
      </c>
      <c r="BH2398" s="30" t="s">
        <v>5005</v>
      </c>
      <c r="BI2398" s="30" t="s">
        <v>4973</v>
      </c>
    </row>
    <row r="2399" spans="56:61" s="20" customFormat="1" ht="15" hidden="1" x14ac:dyDescent="0.25">
      <c r="BD2399" t="str">
        <f t="shared" si="110"/>
        <v>RTKSHEERWATER HEALTH CENTRE</v>
      </c>
      <c r="BE2399" s="30" t="s">
        <v>5006</v>
      </c>
      <c r="BF2399" s="30" t="s">
        <v>5007</v>
      </c>
      <c r="BG2399" s="30" t="s">
        <v>5006</v>
      </c>
      <c r="BH2399" s="30" t="s">
        <v>5007</v>
      </c>
      <c r="BI2399" s="30" t="s">
        <v>4973</v>
      </c>
    </row>
    <row r="2400" spans="56:61" s="20" customFormat="1" ht="15" hidden="1" x14ac:dyDescent="0.25">
      <c r="BD2400" t="str">
        <f t="shared" si="110"/>
        <v>RTKSOUTHVIEW SURGERY</v>
      </c>
      <c r="BE2400" s="30" t="s">
        <v>5008</v>
      </c>
      <c r="BF2400" s="30" t="s">
        <v>5009</v>
      </c>
      <c r="BG2400" s="30" t="s">
        <v>5008</v>
      </c>
      <c r="BH2400" s="30" t="s">
        <v>5009</v>
      </c>
      <c r="BI2400" s="30" t="s">
        <v>4973</v>
      </c>
    </row>
    <row r="2401" spans="56:61" s="20" customFormat="1" ht="15" hidden="1" x14ac:dyDescent="0.25">
      <c r="BD2401" t="str">
        <f t="shared" si="110"/>
        <v>RTKST DAVID'S HEALTH CENTRE</v>
      </c>
      <c r="BE2401" s="30" t="s">
        <v>5010</v>
      </c>
      <c r="BF2401" s="30" t="s">
        <v>5011</v>
      </c>
      <c r="BG2401" s="30" t="s">
        <v>5010</v>
      </c>
      <c r="BH2401" s="30" t="s">
        <v>5011</v>
      </c>
      <c r="BI2401" s="30" t="s">
        <v>4973</v>
      </c>
    </row>
    <row r="2402" spans="56:61" s="20" customFormat="1" ht="15" hidden="1" x14ac:dyDescent="0.25">
      <c r="BD2402" t="str">
        <f t="shared" si="110"/>
        <v>RTKST JOHNS HEALTH CENTRE</v>
      </c>
      <c r="BE2402" s="30" t="s">
        <v>5012</v>
      </c>
      <c r="BF2402" s="30" t="s">
        <v>5013</v>
      </c>
      <c r="BG2402" s="30" t="s">
        <v>5012</v>
      </c>
      <c r="BH2402" s="30" t="s">
        <v>5013</v>
      </c>
      <c r="BI2402" s="30" t="s">
        <v>4973</v>
      </c>
    </row>
    <row r="2403" spans="56:61" s="20" customFormat="1" ht="15" hidden="1" x14ac:dyDescent="0.25">
      <c r="BD2403" t="str">
        <f t="shared" si="110"/>
        <v>RTKST PETER'S HOSPITAL</v>
      </c>
      <c r="BE2403" s="30" t="s">
        <v>5014</v>
      </c>
      <c r="BF2403" s="30" t="s">
        <v>5015</v>
      </c>
      <c r="BG2403" s="30" t="s">
        <v>5014</v>
      </c>
      <c r="BH2403" s="30" t="s">
        <v>5015</v>
      </c>
      <c r="BI2403" s="30" t="s">
        <v>4973</v>
      </c>
    </row>
    <row r="2404" spans="56:61" s="20" customFormat="1" ht="15" hidden="1" x14ac:dyDescent="0.25">
      <c r="BD2404" t="str">
        <f t="shared" si="110"/>
        <v>RTKSTAINES HEALTH CENTRE</v>
      </c>
      <c r="BE2404" s="30" t="s">
        <v>5016</v>
      </c>
      <c r="BF2404" s="30" t="s">
        <v>5017</v>
      </c>
      <c r="BG2404" s="30" t="s">
        <v>5016</v>
      </c>
      <c r="BH2404" s="30" t="s">
        <v>5017</v>
      </c>
      <c r="BI2404" s="30" t="s">
        <v>4973</v>
      </c>
    </row>
    <row r="2405" spans="56:61" s="20" customFormat="1" ht="15" hidden="1" x14ac:dyDescent="0.25">
      <c r="BD2405" t="str">
        <f t="shared" si="110"/>
        <v>RTKSTANWELL ROAD</v>
      </c>
      <c r="BE2405" s="30" t="s">
        <v>5018</v>
      </c>
      <c r="BF2405" s="30" t="s">
        <v>5019</v>
      </c>
      <c r="BG2405" s="30" t="s">
        <v>5018</v>
      </c>
      <c r="BH2405" s="30" t="s">
        <v>5019</v>
      </c>
      <c r="BI2405" s="30" t="s">
        <v>4973</v>
      </c>
    </row>
    <row r="2406" spans="56:61" s="20" customFormat="1" ht="15" hidden="1" x14ac:dyDescent="0.25">
      <c r="BD2406" t="str">
        <f t="shared" si="110"/>
        <v>RTKSTUDHOLME MEDICAL CENTRE</v>
      </c>
      <c r="BE2406" s="30" t="s">
        <v>5020</v>
      </c>
      <c r="BF2406" s="30" t="s">
        <v>5021</v>
      </c>
      <c r="BG2406" s="30" t="s">
        <v>5020</v>
      </c>
      <c r="BH2406" s="30" t="s">
        <v>5021</v>
      </c>
      <c r="BI2406" s="30" t="s">
        <v>4973</v>
      </c>
    </row>
    <row r="2407" spans="56:61" s="20" customFormat="1" ht="15" hidden="1" x14ac:dyDescent="0.25">
      <c r="BD2407" t="str">
        <f t="shared" si="110"/>
        <v>RTKSUNNYMEAD SURGERY</v>
      </c>
      <c r="BE2407" s="30" t="s">
        <v>5022</v>
      </c>
      <c r="BF2407" s="30" t="s">
        <v>5023</v>
      </c>
      <c r="BG2407" s="30" t="s">
        <v>5022</v>
      </c>
      <c r="BH2407" s="30" t="s">
        <v>5023</v>
      </c>
      <c r="BI2407" s="30" t="s">
        <v>4973</v>
      </c>
    </row>
    <row r="2408" spans="56:61" s="20" customFormat="1" ht="15" hidden="1" x14ac:dyDescent="0.25">
      <c r="BD2408" t="str">
        <f t="shared" si="110"/>
        <v>RTKTHE HEALTH CENTRE, BOND STREET</v>
      </c>
      <c r="BE2408" s="30" t="s">
        <v>5024</v>
      </c>
      <c r="BF2408" s="30" t="s">
        <v>5025</v>
      </c>
      <c r="BG2408" s="30" t="s">
        <v>5024</v>
      </c>
      <c r="BH2408" s="30" t="s">
        <v>5025</v>
      </c>
      <c r="BI2408" s="30" t="s">
        <v>4973</v>
      </c>
    </row>
    <row r="2409" spans="56:61" s="20" customFormat="1" ht="15" hidden="1" x14ac:dyDescent="0.25">
      <c r="BD2409" t="str">
        <f t="shared" si="110"/>
        <v>RTKTHE KNAPHILL SURGERY</v>
      </c>
      <c r="BE2409" s="30" t="s">
        <v>5026</v>
      </c>
      <c r="BF2409" s="30" t="s">
        <v>5027</v>
      </c>
      <c r="BG2409" s="30" t="s">
        <v>5026</v>
      </c>
      <c r="BH2409" s="30" t="s">
        <v>5027</v>
      </c>
      <c r="BI2409" s="30" t="s">
        <v>4973</v>
      </c>
    </row>
    <row r="2410" spans="56:61" s="20" customFormat="1" ht="15" hidden="1" x14ac:dyDescent="0.25">
      <c r="BD2410" t="str">
        <f t="shared" si="110"/>
        <v>RTKTHE MAYBURY SURGERY</v>
      </c>
      <c r="BE2410" s="30" t="s">
        <v>5028</v>
      </c>
      <c r="BF2410" s="30" t="s">
        <v>5029</v>
      </c>
      <c r="BG2410" s="30" t="s">
        <v>5028</v>
      </c>
      <c r="BH2410" s="30" t="s">
        <v>5029</v>
      </c>
      <c r="BI2410" s="30" t="s">
        <v>4973</v>
      </c>
    </row>
    <row r="2411" spans="56:61" s="20" customFormat="1" ht="15" hidden="1" x14ac:dyDescent="0.25">
      <c r="BD2411" t="str">
        <f t="shared" si="110"/>
        <v>RTKTHORPE ROAD</v>
      </c>
      <c r="BE2411" s="30" t="s">
        <v>5030</v>
      </c>
      <c r="BF2411" s="30" t="s">
        <v>5031</v>
      </c>
      <c r="BG2411" s="30" t="s">
        <v>5030</v>
      </c>
      <c r="BH2411" s="30" t="s">
        <v>5031</v>
      </c>
      <c r="BI2411" s="30" t="s">
        <v>4973</v>
      </c>
    </row>
    <row r="2412" spans="56:61" s="20" customFormat="1" ht="15" hidden="1" x14ac:dyDescent="0.25">
      <c r="BD2412" t="str">
        <f t="shared" si="110"/>
        <v>RTKUPPER HALLIFORD ROAD</v>
      </c>
      <c r="BE2412" s="30" t="s">
        <v>5032</v>
      </c>
      <c r="BF2412" s="30" t="s">
        <v>5033</v>
      </c>
      <c r="BG2412" s="30" t="s">
        <v>5032</v>
      </c>
      <c r="BH2412" s="30" t="s">
        <v>5033</v>
      </c>
      <c r="BI2412" s="30" t="s">
        <v>4973</v>
      </c>
    </row>
    <row r="2413" spans="56:61" s="20" customFormat="1" ht="15" hidden="1" x14ac:dyDescent="0.25">
      <c r="BD2413" t="str">
        <f t="shared" si="110"/>
        <v>RTKWALTON HEALTH CENTRE</v>
      </c>
      <c r="BE2413" s="30" t="s">
        <v>5034</v>
      </c>
      <c r="BF2413" s="30" t="s">
        <v>5035</v>
      </c>
      <c r="BG2413" s="30" t="s">
        <v>5034</v>
      </c>
      <c r="BH2413" s="30" t="s">
        <v>5035</v>
      </c>
      <c r="BI2413" s="30" t="s">
        <v>4973</v>
      </c>
    </row>
    <row r="2414" spans="56:61" s="20" customFormat="1" ht="15" hidden="1" x14ac:dyDescent="0.25">
      <c r="BD2414" t="str">
        <f t="shared" si="110"/>
        <v>RTKWEST MIDDLESEX UNIVERSITY HOSPITAL</v>
      </c>
      <c r="BE2414" s="30" t="s">
        <v>5036</v>
      </c>
      <c r="BF2414" s="30" t="s">
        <v>3729</v>
      </c>
      <c r="BG2414" s="30" t="s">
        <v>5036</v>
      </c>
      <c r="BH2414" s="30" t="s">
        <v>3729</v>
      </c>
      <c r="BI2414" s="30" t="s">
        <v>4973</v>
      </c>
    </row>
    <row r="2415" spans="56:61" s="20" customFormat="1" ht="15" hidden="1" x14ac:dyDescent="0.25">
      <c r="BD2415" t="str">
        <f t="shared" si="110"/>
        <v>RTKWESTFIELD SURGERY</v>
      </c>
      <c r="BE2415" s="30" t="s">
        <v>5037</v>
      </c>
      <c r="BF2415" s="30" t="s">
        <v>5038</v>
      </c>
      <c r="BG2415" s="30" t="s">
        <v>5037</v>
      </c>
      <c r="BH2415" s="30" t="s">
        <v>5038</v>
      </c>
      <c r="BI2415" s="30" t="s">
        <v>4973</v>
      </c>
    </row>
    <row r="2416" spans="56:61" s="20" customFormat="1" ht="15" hidden="1" x14ac:dyDescent="0.25">
      <c r="BD2416" t="str">
        <f t="shared" si="110"/>
        <v>RTKWEYBRIDGE HEALTH CENTRE</v>
      </c>
      <c r="BE2416" s="30" t="s">
        <v>5039</v>
      </c>
      <c r="BF2416" s="30" t="s">
        <v>5040</v>
      </c>
      <c r="BG2416" s="30" t="s">
        <v>5039</v>
      </c>
      <c r="BH2416" s="30" t="s">
        <v>5040</v>
      </c>
      <c r="BI2416" s="30" t="s">
        <v>4973</v>
      </c>
    </row>
    <row r="2417" spans="56:61" s="20" customFormat="1" ht="15" hidden="1" x14ac:dyDescent="0.25">
      <c r="BD2417" t="str">
        <f t="shared" si="110"/>
        <v>RTKWOKING NUFFIELD HOSPITAL</v>
      </c>
      <c r="BE2417" s="30" t="s">
        <v>5041</v>
      </c>
      <c r="BF2417" s="30" t="s">
        <v>1669</v>
      </c>
      <c r="BG2417" s="30" t="s">
        <v>5041</v>
      </c>
      <c r="BH2417" s="30" t="s">
        <v>1669</v>
      </c>
      <c r="BI2417" s="30" t="s">
        <v>4973</v>
      </c>
    </row>
    <row r="2418" spans="56:61" s="20" customFormat="1" ht="15" hidden="1" x14ac:dyDescent="0.25">
      <c r="BD2418" t="str">
        <f t="shared" si="110"/>
        <v>RTKYORK HOUSE MEDICAL CENTRE</v>
      </c>
      <c r="BE2418" s="30" t="s">
        <v>5042</v>
      </c>
      <c r="BF2418" s="30" t="s">
        <v>5043</v>
      </c>
      <c r="BG2418" s="30" t="s">
        <v>5042</v>
      </c>
      <c r="BH2418" s="30" t="s">
        <v>5043</v>
      </c>
      <c r="BI2418" s="30" t="s">
        <v>4973</v>
      </c>
    </row>
    <row r="2419" spans="56:61" s="20" customFormat="1" ht="15" hidden="1" x14ac:dyDescent="0.25">
      <c r="BD2419" t="str">
        <f t="shared" si="110"/>
        <v>RTPCATERHAM DENE HOSPITAL</v>
      </c>
      <c r="BE2419" s="30" t="s">
        <v>5044</v>
      </c>
      <c r="BF2419" s="30" t="s">
        <v>5045</v>
      </c>
      <c r="BG2419" s="30" t="s">
        <v>5044</v>
      </c>
      <c r="BH2419" s="30" t="s">
        <v>5045</v>
      </c>
      <c r="BI2419" s="30" t="s">
        <v>5046</v>
      </c>
    </row>
    <row r="2420" spans="56:61" s="20" customFormat="1" ht="15" hidden="1" x14ac:dyDescent="0.25">
      <c r="BD2420" t="str">
        <f t="shared" si="110"/>
        <v>RTPCRAWLEY HOSPITAL</v>
      </c>
      <c r="BE2420" s="30" t="s">
        <v>5047</v>
      </c>
      <c r="BF2420" s="30" t="s">
        <v>1553</v>
      </c>
      <c r="BG2420" s="30" t="s">
        <v>5047</v>
      </c>
      <c r="BH2420" s="30" t="s">
        <v>1553</v>
      </c>
      <c r="BI2420" s="30" t="s">
        <v>5046</v>
      </c>
    </row>
    <row r="2421" spans="56:61" s="20" customFormat="1" ht="15" hidden="1" x14ac:dyDescent="0.25">
      <c r="BD2421" t="str">
        <f t="shared" si="110"/>
        <v>RTPDORKING HOSPITAL</v>
      </c>
      <c r="BE2421" s="30" t="s">
        <v>5048</v>
      </c>
      <c r="BF2421" s="30" t="s">
        <v>5049</v>
      </c>
      <c r="BG2421" s="30" t="s">
        <v>5048</v>
      </c>
      <c r="BH2421" s="30" t="s">
        <v>5049</v>
      </c>
      <c r="BI2421" s="30" t="s">
        <v>5046</v>
      </c>
    </row>
    <row r="2422" spans="56:61" s="20" customFormat="1" ht="15" hidden="1" x14ac:dyDescent="0.25">
      <c r="BD2422" t="str">
        <f t="shared" si="110"/>
        <v>RTPEAST SURREY HOSPITAL</v>
      </c>
      <c r="BE2422" s="30" t="s">
        <v>5050</v>
      </c>
      <c r="BF2422" s="30" t="s">
        <v>5051</v>
      </c>
      <c r="BG2422" s="30" t="s">
        <v>5050</v>
      </c>
      <c r="BH2422" s="30" t="s">
        <v>5051</v>
      </c>
      <c r="BI2422" s="30" t="s">
        <v>5046</v>
      </c>
    </row>
    <row r="2423" spans="56:61" s="20" customFormat="1" ht="15" hidden="1" x14ac:dyDescent="0.25">
      <c r="BD2423" t="str">
        <f t="shared" si="110"/>
        <v>RTPHORSHAM HOSPITAL</v>
      </c>
      <c r="BE2423" s="30" t="s">
        <v>5052</v>
      </c>
      <c r="BF2423" s="30" t="s">
        <v>1569</v>
      </c>
      <c r="BG2423" s="30" t="s">
        <v>5052</v>
      </c>
      <c r="BH2423" s="30" t="s">
        <v>1569</v>
      </c>
      <c r="BI2423" s="30" t="s">
        <v>5046</v>
      </c>
    </row>
    <row r="2424" spans="56:61" s="20" customFormat="1" ht="15" hidden="1" x14ac:dyDescent="0.25">
      <c r="BD2424" t="str">
        <f t="shared" si="110"/>
        <v>RTPOXTED AND LIMPSFIELD HOSPITAL</v>
      </c>
      <c r="BE2424" s="30" t="s">
        <v>5053</v>
      </c>
      <c r="BF2424" s="30" t="s">
        <v>5054</v>
      </c>
      <c r="BG2424" s="30" t="s">
        <v>5053</v>
      </c>
      <c r="BH2424" s="30" t="s">
        <v>5054</v>
      </c>
      <c r="BI2424" s="30" t="s">
        <v>5046</v>
      </c>
    </row>
    <row r="2425" spans="56:61" s="20" customFormat="1" ht="15" hidden="1" x14ac:dyDescent="0.25">
      <c r="BD2425" t="str">
        <f t="shared" si="110"/>
        <v>RTPREDWOOD DIAGNOSTIC TREATMENT CENTRE</v>
      </c>
      <c r="BE2425" s="30" t="s">
        <v>5055</v>
      </c>
      <c r="BF2425" s="30" t="s">
        <v>5056</v>
      </c>
      <c r="BG2425" s="30" t="s">
        <v>5055</v>
      </c>
      <c r="BH2425" s="30" t="s">
        <v>5056</v>
      </c>
      <c r="BI2425" s="30" t="s">
        <v>5046</v>
      </c>
    </row>
    <row r="2426" spans="56:61" s="20" customFormat="1" ht="15" hidden="1" x14ac:dyDescent="0.25">
      <c r="BD2426" t="str">
        <f t="shared" si="110"/>
        <v>RTQARENA</v>
      </c>
      <c r="BE2426" s="30" t="s">
        <v>5057</v>
      </c>
      <c r="BF2426" s="30" t="s">
        <v>5058</v>
      </c>
      <c r="BG2426" s="30" t="s">
        <v>5057</v>
      </c>
      <c r="BH2426" s="30" t="s">
        <v>5058</v>
      </c>
      <c r="BI2426" s="30" t="s">
        <v>5059</v>
      </c>
    </row>
    <row r="2427" spans="56:61" s="20" customFormat="1" ht="15" hidden="1" x14ac:dyDescent="0.25">
      <c r="BD2427" t="str">
        <f t="shared" si="110"/>
        <v>RTQBERKELEY HOSPITAL</v>
      </c>
      <c r="BE2427" s="30" t="s">
        <v>5060</v>
      </c>
      <c r="BF2427" s="30" t="s">
        <v>5061</v>
      </c>
      <c r="BG2427" s="30" t="s">
        <v>5060</v>
      </c>
      <c r="BH2427" s="30" t="s">
        <v>5061</v>
      </c>
      <c r="BI2427" s="30" t="s">
        <v>5059</v>
      </c>
    </row>
    <row r="2428" spans="56:61" s="20" customFormat="1" ht="15" hidden="1" x14ac:dyDescent="0.25">
      <c r="BD2428" t="str">
        <f>CONCATENATE(LEFT(BE2428, 3),BF2428)</f>
        <v>RTQBERKELEY HOUSE</v>
      </c>
      <c r="BE2428" s="30" t="s">
        <v>5062</v>
      </c>
      <c r="BF2428" s="30" t="s">
        <v>5063</v>
      </c>
      <c r="BG2428" s="30" t="s">
        <v>5062</v>
      </c>
      <c r="BH2428" s="30" t="s">
        <v>5063</v>
      </c>
      <c r="BI2428" s="30" t="s">
        <v>5059</v>
      </c>
    </row>
    <row r="2429" spans="56:61" s="20" customFormat="1" ht="15" hidden="1" x14ac:dyDescent="0.25">
      <c r="BD2429" t="str">
        <f t="shared" si="110"/>
        <v>RTQBRANCH LEA CROSS</v>
      </c>
      <c r="BE2429" s="30" t="s">
        <v>5064</v>
      </c>
      <c r="BF2429" s="30" t="s">
        <v>5065</v>
      </c>
      <c r="BG2429" s="30" t="s">
        <v>5064</v>
      </c>
      <c r="BH2429" s="30" t="s">
        <v>5065</v>
      </c>
      <c r="BI2429" s="30" t="s">
        <v>5059</v>
      </c>
    </row>
    <row r="2430" spans="56:61" s="20" customFormat="1" ht="15" hidden="1" x14ac:dyDescent="0.25">
      <c r="BD2430" t="str">
        <f t="shared" ref="BD2430:BD2493" si="111">CONCATENATE(LEFT(BE2430, 3),BF2430)</f>
        <v>RTQBROMYARD COMMUNITY HOSPITAL</v>
      </c>
      <c r="BE2430" s="30" t="s">
        <v>5066</v>
      </c>
      <c r="BF2430" s="30" t="s">
        <v>5067</v>
      </c>
      <c r="BG2430" s="30" t="s">
        <v>5066</v>
      </c>
      <c r="BH2430" s="30" t="s">
        <v>5067</v>
      </c>
      <c r="BI2430" s="30" t="s">
        <v>5059</v>
      </c>
    </row>
    <row r="2431" spans="56:61" s="20" customFormat="1" ht="15" hidden="1" x14ac:dyDescent="0.25">
      <c r="BD2431" t="str">
        <f t="shared" si="111"/>
        <v>RTQCHALFONT</v>
      </c>
      <c r="BE2431" s="30" t="s">
        <v>5068</v>
      </c>
      <c r="BF2431" s="30" t="s">
        <v>5069</v>
      </c>
      <c r="BG2431" s="30" t="s">
        <v>5068</v>
      </c>
      <c r="BH2431" s="30" t="s">
        <v>5069</v>
      </c>
      <c r="BI2431" s="30" t="s">
        <v>5059</v>
      </c>
    </row>
    <row r="2432" spans="56:61" s="20" customFormat="1" ht="15" hidden="1" x14ac:dyDescent="0.25">
      <c r="BD2432" t="str">
        <f t="shared" si="111"/>
        <v>RTQCHARLTON LANE HOSPITAL</v>
      </c>
      <c r="BE2432" s="30" t="s">
        <v>5070</v>
      </c>
      <c r="BF2432" s="30" t="s">
        <v>5071</v>
      </c>
      <c r="BG2432" s="30" t="s">
        <v>5070</v>
      </c>
      <c r="BH2432" s="30" t="s">
        <v>5071</v>
      </c>
      <c r="BI2432" s="30" t="s">
        <v>5059</v>
      </c>
    </row>
    <row r="2433" spans="56:61" s="20" customFormat="1" ht="15" hidden="1" x14ac:dyDescent="0.25">
      <c r="BD2433" t="str">
        <f t="shared" si="111"/>
        <v>RTQCHARLWOOD</v>
      </c>
      <c r="BE2433" s="30" t="s">
        <v>5072</v>
      </c>
      <c r="BF2433" s="30" t="s">
        <v>5073</v>
      </c>
      <c r="BG2433" s="30" t="s">
        <v>5072</v>
      </c>
      <c r="BH2433" s="30" t="s">
        <v>5073</v>
      </c>
      <c r="BI2433" s="30" t="s">
        <v>5059</v>
      </c>
    </row>
    <row r="2434" spans="56:61" s="20" customFormat="1" ht="15" hidden="1" x14ac:dyDescent="0.25">
      <c r="BD2434" t="str">
        <f t="shared" si="111"/>
        <v>RTQCHELTENHAM GENERAL HOSPITAL</v>
      </c>
      <c r="BE2434" s="30" t="s">
        <v>5074</v>
      </c>
      <c r="BF2434" s="30" t="s">
        <v>943</v>
      </c>
      <c r="BG2434" s="30" t="s">
        <v>5074</v>
      </c>
      <c r="BH2434" s="30" t="s">
        <v>943</v>
      </c>
      <c r="BI2434" s="30" t="s">
        <v>5059</v>
      </c>
    </row>
    <row r="2435" spans="56:61" s="20" customFormat="1" ht="15" hidden="1" x14ac:dyDescent="0.25">
      <c r="BD2435" t="str">
        <f t="shared" si="111"/>
        <v>RTQCHESTERTON HALT</v>
      </c>
      <c r="BE2435" s="30" t="s">
        <v>5075</v>
      </c>
      <c r="BF2435" s="30" t="s">
        <v>5076</v>
      </c>
      <c r="BG2435" s="30" t="s">
        <v>5075</v>
      </c>
      <c r="BH2435" s="30" t="s">
        <v>5076</v>
      </c>
      <c r="BI2435" s="30" t="s">
        <v>5059</v>
      </c>
    </row>
    <row r="2436" spans="56:61" s="20" customFormat="1" ht="15" hidden="1" x14ac:dyDescent="0.25">
      <c r="BD2436" t="str">
        <f t="shared" si="111"/>
        <v>RTQCIRENCESTER HOSPITAL</v>
      </c>
      <c r="BE2436" s="30" t="s">
        <v>5077</v>
      </c>
      <c r="BF2436" s="30" t="s">
        <v>945</v>
      </c>
      <c r="BG2436" s="30" t="s">
        <v>5077</v>
      </c>
      <c r="BH2436" s="30" t="s">
        <v>945</v>
      </c>
      <c r="BI2436" s="30" t="s">
        <v>5059</v>
      </c>
    </row>
    <row r="2437" spans="56:61" s="20" customFormat="1" ht="15" hidden="1" x14ac:dyDescent="0.25">
      <c r="BD2437" t="str">
        <f t="shared" si="111"/>
        <v>RTQDELANCEY HOSPITAL</v>
      </c>
      <c r="BE2437" s="30" t="s">
        <v>5078</v>
      </c>
      <c r="BF2437" s="30" t="s">
        <v>5079</v>
      </c>
      <c r="BG2437" s="30" t="s">
        <v>5078</v>
      </c>
      <c r="BH2437" s="30" t="s">
        <v>5079</v>
      </c>
      <c r="BI2437" s="30" t="s">
        <v>5059</v>
      </c>
    </row>
    <row r="2438" spans="56:61" s="20" customFormat="1" ht="15" hidden="1" x14ac:dyDescent="0.25">
      <c r="BD2438" t="str">
        <f t="shared" si="111"/>
        <v>RTQDILKE MEMORIAL HOSPITAL</v>
      </c>
      <c r="BE2438" s="30" t="s">
        <v>5080</v>
      </c>
      <c r="BF2438" s="30" t="s">
        <v>949</v>
      </c>
      <c r="BG2438" s="30" t="s">
        <v>5080</v>
      </c>
      <c r="BH2438" s="30" t="s">
        <v>949</v>
      </c>
      <c r="BI2438" s="30" t="s">
        <v>5059</v>
      </c>
    </row>
    <row r="2439" spans="56:61" s="20" customFormat="1" ht="15" hidden="1" x14ac:dyDescent="0.25">
      <c r="BD2439" t="str">
        <f t="shared" si="111"/>
        <v>RTQFAIRFORD HOSPITAL</v>
      </c>
      <c r="BE2439" s="30" t="s">
        <v>5081</v>
      </c>
      <c r="BF2439" s="30" t="s">
        <v>951</v>
      </c>
      <c r="BG2439" s="30" t="s">
        <v>5081</v>
      </c>
      <c r="BH2439" s="30" t="s">
        <v>951</v>
      </c>
      <c r="BI2439" s="30" t="s">
        <v>5059</v>
      </c>
    </row>
    <row r="2440" spans="56:61" s="20" customFormat="1" ht="15" hidden="1" x14ac:dyDescent="0.25">
      <c r="BD2440" t="str">
        <f t="shared" si="111"/>
        <v>RTQFIELDVIEW</v>
      </c>
      <c r="BE2440" s="30" t="s">
        <v>5082</v>
      </c>
      <c r="BF2440" s="30" t="s">
        <v>5083</v>
      </c>
      <c r="BG2440" s="30" t="s">
        <v>5082</v>
      </c>
      <c r="BH2440" s="30" t="s">
        <v>5083</v>
      </c>
      <c r="BI2440" s="30" t="s">
        <v>5059</v>
      </c>
    </row>
    <row r="2441" spans="56:61" s="20" customFormat="1" ht="15" hidden="1" x14ac:dyDescent="0.25">
      <c r="BD2441" t="str">
        <f t="shared" si="111"/>
        <v>RTQFOREST OF DEAN (ATU)</v>
      </c>
      <c r="BE2441" s="30" t="s">
        <v>5084</v>
      </c>
      <c r="BF2441" s="30" t="s">
        <v>5085</v>
      </c>
      <c r="BG2441" s="30" t="s">
        <v>5084</v>
      </c>
      <c r="BH2441" s="30" t="s">
        <v>5085</v>
      </c>
      <c r="BI2441" s="30" t="s">
        <v>5059</v>
      </c>
    </row>
    <row r="2442" spans="56:61" s="20" customFormat="1" ht="15" hidden="1" x14ac:dyDescent="0.25">
      <c r="BD2442" t="str">
        <f t="shared" si="111"/>
        <v>RTQGDAS STROUD</v>
      </c>
      <c r="BE2442" s="30" t="s">
        <v>5086</v>
      </c>
      <c r="BF2442" s="30" t="s">
        <v>5087</v>
      </c>
      <c r="BG2442" s="30" t="s">
        <v>5086</v>
      </c>
      <c r="BH2442" s="30" t="s">
        <v>5087</v>
      </c>
      <c r="BI2442" s="30" t="s">
        <v>5059</v>
      </c>
    </row>
    <row r="2443" spans="56:61" s="20" customFormat="1" ht="15" hidden="1" x14ac:dyDescent="0.25">
      <c r="BD2443" t="str">
        <f t="shared" si="111"/>
        <v>RTQGLOUCESTERSHIRE ROYAL HOSPITAL</v>
      </c>
      <c r="BE2443" s="30" t="s">
        <v>5088</v>
      </c>
      <c r="BF2443" s="30" t="s">
        <v>955</v>
      </c>
      <c r="BG2443" s="30" t="s">
        <v>5088</v>
      </c>
      <c r="BH2443" s="30" t="s">
        <v>955</v>
      </c>
      <c r="BI2443" s="30" t="s">
        <v>5059</v>
      </c>
    </row>
    <row r="2444" spans="56:61" s="20" customFormat="1" ht="15" hidden="1" x14ac:dyDescent="0.25">
      <c r="BD2444" t="str">
        <f t="shared" si="111"/>
        <v>RTQHEATHFIELD</v>
      </c>
      <c r="BE2444" s="30" t="s">
        <v>5089</v>
      </c>
      <c r="BF2444" s="30" t="s">
        <v>5090</v>
      </c>
      <c r="BG2444" s="30" t="s">
        <v>5089</v>
      </c>
      <c r="BH2444" s="30" t="s">
        <v>5090</v>
      </c>
      <c r="BI2444" s="30" t="s">
        <v>5059</v>
      </c>
    </row>
    <row r="2445" spans="56:61" s="20" customFormat="1" ht="15" hidden="1" x14ac:dyDescent="0.25">
      <c r="BD2445" t="str">
        <f t="shared" si="111"/>
        <v>RTQHEREFORD COUNTY HOSPITAL</v>
      </c>
      <c r="BE2445" s="30" t="s">
        <v>5091</v>
      </c>
      <c r="BF2445" s="30" t="s">
        <v>2894</v>
      </c>
      <c r="BG2445" s="30" t="s">
        <v>5091</v>
      </c>
      <c r="BH2445" s="30" t="s">
        <v>2894</v>
      </c>
      <c r="BI2445" s="30" t="s">
        <v>5059</v>
      </c>
    </row>
    <row r="2446" spans="56:61" s="20" customFormat="1" ht="15" hidden="1" x14ac:dyDescent="0.25">
      <c r="BD2446" t="str">
        <f t="shared" si="111"/>
        <v>RTQHILLSIDE INTERMEDIATE CARE UNIT</v>
      </c>
      <c r="BE2446" s="30" t="s">
        <v>5092</v>
      </c>
      <c r="BF2446" s="30" t="s">
        <v>5093</v>
      </c>
      <c r="BG2446" s="30" t="s">
        <v>5092</v>
      </c>
      <c r="BH2446" s="30" t="s">
        <v>5093</v>
      </c>
      <c r="BI2446" s="30" t="s">
        <v>5059</v>
      </c>
    </row>
    <row r="2447" spans="56:61" s="20" customFormat="1" ht="15" hidden="1" x14ac:dyDescent="0.25">
      <c r="BD2447" t="str">
        <f t="shared" si="111"/>
        <v>RTQHONEYBOURE</v>
      </c>
      <c r="BE2447" s="30" t="s">
        <v>5094</v>
      </c>
      <c r="BF2447" s="30" t="s">
        <v>5095</v>
      </c>
      <c r="BG2447" s="30" t="s">
        <v>5094</v>
      </c>
      <c r="BH2447" s="30" t="s">
        <v>5095</v>
      </c>
      <c r="BI2447" s="30" t="s">
        <v>5059</v>
      </c>
    </row>
    <row r="2448" spans="56:61" s="20" customFormat="1" ht="15" hidden="1" x14ac:dyDescent="0.25">
      <c r="BD2448" t="str">
        <f t="shared" si="111"/>
        <v>RTQHONEYBOURNE</v>
      </c>
      <c r="BE2448" s="30" t="s">
        <v>5094</v>
      </c>
      <c r="BF2448" s="30" t="s">
        <v>5096</v>
      </c>
      <c r="BG2448" s="30" t="s">
        <v>5094</v>
      </c>
      <c r="BH2448" s="30" t="s">
        <v>5096</v>
      </c>
      <c r="BI2448" s="30" t="s">
        <v>5059</v>
      </c>
    </row>
    <row r="2449" spans="56:61" s="20" customFormat="1" ht="15" hidden="1" x14ac:dyDescent="0.25">
      <c r="BD2449" t="str">
        <f t="shared" si="111"/>
        <v>RTQLAUREL HOUSE CHELT</v>
      </c>
      <c r="BE2449" s="30" t="s">
        <v>5097</v>
      </c>
      <c r="BF2449" s="30" t="s">
        <v>5098</v>
      </c>
      <c r="BG2449" s="30" t="s">
        <v>5097</v>
      </c>
      <c r="BH2449" s="30" t="s">
        <v>5098</v>
      </c>
      <c r="BI2449" s="30" t="s">
        <v>5059</v>
      </c>
    </row>
    <row r="2450" spans="56:61" s="20" customFormat="1" ht="15" hidden="1" x14ac:dyDescent="0.25">
      <c r="BD2450" t="str">
        <f t="shared" si="111"/>
        <v>RTQLEOMINSTER COMMUNITY HOSPITAL</v>
      </c>
      <c r="BE2450" s="30" t="s">
        <v>5099</v>
      </c>
      <c r="BF2450" s="30" t="s">
        <v>5100</v>
      </c>
      <c r="BG2450" s="30" t="s">
        <v>5099</v>
      </c>
      <c r="BH2450" s="30" t="s">
        <v>5100</v>
      </c>
      <c r="BI2450" s="30" t="s">
        <v>5059</v>
      </c>
    </row>
    <row r="2451" spans="56:61" s="20" customFormat="1" ht="15" hidden="1" x14ac:dyDescent="0.25">
      <c r="BD2451" t="str">
        <f t="shared" si="111"/>
        <v>RTQLYDNEY HOSPITAL</v>
      </c>
      <c r="BE2451" s="30" t="s">
        <v>5101</v>
      </c>
      <c r="BF2451" s="30" t="s">
        <v>5102</v>
      </c>
      <c r="BG2451" s="30" t="s">
        <v>5101</v>
      </c>
      <c r="BH2451" s="30" t="s">
        <v>5102</v>
      </c>
      <c r="BI2451" s="30" t="s">
        <v>5059</v>
      </c>
    </row>
    <row r="2452" spans="56:61" s="20" customFormat="1" ht="15" hidden="1" x14ac:dyDescent="0.25">
      <c r="BD2452" t="str">
        <f t="shared" si="111"/>
        <v>RTQMEADOWLEASE</v>
      </c>
      <c r="BE2452" s="30" t="s">
        <v>5103</v>
      </c>
      <c r="BF2452" s="30" t="s">
        <v>5104</v>
      </c>
      <c r="BG2452" s="30" t="s">
        <v>5103</v>
      </c>
      <c r="BH2452" s="30" t="s">
        <v>5104</v>
      </c>
      <c r="BI2452" s="30" t="s">
        <v>5059</v>
      </c>
    </row>
    <row r="2453" spans="56:61" s="20" customFormat="1" ht="15" hidden="1" x14ac:dyDescent="0.25">
      <c r="BD2453" t="str">
        <f t="shared" si="111"/>
        <v>RTQMOORE HOSPITAL</v>
      </c>
      <c r="BE2453" s="30" t="s">
        <v>5105</v>
      </c>
      <c r="BF2453" s="30" t="s">
        <v>5106</v>
      </c>
      <c r="BG2453" s="30" t="s">
        <v>5105</v>
      </c>
      <c r="BH2453" s="30" t="s">
        <v>5106</v>
      </c>
      <c r="BI2453" s="30" t="s">
        <v>5059</v>
      </c>
    </row>
    <row r="2454" spans="56:61" s="20" customFormat="1" ht="15" hidden="1" x14ac:dyDescent="0.25">
      <c r="BD2454" t="str">
        <f t="shared" si="111"/>
        <v>RTQMORETON IN MARSH HOSPITAL</v>
      </c>
      <c r="BE2454" s="30" t="s">
        <v>5107</v>
      </c>
      <c r="BF2454" s="30" t="s">
        <v>5108</v>
      </c>
      <c r="BG2454" s="30" t="s">
        <v>5107</v>
      </c>
      <c r="BH2454" s="30" t="s">
        <v>5108</v>
      </c>
      <c r="BI2454" s="30" t="s">
        <v>5059</v>
      </c>
    </row>
    <row r="2455" spans="56:61" s="20" customFormat="1" ht="15" hidden="1" x14ac:dyDescent="0.25">
      <c r="BD2455" t="str">
        <f t="shared" si="111"/>
        <v>RTQNORTH COTSWOLD HOSPITAL</v>
      </c>
      <c r="BE2455" s="30" t="s">
        <v>5109</v>
      </c>
      <c r="BF2455" s="30" t="s">
        <v>965</v>
      </c>
      <c r="BG2455" s="30" t="s">
        <v>5109</v>
      </c>
      <c r="BH2455" s="30" t="s">
        <v>965</v>
      </c>
      <c r="BI2455" s="30" t="s">
        <v>5059</v>
      </c>
    </row>
    <row r="2456" spans="56:61" s="20" customFormat="1" ht="15" hidden="1" x14ac:dyDescent="0.25">
      <c r="BD2456" t="str">
        <f t="shared" si="111"/>
        <v>RTQOAK HOUSE</v>
      </c>
      <c r="BE2456" s="30" t="s">
        <v>5110</v>
      </c>
      <c r="BF2456" s="30" t="s">
        <v>5111</v>
      </c>
      <c r="BG2456" s="30" t="s">
        <v>5110</v>
      </c>
      <c r="BH2456" s="30" t="s">
        <v>5111</v>
      </c>
      <c r="BI2456" s="30" t="s">
        <v>5059</v>
      </c>
    </row>
    <row r="2457" spans="56:61" s="20" customFormat="1" ht="15" hidden="1" x14ac:dyDescent="0.25">
      <c r="BD2457" t="str">
        <f t="shared" si="111"/>
        <v>RTQRIKENEL</v>
      </c>
      <c r="BE2457" s="30" t="s">
        <v>5112</v>
      </c>
      <c r="BF2457" s="30" t="s">
        <v>5113</v>
      </c>
      <c r="BG2457" s="30" t="s">
        <v>5112</v>
      </c>
      <c r="BH2457" s="30" t="s">
        <v>5113</v>
      </c>
      <c r="BI2457" s="30" t="s">
        <v>5059</v>
      </c>
    </row>
    <row r="2458" spans="56:61" s="20" customFormat="1" ht="15" hidden="1" x14ac:dyDescent="0.25">
      <c r="BD2458" t="str">
        <f t="shared" si="111"/>
        <v>RTQROSS ON WYE COMMUNITY HOSPITAL</v>
      </c>
      <c r="BE2458" s="30" t="s">
        <v>5114</v>
      </c>
      <c r="BF2458" s="30" t="s">
        <v>5115</v>
      </c>
      <c r="BG2458" s="30" t="s">
        <v>5114</v>
      </c>
      <c r="BH2458" s="30" t="s">
        <v>5115</v>
      </c>
      <c r="BI2458" s="30" t="s">
        <v>5059</v>
      </c>
    </row>
    <row r="2459" spans="56:61" s="20" customFormat="1" ht="15" hidden="1" x14ac:dyDescent="0.25">
      <c r="BD2459" t="str">
        <f t="shared" si="111"/>
        <v>RTQSALMON SPRINGS</v>
      </c>
      <c r="BE2459" s="30" t="s">
        <v>5116</v>
      </c>
      <c r="BF2459" s="30" t="s">
        <v>5117</v>
      </c>
      <c r="BG2459" s="30" t="s">
        <v>5116</v>
      </c>
      <c r="BH2459" s="30" t="s">
        <v>5117</v>
      </c>
      <c r="BI2459" s="30" t="s">
        <v>5059</v>
      </c>
    </row>
    <row r="2460" spans="56:61" s="20" customFormat="1" ht="15" hidden="1" x14ac:dyDescent="0.25">
      <c r="BD2460" t="str">
        <f t="shared" si="111"/>
        <v>RTQSELSLEY VICARAGE</v>
      </c>
      <c r="BE2460" s="30" t="s">
        <v>5118</v>
      </c>
      <c r="BF2460" s="30" t="s">
        <v>5119</v>
      </c>
      <c r="BG2460" s="30" t="s">
        <v>5118</v>
      </c>
      <c r="BH2460" s="30" t="s">
        <v>5119</v>
      </c>
      <c r="BI2460" s="30" t="s">
        <v>5059</v>
      </c>
    </row>
    <row r="2461" spans="56:61" s="20" customFormat="1" ht="15" hidden="1" x14ac:dyDescent="0.25">
      <c r="BD2461" t="str">
        <f t="shared" si="111"/>
        <v>RTQST MARYS</v>
      </c>
      <c r="BE2461" s="30" t="s">
        <v>5120</v>
      </c>
      <c r="BF2461" s="30" t="s">
        <v>5121</v>
      </c>
      <c r="BG2461" s="30" t="s">
        <v>5120</v>
      </c>
      <c r="BH2461" s="30" t="s">
        <v>5121</v>
      </c>
      <c r="BI2461" s="30" t="s">
        <v>5059</v>
      </c>
    </row>
    <row r="2462" spans="56:61" s="20" customFormat="1" ht="15" hidden="1" x14ac:dyDescent="0.25">
      <c r="BD2462" t="str">
        <f t="shared" si="111"/>
        <v>RTQSTONEBOW UNIT</v>
      </c>
      <c r="BE2462" s="30" t="s">
        <v>5122</v>
      </c>
      <c r="BF2462" s="30" t="s">
        <v>5123</v>
      </c>
      <c r="BG2462" s="30" t="s">
        <v>5122</v>
      </c>
      <c r="BH2462" s="30" t="s">
        <v>5123</v>
      </c>
      <c r="BI2462" s="30" t="s">
        <v>5059</v>
      </c>
    </row>
    <row r="2463" spans="56:61" s="20" customFormat="1" ht="15" hidden="1" x14ac:dyDescent="0.25">
      <c r="BD2463" t="str">
        <f t="shared" si="111"/>
        <v>RTQSTONEBURY DAY HOSPITAL</v>
      </c>
      <c r="BE2463" s="30" t="s">
        <v>5124</v>
      </c>
      <c r="BF2463" s="30" t="s">
        <v>5125</v>
      </c>
      <c r="BG2463" s="30" t="s">
        <v>5124</v>
      </c>
      <c r="BH2463" s="30" t="s">
        <v>5125</v>
      </c>
      <c r="BI2463" s="30" t="s">
        <v>5059</v>
      </c>
    </row>
    <row r="2464" spans="56:61" s="20" customFormat="1" ht="15" hidden="1" x14ac:dyDescent="0.25">
      <c r="BD2464" t="str">
        <f t="shared" si="111"/>
        <v>RTQSTROUD GENERAL HOSPITAL</v>
      </c>
      <c r="BE2464" s="30" t="s">
        <v>5126</v>
      </c>
      <c r="BF2464" s="30" t="s">
        <v>973</v>
      </c>
      <c r="BG2464" s="30" t="s">
        <v>5126</v>
      </c>
      <c r="BH2464" s="30" t="s">
        <v>973</v>
      </c>
      <c r="BI2464" s="30" t="s">
        <v>5059</v>
      </c>
    </row>
    <row r="2465" spans="56:61" s="20" customFormat="1" ht="15" hidden="1" x14ac:dyDescent="0.25">
      <c r="BD2465" t="str">
        <f t="shared" si="111"/>
        <v>RTQTEWKESBURY GENERAL HOSPITAL</v>
      </c>
      <c r="BE2465" s="30" t="s">
        <v>5127</v>
      </c>
      <c r="BF2465" s="30" t="s">
        <v>5128</v>
      </c>
      <c r="BG2465" s="30" t="s">
        <v>5127</v>
      </c>
      <c r="BH2465" s="30" t="s">
        <v>5128</v>
      </c>
      <c r="BI2465" s="30" t="s">
        <v>5059</v>
      </c>
    </row>
    <row r="2466" spans="56:61" s="20" customFormat="1" ht="15" hidden="1" x14ac:dyDescent="0.25">
      <c r="BD2466" t="str">
        <f t="shared" si="111"/>
        <v>RTQTHE BUCKHOLT</v>
      </c>
      <c r="BE2466" s="30" t="s">
        <v>5129</v>
      </c>
      <c r="BF2466" s="30" t="s">
        <v>5130</v>
      </c>
      <c r="BG2466" s="30" t="s">
        <v>5129</v>
      </c>
      <c r="BH2466" s="30" t="s">
        <v>5130</v>
      </c>
      <c r="BI2466" s="30" t="s">
        <v>5059</v>
      </c>
    </row>
    <row r="2467" spans="56:61" s="20" customFormat="1" ht="15" hidden="1" x14ac:dyDescent="0.25">
      <c r="BD2467" t="str">
        <f t="shared" si="111"/>
        <v>RTQTHE VRON</v>
      </c>
      <c r="BE2467" s="30" t="s">
        <v>5131</v>
      </c>
      <c r="BF2467" s="30" t="s">
        <v>5132</v>
      </c>
      <c r="BG2467" s="30" t="s">
        <v>5131</v>
      </c>
      <c r="BH2467" s="30" t="s">
        <v>5132</v>
      </c>
      <c r="BI2467" s="30" t="s">
        <v>5059</v>
      </c>
    </row>
    <row r="2468" spans="56:61" s="20" customFormat="1" ht="15" hidden="1" x14ac:dyDescent="0.25">
      <c r="BD2468" t="str">
        <f t="shared" si="111"/>
        <v>RTQTHE VRON - 91B</v>
      </c>
      <c r="BE2468" s="30" t="s">
        <v>5133</v>
      </c>
      <c r="BF2468" s="30" t="s">
        <v>5134</v>
      </c>
      <c r="BG2468" s="30" t="s">
        <v>5133</v>
      </c>
      <c r="BH2468" s="30" t="s">
        <v>5134</v>
      </c>
      <c r="BI2468" s="30" t="s">
        <v>5059</v>
      </c>
    </row>
    <row r="2469" spans="56:61" s="20" customFormat="1" ht="15" hidden="1" x14ac:dyDescent="0.25">
      <c r="BD2469" t="str">
        <f t="shared" si="111"/>
        <v>RTQUNDERLEAF</v>
      </c>
      <c r="BE2469" s="30" t="s">
        <v>5135</v>
      </c>
      <c r="BF2469" s="30" t="s">
        <v>5136</v>
      </c>
      <c r="BG2469" s="30" t="s">
        <v>5135</v>
      </c>
      <c r="BH2469" s="30" t="s">
        <v>5136</v>
      </c>
      <c r="BI2469" s="30" t="s">
        <v>5059</v>
      </c>
    </row>
    <row r="2470" spans="56:61" s="20" customFormat="1" ht="15" hidden="1" x14ac:dyDescent="0.25">
      <c r="BD2470" t="str">
        <f t="shared" si="111"/>
        <v>RTQVALE COMMUNITY HOSPITAL</v>
      </c>
      <c r="BE2470" s="30" t="s">
        <v>5137</v>
      </c>
      <c r="BF2470" s="30" t="s">
        <v>984</v>
      </c>
      <c r="BG2470" s="30" t="s">
        <v>5137</v>
      </c>
      <c r="BH2470" s="30" t="s">
        <v>984</v>
      </c>
      <c r="BI2470" s="30" t="s">
        <v>5059</v>
      </c>
    </row>
    <row r="2471" spans="56:61" s="20" customFormat="1" ht="15" hidden="1" x14ac:dyDescent="0.25">
      <c r="BD2471" t="str">
        <f t="shared" si="111"/>
        <v>RTQWEAVERS CROFT</v>
      </c>
      <c r="BE2471" s="30" t="s">
        <v>5138</v>
      </c>
      <c r="BF2471" s="30" t="s">
        <v>5139</v>
      </c>
      <c r="BG2471" s="30" t="s">
        <v>5138</v>
      </c>
      <c r="BH2471" s="30" t="s">
        <v>5139</v>
      </c>
      <c r="BI2471" s="30" t="s">
        <v>5059</v>
      </c>
    </row>
    <row r="2472" spans="56:61" s="20" customFormat="1" ht="15" hidden="1" x14ac:dyDescent="0.25">
      <c r="BD2472" t="str">
        <f t="shared" si="111"/>
        <v>RTQWESTRIDGE</v>
      </c>
      <c r="BE2472" s="30" t="s">
        <v>5140</v>
      </c>
      <c r="BF2472" s="30" t="s">
        <v>5141</v>
      </c>
      <c r="BG2472" s="30" t="s">
        <v>5140</v>
      </c>
      <c r="BH2472" s="30" t="s">
        <v>5141</v>
      </c>
      <c r="BI2472" s="30" t="s">
        <v>5059</v>
      </c>
    </row>
    <row r="2473" spans="56:61" s="20" customFormat="1" ht="15" hidden="1" x14ac:dyDescent="0.25">
      <c r="BD2473" t="str">
        <f t="shared" si="111"/>
        <v>RTQWINDRUSH</v>
      </c>
      <c r="BE2473" s="30" t="s">
        <v>5142</v>
      </c>
      <c r="BF2473" s="30" t="s">
        <v>5143</v>
      </c>
      <c r="BG2473" s="30" t="s">
        <v>5142</v>
      </c>
      <c r="BH2473" s="30" t="s">
        <v>5143</v>
      </c>
      <c r="BI2473" s="30" t="s">
        <v>5059</v>
      </c>
    </row>
    <row r="2474" spans="56:61" s="20" customFormat="1" ht="15" hidden="1" x14ac:dyDescent="0.25">
      <c r="BD2474" t="str">
        <f t="shared" si="111"/>
        <v>RTQWINDSOR PLACE</v>
      </c>
      <c r="BE2474" s="30" t="s">
        <v>5144</v>
      </c>
      <c r="BF2474" s="30" t="s">
        <v>5145</v>
      </c>
      <c r="BG2474" s="30" t="s">
        <v>5144</v>
      </c>
      <c r="BH2474" s="30" t="s">
        <v>5145</v>
      </c>
      <c r="BI2474" s="30" t="s">
        <v>5059</v>
      </c>
    </row>
    <row r="2475" spans="56:61" s="20" customFormat="1" ht="15" hidden="1" x14ac:dyDescent="0.25">
      <c r="BD2475" t="str">
        <f t="shared" si="111"/>
        <v>RTQWOTTON LAWN HOSPITAL</v>
      </c>
      <c r="BE2475" s="30" t="s">
        <v>5146</v>
      </c>
      <c r="BF2475" s="30" t="s">
        <v>5147</v>
      </c>
      <c r="BG2475" s="30" t="s">
        <v>5146</v>
      </c>
      <c r="BH2475" s="30" t="s">
        <v>5147</v>
      </c>
      <c r="BI2475" s="30" t="s">
        <v>5059</v>
      </c>
    </row>
    <row r="2476" spans="56:61" s="20" customFormat="1" ht="15" hidden="1" x14ac:dyDescent="0.25">
      <c r="BD2476" t="str">
        <f t="shared" si="111"/>
        <v>RTRCARTER BEQUEST HOSPITAL</v>
      </c>
      <c r="BE2476" s="30" t="s">
        <v>5148</v>
      </c>
      <c r="BF2476" s="30" t="s">
        <v>5149</v>
      </c>
      <c r="BG2476" s="30" t="s">
        <v>5148</v>
      </c>
      <c r="BH2476" s="30" t="s">
        <v>5149</v>
      </c>
      <c r="BI2476" s="30" t="s">
        <v>5150</v>
      </c>
    </row>
    <row r="2477" spans="56:61" s="20" customFormat="1" ht="15" hidden="1" x14ac:dyDescent="0.25">
      <c r="BD2477" t="str">
        <f t="shared" si="111"/>
        <v>RTRCARTER BEQUEST HOSPITAL</v>
      </c>
      <c r="BE2477" s="30" t="s">
        <v>5148</v>
      </c>
      <c r="BF2477" s="30" t="s">
        <v>5149</v>
      </c>
      <c r="BG2477" s="30" t="s">
        <v>5148</v>
      </c>
      <c r="BH2477" s="30" t="s">
        <v>5149</v>
      </c>
      <c r="BI2477" s="30" t="s">
        <v>5150</v>
      </c>
    </row>
    <row r="2478" spans="56:61" s="20" customFormat="1" ht="15" hidden="1" x14ac:dyDescent="0.25">
      <c r="BD2478" t="str">
        <f t="shared" si="111"/>
        <v>RTRDUCHESS OF KENT HOSPITAL</v>
      </c>
      <c r="BE2478" s="30" t="s">
        <v>5151</v>
      </c>
      <c r="BF2478" s="30" t="s">
        <v>5152</v>
      </c>
      <c r="BG2478" s="30" t="s">
        <v>5151</v>
      </c>
      <c r="BH2478" s="30" t="s">
        <v>5152</v>
      </c>
      <c r="BI2478" s="30" t="s">
        <v>5150</v>
      </c>
    </row>
    <row r="2479" spans="56:61" s="20" customFormat="1" ht="15" hidden="1" x14ac:dyDescent="0.25">
      <c r="BD2479" t="str">
        <f t="shared" si="111"/>
        <v>RTREAST CLEVELAND HOSPITAL</v>
      </c>
      <c r="BE2479" s="30" t="s">
        <v>5153</v>
      </c>
      <c r="BF2479" s="30" t="s">
        <v>5154</v>
      </c>
      <c r="BG2479" s="30" t="s">
        <v>5153</v>
      </c>
      <c r="BH2479" s="30" t="s">
        <v>5154</v>
      </c>
      <c r="BI2479" s="30" t="s">
        <v>5150</v>
      </c>
    </row>
    <row r="2480" spans="56:61" s="20" customFormat="1" ht="15" hidden="1" x14ac:dyDescent="0.25">
      <c r="BD2480" t="str">
        <f t="shared" si="111"/>
        <v>RTREAST CLEVELAND HOSPITAL</v>
      </c>
      <c r="BE2480" s="30" t="s">
        <v>5153</v>
      </c>
      <c r="BF2480" s="30" t="s">
        <v>5154</v>
      </c>
      <c r="BG2480" s="30" t="s">
        <v>5153</v>
      </c>
      <c r="BH2480" s="30" t="s">
        <v>5154</v>
      </c>
      <c r="BI2480" s="30" t="s">
        <v>5150</v>
      </c>
    </row>
    <row r="2481" spans="56:61" s="20" customFormat="1" ht="15" hidden="1" x14ac:dyDescent="0.25">
      <c r="BD2481" t="str">
        <f t="shared" si="111"/>
        <v>RTRFRIARAGE HOSPITAL SITE</v>
      </c>
      <c r="BE2481" s="30" t="s">
        <v>5155</v>
      </c>
      <c r="BF2481" s="30" t="s">
        <v>5156</v>
      </c>
      <c r="BG2481" s="30" t="s">
        <v>5155</v>
      </c>
      <c r="BH2481" s="30" t="s">
        <v>5156</v>
      </c>
      <c r="BI2481" s="30" t="s">
        <v>5150</v>
      </c>
    </row>
    <row r="2482" spans="56:61" s="20" customFormat="1" ht="15" hidden="1" x14ac:dyDescent="0.25">
      <c r="BD2482" t="str">
        <f t="shared" si="111"/>
        <v>RTRFRIARY HOSPITAL</v>
      </c>
      <c r="BE2482" s="30" t="s">
        <v>5157</v>
      </c>
      <c r="BF2482" s="30" t="s">
        <v>5158</v>
      </c>
      <c r="BG2482" s="30" t="s">
        <v>5157</v>
      </c>
      <c r="BH2482" s="30" t="s">
        <v>5158</v>
      </c>
      <c r="BI2482" s="30" t="s">
        <v>5150</v>
      </c>
    </row>
    <row r="2483" spans="56:61" s="20" customFormat="1" ht="15" hidden="1" x14ac:dyDescent="0.25">
      <c r="BD2483" t="str">
        <f t="shared" si="111"/>
        <v>RTRFRIARY HOSPITAL</v>
      </c>
      <c r="BE2483" s="30" t="s">
        <v>5157</v>
      </c>
      <c r="BF2483" s="30" t="s">
        <v>5158</v>
      </c>
      <c r="BG2483" s="30" t="s">
        <v>5157</v>
      </c>
      <c r="BH2483" s="30" t="s">
        <v>5158</v>
      </c>
      <c r="BI2483" s="30" t="s">
        <v>5150</v>
      </c>
    </row>
    <row r="2484" spans="56:61" s="20" customFormat="1" ht="15" hidden="1" x14ac:dyDescent="0.25">
      <c r="BD2484" t="str">
        <f t="shared" si="111"/>
        <v>RTRGUISBOROUGH GENERAL HOSPITAL (MATERNITY)</v>
      </c>
      <c r="BE2484" s="30" t="s">
        <v>5159</v>
      </c>
      <c r="BF2484" s="30" t="s">
        <v>5160</v>
      </c>
      <c r="BG2484" s="30" t="s">
        <v>5159</v>
      </c>
      <c r="BH2484" s="30" t="s">
        <v>5160</v>
      </c>
      <c r="BI2484" s="30" t="s">
        <v>5150</v>
      </c>
    </row>
    <row r="2485" spans="56:61" s="20" customFormat="1" ht="15" hidden="1" x14ac:dyDescent="0.25">
      <c r="BD2485" t="str">
        <f t="shared" si="111"/>
        <v>RTRLAMBERT MEMORIAL HOSPITAL</v>
      </c>
      <c r="BE2485" s="30" t="s">
        <v>5161</v>
      </c>
      <c r="BF2485" s="30" t="s">
        <v>5162</v>
      </c>
      <c r="BG2485" s="30" t="s">
        <v>5161</v>
      </c>
      <c r="BH2485" s="30" t="s">
        <v>5162</v>
      </c>
      <c r="BI2485" s="30" t="s">
        <v>5150</v>
      </c>
    </row>
    <row r="2486" spans="56:61" s="20" customFormat="1" ht="15" hidden="1" x14ac:dyDescent="0.25">
      <c r="BD2486" t="str">
        <f t="shared" si="111"/>
        <v>RTRLAMBERT MEMORIAL HOSPITAL</v>
      </c>
      <c r="BE2486" s="30" t="s">
        <v>5161</v>
      </c>
      <c r="BF2486" s="30" t="s">
        <v>5162</v>
      </c>
      <c r="BG2486" s="30" t="s">
        <v>5161</v>
      </c>
      <c r="BH2486" s="30" t="s">
        <v>5162</v>
      </c>
      <c r="BI2486" s="30" t="s">
        <v>5150</v>
      </c>
    </row>
    <row r="2487" spans="56:61" s="20" customFormat="1" ht="15" hidden="1" x14ac:dyDescent="0.25">
      <c r="BD2487" t="str">
        <f t="shared" si="111"/>
        <v>RTRREDCAR PRIMARY CARE HOSPITAL</v>
      </c>
      <c r="BE2487" s="30" t="s">
        <v>5163</v>
      </c>
      <c r="BF2487" s="30" t="s">
        <v>5164</v>
      </c>
      <c r="BG2487" s="30" t="s">
        <v>5163</v>
      </c>
      <c r="BH2487" s="30" t="s">
        <v>5164</v>
      </c>
      <c r="BI2487" s="30" t="s">
        <v>5150</v>
      </c>
    </row>
    <row r="2488" spans="56:61" s="20" customFormat="1" ht="15" hidden="1" x14ac:dyDescent="0.25">
      <c r="BD2488" t="str">
        <f t="shared" si="111"/>
        <v>RTRREDCAR PRIMARY CARE HOSPITAL</v>
      </c>
      <c r="BE2488" s="30" t="s">
        <v>5163</v>
      </c>
      <c r="BF2488" s="30" t="s">
        <v>5164</v>
      </c>
      <c r="BG2488" s="30" t="s">
        <v>5163</v>
      </c>
      <c r="BH2488" s="30" t="s">
        <v>5164</v>
      </c>
      <c r="BI2488" s="30" t="s">
        <v>5150</v>
      </c>
    </row>
    <row r="2489" spans="56:61" s="20" customFormat="1" ht="15" hidden="1" x14ac:dyDescent="0.25">
      <c r="BD2489" t="str">
        <f t="shared" si="111"/>
        <v>RTRRUTSON HOSPITAL</v>
      </c>
      <c r="BE2489" s="30" t="s">
        <v>5165</v>
      </c>
      <c r="BF2489" s="30" t="s">
        <v>2047</v>
      </c>
      <c r="BG2489" s="30" t="s">
        <v>5165</v>
      </c>
      <c r="BH2489" s="30" t="s">
        <v>2047</v>
      </c>
      <c r="BI2489" s="30" t="s">
        <v>5150</v>
      </c>
    </row>
    <row r="2490" spans="56:61" s="20" customFormat="1" ht="15" hidden="1" x14ac:dyDescent="0.25">
      <c r="BD2490" t="str">
        <f t="shared" si="111"/>
        <v>RTRRUTSON HOSPITAL</v>
      </c>
      <c r="BE2490" s="30" t="s">
        <v>5165</v>
      </c>
      <c r="BF2490" s="30" t="s">
        <v>2047</v>
      </c>
      <c r="BG2490" s="30" t="s">
        <v>5165</v>
      </c>
      <c r="BH2490" s="30" t="s">
        <v>2047</v>
      </c>
      <c r="BI2490" s="30" t="s">
        <v>5150</v>
      </c>
    </row>
    <row r="2491" spans="56:61" s="20" customFormat="1" ht="15" hidden="1" x14ac:dyDescent="0.25">
      <c r="BD2491" t="str">
        <f t="shared" si="111"/>
        <v>RTRTHE JAMES COOK UNIVERSITY HOSPITAL</v>
      </c>
      <c r="BE2491" s="30" t="s">
        <v>5166</v>
      </c>
      <c r="BF2491" s="30" t="s">
        <v>5167</v>
      </c>
      <c r="BG2491" s="30" t="s">
        <v>5166</v>
      </c>
      <c r="BH2491" s="30" t="s">
        <v>5167</v>
      </c>
      <c r="BI2491" s="30" t="s">
        <v>5150</v>
      </c>
    </row>
    <row r="2492" spans="56:61" s="20" customFormat="1" ht="15" hidden="1" x14ac:dyDescent="0.25">
      <c r="BD2492" t="str">
        <f t="shared" si="111"/>
        <v>RTVATHERLEIGH PARK</v>
      </c>
      <c r="BE2492" s="30" t="s">
        <v>5168</v>
      </c>
      <c r="BF2492" s="30" t="s">
        <v>5169</v>
      </c>
      <c r="BG2492" s="30" t="s">
        <v>5168</v>
      </c>
      <c r="BH2492" s="30" t="s">
        <v>5169</v>
      </c>
      <c r="BI2492" s="30" t="s">
        <v>5170</v>
      </c>
    </row>
    <row r="2493" spans="56:61" s="20" customFormat="1" ht="15" hidden="1" x14ac:dyDescent="0.25">
      <c r="BD2493" t="str">
        <f t="shared" si="111"/>
        <v>RTVBELONG VILLAGE</v>
      </c>
      <c r="BE2493" s="30" t="s">
        <v>5171</v>
      </c>
      <c r="BF2493" s="30" t="s">
        <v>5172</v>
      </c>
      <c r="BG2493" s="30" t="s">
        <v>5171</v>
      </c>
      <c r="BH2493" s="30" t="s">
        <v>5172</v>
      </c>
      <c r="BI2493" s="30" t="s">
        <v>5170</v>
      </c>
    </row>
    <row r="2494" spans="56:61" s="20" customFormat="1" ht="15" hidden="1" x14ac:dyDescent="0.25">
      <c r="BD2494" t="str">
        <f t="shared" ref="BD2494:BD2558" si="112">CONCATENATE(LEFT(BE2494, 3),BF2494)</f>
        <v>RTVBRIGHTER FUTURES</v>
      </c>
      <c r="BE2494" s="30" t="s">
        <v>5173</v>
      </c>
      <c r="BF2494" s="30" t="s">
        <v>5174</v>
      </c>
      <c r="BG2494" s="30" t="s">
        <v>5173</v>
      </c>
      <c r="BH2494" s="30" t="s">
        <v>5174</v>
      </c>
      <c r="BI2494" s="30" t="s">
        <v>5170</v>
      </c>
    </row>
    <row r="2495" spans="56:61" s="20" customFormat="1" ht="15" hidden="1" x14ac:dyDescent="0.25">
      <c r="BD2495" t="str">
        <f t="shared" si="112"/>
        <v>RTVCAVENDISH UNIT</v>
      </c>
      <c r="BE2495" s="30" t="s">
        <v>5175</v>
      </c>
      <c r="BF2495" s="30" t="s">
        <v>5176</v>
      </c>
      <c r="BG2495" s="30" t="s">
        <v>5175</v>
      </c>
      <c r="BH2495" s="30" t="s">
        <v>5176</v>
      </c>
      <c r="BI2495" s="30" t="s">
        <v>5170</v>
      </c>
    </row>
    <row r="2496" spans="56:61" s="20" customFormat="1" ht="15" hidden="1" x14ac:dyDescent="0.25">
      <c r="BD2496" t="str">
        <f t="shared" si="112"/>
        <v>RTVCAVENDISH UNIT / MHMB</v>
      </c>
      <c r="BE2496" s="30" t="s">
        <v>5177</v>
      </c>
      <c r="BF2496" s="30" t="s">
        <v>5178</v>
      </c>
      <c r="BG2496" s="30" t="s">
        <v>5177</v>
      </c>
      <c r="BH2496" s="30" t="s">
        <v>5178</v>
      </c>
      <c r="BI2496" s="30" t="s">
        <v>5170</v>
      </c>
    </row>
    <row r="2497" spans="56:61" s="20" customFormat="1" ht="15" hidden="1" x14ac:dyDescent="0.25">
      <c r="BD2497" t="str">
        <f t="shared" si="112"/>
        <v>RTVECT SUITE</v>
      </c>
      <c r="BE2497" s="30" t="s">
        <v>5179</v>
      </c>
      <c r="BF2497" s="30" t="s">
        <v>5180</v>
      </c>
      <c r="BG2497" s="30" t="s">
        <v>5179</v>
      </c>
      <c r="BH2497" s="30" t="s">
        <v>5180</v>
      </c>
      <c r="BI2497" s="30" t="s">
        <v>5170</v>
      </c>
    </row>
    <row r="2498" spans="56:61" s="20" customFormat="1" ht="15" hidden="1" x14ac:dyDescent="0.25">
      <c r="BD2498" t="str">
        <f t="shared" si="112"/>
        <v>RTVFAIRHAVEN YOUNG PEOPLES UNIT</v>
      </c>
      <c r="BE2498" s="30" t="s">
        <v>5181</v>
      </c>
      <c r="BF2498" s="30" t="s">
        <v>5182</v>
      </c>
      <c r="BG2498" s="30" t="s">
        <v>5181</v>
      </c>
      <c r="BH2498" s="30" t="s">
        <v>5182</v>
      </c>
      <c r="BI2498" s="30" t="s">
        <v>5170</v>
      </c>
    </row>
    <row r="2499" spans="56:61" s="20" customFormat="1" ht="15" hidden="1" x14ac:dyDescent="0.25">
      <c r="BD2499" t="str">
        <f t="shared" si="112"/>
        <v>RTVHAZELMERE UNIT</v>
      </c>
      <c r="BE2499" s="30" t="s">
        <v>5183</v>
      </c>
      <c r="BF2499" s="30" t="s">
        <v>5184</v>
      </c>
      <c r="BG2499" s="30" t="s">
        <v>5183</v>
      </c>
      <c r="BH2499" s="30" t="s">
        <v>5184</v>
      </c>
      <c r="BI2499" s="30" t="s">
        <v>5170</v>
      </c>
    </row>
    <row r="2500" spans="56:61" s="20" customFormat="1" ht="15" hidden="1" x14ac:dyDescent="0.25">
      <c r="BD2500" t="str">
        <f t="shared" si="112"/>
        <v>RTVHOLDENBROOK UNIT</v>
      </c>
      <c r="BE2500" s="30" t="s">
        <v>5185</v>
      </c>
      <c r="BF2500" s="30" t="s">
        <v>5186</v>
      </c>
      <c r="BG2500" s="30" t="s">
        <v>5185</v>
      </c>
      <c r="BH2500" s="30" t="s">
        <v>5186</v>
      </c>
      <c r="BI2500" s="30" t="s">
        <v>5170</v>
      </c>
    </row>
    <row r="2501" spans="56:61" s="20" customFormat="1" ht="15" hidden="1" x14ac:dyDescent="0.25">
      <c r="BD2501" t="str">
        <f t="shared" si="112"/>
        <v>RTVHOLLINS PARK</v>
      </c>
      <c r="BE2501" s="30" t="s">
        <v>5187</v>
      </c>
      <c r="BF2501" s="30" t="s">
        <v>5188</v>
      </c>
      <c r="BG2501" s="30" t="s">
        <v>5187</v>
      </c>
      <c r="BH2501" s="30" t="s">
        <v>5188</v>
      </c>
      <c r="BI2501" s="30" t="s">
        <v>5170</v>
      </c>
    </row>
    <row r="2502" spans="56:61" s="20" customFormat="1" ht="15" hidden="1" x14ac:dyDescent="0.25">
      <c r="BD2502" t="str">
        <f t="shared" si="112"/>
        <v>RTVHOLLINS PARK HOSPITAL OLDER PERSONS</v>
      </c>
      <c r="BE2502" s="30" t="s">
        <v>5189</v>
      </c>
      <c r="BF2502" s="30" t="s">
        <v>5190</v>
      </c>
      <c r="BG2502" s="30" t="s">
        <v>5189</v>
      </c>
      <c r="BH2502" s="30" t="s">
        <v>5190</v>
      </c>
      <c r="BI2502" s="30" t="s">
        <v>5170</v>
      </c>
    </row>
    <row r="2503" spans="56:61" s="20" customFormat="1" ht="15" hidden="1" x14ac:dyDescent="0.25">
      <c r="BD2503" t="str">
        <f t="shared" si="112"/>
        <v>RTVKIRKBY HEALTH SUITE</v>
      </c>
      <c r="BE2503" s="30" t="s">
        <v>5191</v>
      </c>
      <c r="BF2503" s="30" t="s">
        <v>5192</v>
      </c>
      <c r="BG2503" s="30" t="s">
        <v>5191</v>
      </c>
      <c r="BH2503" s="30" t="s">
        <v>5192</v>
      </c>
      <c r="BI2503" s="30" t="s">
        <v>5170</v>
      </c>
    </row>
    <row r="2504" spans="56:61" s="20" customFormat="1" ht="15" hidden="1" x14ac:dyDescent="0.25">
      <c r="BD2504" t="str">
        <f t="shared" si="112"/>
        <v>RTVLAKESIDE UNIT</v>
      </c>
      <c r="BE2504" s="30" t="s">
        <v>5193</v>
      </c>
      <c r="BF2504" s="30" t="s">
        <v>2836</v>
      </c>
      <c r="BG2504" s="30" t="s">
        <v>5193</v>
      </c>
      <c r="BH2504" s="30" t="s">
        <v>2836</v>
      </c>
      <c r="BI2504" s="30" t="s">
        <v>5170</v>
      </c>
    </row>
    <row r="2505" spans="56:61" s="20" customFormat="1" ht="15" hidden="1" x14ac:dyDescent="0.25">
      <c r="BD2505" t="str">
        <f t="shared" si="112"/>
        <v>RTVLAKESIDE UNIT / MHMB</v>
      </c>
      <c r="BE2505" s="30" t="s">
        <v>5194</v>
      </c>
      <c r="BF2505" s="30" t="s">
        <v>5195</v>
      </c>
      <c r="BG2505" s="30" t="s">
        <v>5194</v>
      </c>
      <c r="BH2505" s="30" t="s">
        <v>5195</v>
      </c>
      <c r="BI2505" s="30" t="s">
        <v>5170</v>
      </c>
    </row>
    <row r="2506" spans="56:61" s="20" customFormat="1" ht="15" hidden="1" x14ac:dyDescent="0.25">
      <c r="BD2506" t="str">
        <f t="shared" si="112"/>
        <v>RTVLINDAMERE UNIT</v>
      </c>
      <c r="BE2506" s="30" t="s">
        <v>5196</v>
      </c>
      <c r="BF2506" s="30" t="s">
        <v>5197</v>
      </c>
      <c r="BG2506" s="30" t="s">
        <v>5196</v>
      </c>
      <c r="BH2506" s="30" t="s">
        <v>5197</v>
      </c>
      <c r="BI2506" s="30" t="s">
        <v>5170</v>
      </c>
    </row>
    <row r="2507" spans="56:61" s="20" customFormat="1" ht="15" hidden="1" x14ac:dyDescent="0.25">
      <c r="BD2507" t="str">
        <f t="shared" si="112"/>
        <v>RTVLONGVIEW PCRC</v>
      </c>
      <c r="BE2507" s="30" t="s">
        <v>5198</v>
      </c>
      <c r="BF2507" s="30" t="s">
        <v>5199</v>
      </c>
      <c r="BG2507" s="30" t="s">
        <v>5198</v>
      </c>
      <c r="BH2507" s="30" t="s">
        <v>5199</v>
      </c>
      <c r="BI2507" s="30" t="s">
        <v>5170</v>
      </c>
    </row>
    <row r="2508" spans="56:61" s="20" customFormat="1" ht="15" hidden="1" x14ac:dyDescent="0.25">
      <c r="BD2508" t="str">
        <f t="shared" si="112"/>
        <v>RTVMANOR FARM PCRC</v>
      </c>
      <c r="BE2508" s="30" t="s">
        <v>5200</v>
      </c>
      <c r="BF2508" s="30" t="s">
        <v>5201</v>
      </c>
      <c r="BG2508" s="30" t="s">
        <v>5200</v>
      </c>
      <c r="BH2508" s="30" t="s">
        <v>5201</v>
      </c>
      <c r="BI2508" s="30" t="s">
        <v>5170</v>
      </c>
    </row>
    <row r="2509" spans="56:61" s="20" customFormat="1" ht="15" hidden="1" x14ac:dyDescent="0.25">
      <c r="BD2509" t="str">
        <f t="shared" si="112"/>
        <v>RTVMASEFIELD SUITE</v>
      </c>
      <c r="BE2509" s="30" t="s">
        <v>5202</v>
      </c>
      <c r="BF2509" s="30" t="s">
        <v>5203</v>
      </c>
      <c r="BG2509" s="30" t="s">
        <v>5202</v>
      </c>
      <c r="BH2509" s="30" t="s">
        <v>5203</v>
      </c>
      <c r="BI2509" s="30" t="s">
        <v>5170</v>
      </c>
    </row>
    <row r="2510" spans="56:61" s="20" customFormat="1" ht="15" hidden="1" x14ac:dyDescent="0.25">
      <c r="BD2510" t="str">
        <f t="shared" si="112"/>
        <v>RTVMEADOW PARK INDEPENDENT HOSPITAL</v>
      </c>
      <c r="BE2510" s="30" t="s">
        <v>5204</v>
      </c>
      <c r="BF2510" s="30" t="s">
        <v>5205</v>
      </c>
      <c r="BG2510" s="30" t="s">
        <v>5204</v>
      </c>
      <c r="BH2510" s="30" t="s">
        <v>5205</v>
      </c>
      <c r="BI2510" s="30" t="s">
        <v>5170</v>
      </c>
    </row>
    <row r="2511" spans="56:61" s="20" customFormat="1" ht="15" hidden="1" x14ac:dyDescent="0.25">
      <c r="BD2511" t="str">
        <f t="shared" si="112"/>
        <v>RTVNEWTON COMMUNITY HOSPITAL</v>
      </c>
      <c r="BE2511" s="30" t="s">
        <v>5206</v>
      </c>
      <c r="BF2511" s="30" t="s">
        <v>1299</v>
      </c>
      <c r="BG2511" s="30" t="s">
        <v>5206</v>
      </c>
      <c r="BH2511" s="30" t="s">
        <v>1299</v>
      </c>
      <c r="BI2511" s="30" t="s">
        <v>5170</v>
      </c>
    </row>
    <row r="2512" spans="56:61" s="20" customFormat="1" ht="15" hidden="1" x14ac:dyDescent="0.25">
      <c r="BD2512" t="str">
        <f t="shared" si="112"/>
        <v>RTVNORTH HUYTON PCRC</v>
      </c>
      <c r="BE2512" s="30" t="s">
        <v>5207</v>
      </c>
      <c r="BF2512" s="30" t="s">
        <v>5208</v>
      </c>
      <c r="BG2512" s="30" t="s">
        <v>5207</v>
      </c>
      <c r="BH2512" s="30" t="s">
        <v>5208</v>
      </c>
      <c r="BI2512" s="30" t="s">
        <v>5170</v>
      </c>
    </row>
    <row r="2513" spans="56:61" s="20" customFormat="1" ht="15" hidden="1" x14ac:dyDescent="0.25">
      <c r="BD2513" t="str">
        <f t="shared" si="112"/>
        <v>RTVORFORD JUBILEE PARK</v>
      </c>
      <c r="BE2513" s="30" t="s">
        <v>5209</v>
      </c>
      <c r="BF2513" s="30" t="s">
        <v>5210</v>
      </c>
      <c r="BG2513" s="30" t="s">
        <v>5209</v>
      </c>
      <c r="BH2513" s="30" t="s">
        <v>5210</v>
      </c>
      <c r="BI2513" s="30" t="s">
        <v>5170</v>
      </c>
    </row>
    <row r="2514" spans="56:61" s="20" customFormat="1" ht="15" hidden="1" x14ac:dyDescent="0.25">
      <c r="BD2514" t="str">
        <f t="shared" si="112"/>
        <v>RTVPENNINGTON UNIT</v>
      </c>
      <c r="BE2514" s="30" t="s">
        <v>5211</v>
      </c>
      <c r="BF2514" s="30" t="s">
        <v>5212</v>
      </c>
      <c r="BG2514" s="30" t="s">
        <v>5211</v>
      </c>
      <c r="BH2514" s="30" t="s">
        <v>5212</v>
      </c>
      <c r="BI2514" s="30" t="s">
        <v>5170</v>
      </c>
    </row>
    <row r="2515" spans="56:61" s="20" customFormat="1" ht="15" hidden="1" x14ac:dyDescent="0.25">
      <c r="BD2515" t="str">
        <f t="shared" si="112"/>
        <v>RTVREDBANK COMMUNITY HOME</v>
      </c>
      <c r="BE2515" s="30" t="s">
        <v>5213</v>
      </c>
      <c r="BF2515" s="30" t="s">
        <v>5214</v>
      </c>
      <c r="BG2515" s="30" t="s">
        <v>5213</v>
      </c>
      <c r="BH2515" s="30" t="s">
        <v>5214</v>
      </c>
      <c r="BI2515" s="30" t="s">
        <v>5170</v>
      </c>
    </row>
    <row r="2516" spans="56:61" s="20" customFormat="1" ht="15" hidden="1" x14ac:dyDescent="0.25">
      <c r="BD2516" t="str">
        <f t="shared" si="112"/>
        <v>RTVRIVINGTON UNIT</v>
      </c>
      <c r="BE2516" s="30" t="s">
        <v>5215</v>
      </c>
      <c r="BF2516" s="30" t="s">
        <v>5216</v>
      </c>
      <c r="BG2516" s="30" t="s">
        <v>5215</v>
      </c>
      <c r="BH2516" s="30" t="s">
        <v>5216</v>
      </c>
      <c r="BI2516" s="30" t="s">
        <v>5170</v>
      </c>
    </row>
    <row r="2517" spans="56:61" s="20" customFormat="1" ht="15" hidden="1" x14ac:dyDescent="0.25">
      <c r="BD2517" t="str">
        <f t="shared" si="112"/>
        <v>RTVSEPHTON UNIT</v>
      </c>
      <c r="BE2517" s="30" t="s">
        <v>5217</v>
      </c>
      <c r="BF2517" s="30" t="s">
        <v>5218</v>
      </c>
      <c r="BG2517" s="30" t="s">
        <v>5217</v>
      </c>
      <c r="BH2517" s="30" t="s">
        <v>5218</v>
      </c>
      <c r="BI2517" s="30" t="s">
        <v>5170</v>
      </c>
    </row>
    <row r="2518" spans="56:61" s="20" customFormat="1" ht="15" hidden="1" x14ac:dyDescent="0.25">
      <c r="BD2518" t="str">
        <f t="shared" si="112"/>
        <v>RTVST HELENS HOSPITAL</v>
      </c>
      <c r="BE2518" s="30" t="s">
        <v>5219</v>
      </c>
      <c r="BF2518" s="30" t="s">
        <v>1302</v>
      </c>
      <c r="BG2518" s="30" t="s">
        <v>5219</v>
      </c>
      <c r="BH2518" s="30" t="s">
        <v>1302</v>
      </c>
      <c r="BI2518" s="30" t="s">
        <v>5170</v>
      </c>
    </row>
    <row r="2519" spans="56:61" s="20" customFormat="1" ht="15" hidden="1" x14ac:dyDescent="0.25">
      <c r="BD2519" t="str">
        <f t="shared" si="112"/>
        <v>RTVSTEPHENSON SUITE - WHISTON HOSPITAL</v>
      </c>
      <c r="BE2519" s="30" t="s">
        <v>5220</v>
      </c>
      <c r="BF2519" s="30" t="s">
        <v>5221</v>
      </c>
      <c r="BG2519" s="30" t="s">
        <v>5220</v>
      </c>
      <c r="BH2519" s="30" t="s">
        <v>5221</v>
      </c>
      <c r="BI2519" s="30" t="s">
        <v>5170</v>
      </c>
    </row>
    <row r="2520" spans="56:61" s="20" customFormat="1" ht="15" hidden="1" x14ac:dyDescent="0.25">
      <c r="BD2520" t="str">
        <f t="shared" si="112"/>
        <v>RTVSTEWART DAY HOSPITAL</v>
      </c>
      <c r="BE2520" s="30" t="s">
        <v>5222</v>
      </c>
      <c r="BF2520" s="30" t="s">
        <v>5223</v>
      </c>
      <c r="BG2520" s="30" t="s">
        <v>5222</v>
      </c>
      <c r="BH2520" s="30" t="s">
        <v>5223</v>
      </c>
      <c r="BI2520" s="30" t="s">
        <v>5170</v>
      </c>
    </row>
    <row r="2521" spans="56:61" s="20" customFormat="1" ht="15" hidden="1" x14ac:dyDescent="0.25">
      <c r="BD2521" t="str">
        <f t="shared" si="112"/>
        <v>RTVTHE OLD QUAYS</v>
      </c>
      <c r="BE2521" s="30" t="s">
        <v>5224</v>
      </c>
      <c r="BF2521" s="30" t="s">
        <v>5225</v>
      </c>
      <c r="BG2521" s="30" t="s">
        <v>5224</v>
      </c>
      <c r="BH2521" s="30" t="s">
        <v>5225</v>
      </c>
      <c r="BI2521" s="30" t="s">
        <v>5170</v>
      </c>
    </row>
    <row r="2522" spans="56:61" s="20" customFormat="1" ht="15" hidden="1" x14ac:dyDescent="0.25">
      <c r="BD2522" t="str">
        <f t="shared" si="112"/>
        <v>RTVWEAVER LODGE INDEPENDENT HOSPITAL</v>
      </c>
      <c r="BE2522" s="30" t="s">
        <v>5226</v>
      </c>
      <c r="BF2522" s="30" t="s">
        <v>5227</v>
      </c>
      <c r="BG2522" s="30" t="s">
        <v>5226</v>
      </c>
      <c r="BH2522" s="30" t="s">
        <v>5227</v>
      </c>
      <c r="BI2522" s="30" t="s">
        <v>5170</v>
      </c>
    </row>
    <row r="2523" spans="56:61" s="20" customFormat="1" ht="15" hidden="1" x14ac:dyDescent="0.25">
      <c r="BD2523" t="str">
        <f t="shared" si="112"/>
        <v>RTVWHISTON HOSPITAL</v>
      </c>
      <c r="BE2523" s="30" t="s">
        <v>5228</v>
      </c>
      <c r="BF2523" s="30" t="s">
        <v>1306</v>
      </c>
      <c r="BG2523" s="30" t="s">
        <v>5228</v>
      </c>
      <c r="BH2523" s="30" t="s">
        <v>1306</v>
      </c>
      <c r="BI2523" s="30" t="s">
        <v>5170</v>
      </c>
    </row>
    <row r="2524" spans="56:61" s="20" customFormat="1" ht="15" hidden="1" x14ac:dyDescent="0.25">
      <c r="BD2524" t="str">
        <f t="shared" si="112"/>
        <v>RTXFURNESS GENERAL HOSPITAL</v>
      </c>
      <c r="BE2524" s="30" t="s">
        <v>5229</v>
      </c>
      <c r="BF2524" s="30" t="s">
        <v>5230</v>
      </c>
      <c r="BG2524" s="30" t="s">
        <v>5229</v>
      </c>
      <c r="BH2524" s="30" t="s">
        <v>5230</v>
      </c>
      <c r="BI2524" s="30" t="s">
        <v>5231</v>
      </c>
    </row>
    <row r="2525" spans="56:61" s="20" customFormat="1" ht="15" hidden="1" x14ac:dyDescent="0.25">
      <c r="BD2525" t="str">
        <f t="shared" si="112"/>
        <v>RTXMILLOM HOSPITAL</v>
      </c>
      <c r="BE2525" s="30" t="s">
        <v>5232</v>
      </c>
      <c r="BF2525" s="30" t="s">
        <v>3089</v>
      </c>
      <c r="BG2525" s="30" t="s">
        <v>5232</v>
      </c>
      <c r="BH2525" s="30" t="s">
        <v>3089</v>
      </c>
      <c r="BI2525" s="30" t="s">
        <v>5231</v>
      </c>
    </row>
    <row r="2526" spans="56:61" s="20" customFormat="1" ht="15" hidden="1" x14ac:dyDescent="0.25">
      <c r="BD2526" t="str">
        <f t="shared" si="112"/>
        <v>RTXQUEEN VICTORIA HOSPITAL</v>
      </c>
      <c r="BE2526" s="30" t="s">
        <v>5233</v>
      </c>
      <c r="BF2526" s="30" t="s">
        <v>1600</v>
      </c>
      <c r="BG2526" s="30" t="s">
        <v>5233</v>
      </c>
      <c r="BH2526" s="30" t="s">
        <v>1600</v>
      </c>
      <c r="BI2526" s="30" t="s">
        <v>5231</v>
      </c>
    </row>
    <row r="2527" spans="56:61" s="20" customFormat="1" ht="15" hidden="1" x14ac:dyDescent="0.25">
      <c r="BD2527" t="str">
        <f t="shared" si="112"/>
        <v>RTXROYAL LANCASTER INFIRMARY</v>
      </c>
      <c r="BE2527" s="30" t="s">
        <v>5234</v>
      </c>
      <c r="BF2527" s="30" t="s">
        <v>5235</v>
      </c>
      <c r="BG2527" s="30" t="s">
        <v>5234</v>
      </c>
      <c r="BH2527" s="30" t="s">
        <v>5235</v>
      </c>
      <c r="BI2527" s="30" t="s">
        <v>5231</v>
      </c>
    </row>
    <row r="2528" spans="56:61" s="20" customFormat="1" ht="15" hidden="1" x14ac:dyDescent="0.25">
      <c r="BD2528" t="str">
        <f t="shared" si="112"/>
        <v>RTXWESTMORLAND GENERAL HOSPITAL</v>
      </c>
      <c r="BE2528" s="30" t="s">
        <v>5236</v>
      </c>
      <c r="BF2528" s="30" t="s">
        <v>3202</v>
      </c>
      <c r="BG2528" s="30" t="s">
        <v>5236</v>
      </c>
      <c r="BH2528" s="30" t="s">
        <v>3202</v>
      </c>
      <c r="BI2528" s="30" t="s">
        <v>5231</v>
      </c>
    </row>
    <row r="2529" spans="56:61" s="20" customFormat="1" ht="15" hidden="1" x14ac:dyDescent="0.25">
      <c r="BD2529" t="str">
        <f t="shared" si="112"/>
        <v>RV3  3 BEATRICE PLACE</v>
      </c>
      <c r="BE2529" s="30" t="s">
        <v>5237</v>
      </c>
      <c r="BF2529" s="30" t="s">
        <v>5238</v>
      </c>
      <c r="BG2529" s="30" t="s">
        <v>5237</v>
      </c>
      <c r="BH2529" s="30" t="s">
        <v>5238</v>
      </c>
      <c r="BI2529" s="30" t="s">
        <v>5239</v>
      </c>
    </row>
    <row r="2530" spans="56:61" s="20" customFormat="1" ht="15" hidden="1" x14ac:dyDescent="0.25">
      <c r="BD2530" t="str">
        <f t="shared" si="112"/>
        <v>RV3  7A WOODFIELD ROAD</v>
      </c>
      <c r="BE2530" s="30" t="s">
        <v>5240</v>
      </c>
      <c r="BF2530" s="30" t="s">
        <v>5241</v>
      </c>
      <c r="BG2530" s="30" t="s">
        <v>5240</v>
      </c>
      <c r="BH2530" s="30" t="s">
        <v>5241</v>
      </c>
      <c r="BI2530" s="30" t="s">
        <v>5239</v>
      </c>
    </row>
    <row r="2531" spans="56:61" s="20" customFormat="1" ht="15" hidden="1" x14ac:dyDescent="0.25">
      <c r="BD2531" t="str">
        <f t="shared" si="112"/>
        <v>RV3  KINGSBURY CHILD &amp; FAMILY CENTRE</v>
      </c>
      <c r="BE2531" s="30" t="s">
        <v>5242</v>
      </c>
      <c r="BF2531" s="30" t="s">
        <v>5243</v>
      </c>
      <c r="BG2531" s="30" t="s">
        <v>5242</v>
      </c>
      <c r="BH2531" s="30" t="s">
        <v>5243</v>
      </c>
      <c r="BI2531" s="30" t="s">
        <v>5239</v>
      </c>
    </row>
    <row r="2532" spans="56:61" s="20" customFormat="1" ht="15" hidden="1" x14ac:dyDescent="0.25">
      <c r="BD2532" t="str">
        <f t="shared" si="112"/>
        <v>RV3  OAKWOOD HOUSE</v>
      </c>
      <c r="BE2532" s="30" t="s">
        <v>5244</v>
      </c>
      <c r="BF2532" s="30" t="s">
        <v>5245</v>
      </c>
      <c r="BG2532" s="30" t="s">
        <v>5244</v>
      </c>
      <c r="BH2532" s="30" t="s">
        <v>5245</v>
      </c>
      <c r="BI2532" s="30" t="s">
        <v>5239</v>
      </c>
    </row>
    <row r="2533" spans="56:61" s="20" customFormat="1" ht="15" hidden="1" x14ac:dyDescent="0.25">
      <c r="BD2533" t="str">
        <f t="shared" si="112"/>
        <v>RV3  PARK ROYAL CENTRE FOR MENTAL HEALTH</v>
      </c>
      <c r="BE2533" s="30" t="s">
        <v>5246</v>
      </c>
      <c r="BF2533" s="30" t="s">
        <v>5247</v>
      </c>
      <c r="BG2533" s="30" t="s">
        <v>5246</v>
      </c>
      <c r="BH2533" s="30" t="s">
        <v>5247</v>
      </c>
      <c r="BI2533" s="30" t="s">
        <v>5239</v>
      </c>
    </row>
    <row r="2534" spans="56:61" s="20" customFormat="1" ht="15" hidden="1" x14ac:dyDescent="0.25">
      <c r="BD2534" t="str">
        <f t="shared" si="112"/>
        <v>RV3  ROSEDALE COURT</v>
      </c>
      <c r="BE2534" s="30" t="s">
        <v>5248</v>
      </c>
      <c r="BF2534" s="30" t="s">
        <v>5249</v>
      </c>
      <c r="BG2534" s="30" t="s">
        <v>5248</v>
      </c>
      <c r="BH2534" s="30" t="s">
        <v>5249</v>
      </c>
      <c r="BI2534" s="30" t="s">
        <v>5239</v>
      </c>
    </row>
    <row r="2535" spans="56:61" s="20" customFormat="1" ht="15" hidden="1" x14ac:dyDescent="0.25">
      <c r="BD2535" t="str">
        <f t="shared" si="112"/>
        <v>RV3  THE BUTTERWORTH CENTRE</v>
      </c>
      <c r="BE2535" s="30" t="s">
        <v>5250</v>
      </c>
      <c r="BF2535" s="30" t="s">
        <v>5251</v>
      </c>
      <c r="BG2535" s="30" t="s">
        <v>5250</v>
      </c>
      <c r="BH2535" s="30" t="s">
        <v>5251</v>
      </c>
      <c r="BI2535" s="30" t="s">
        <v>5239</v>
      </c>
    </row>
    <row r="2536" spans="56:61" s="20" customFormat="1" ht="15" hidden="1" x14ac:dyDescent="0.25">
      <c r="BD2536" t="str">
        <f t="shared" si="112"/>
        <v>RV3  THE CAMPBELL CENTRE</v>
      </c>
      <c r="BE2536" s="30" t="s">
        <v>5252</v>
      </c>
      <c r="BF2536" s="30" t="s">
        <v>5253</v>
      </c>
      <c r="BG2536" s="30" t="s">
        <v>5252</v>
      </c>
      <c r="BH2536" s="30" t="s">
        <v>5253</v>
      </c>
      <c r="BI2536" s="30" t="s">
        <v>5239</v>
      </c>
    </row>
    <row r="2537" spans="56:61" s="20" customFormat="1" ht="15" hidden="1" x14ac:dyDescent="0.25">
      <c r="BD2537" t="str">
        <f t="shared" si="112"/>
        <v>RV3ACRC</v>
      </c>
      <c r="BE2537" s="30" t="s">
        <v>5254</v>
      </c>
      <c r="BF2537" s="30" t="s">
        <v>5255</v>
      </c>
      <c r="BG2537" s="30" t="s">
        <v>5254</v>
      </c>
      <c r="BH2537" s="30" t="s">
        <v>5255</v>
      </c>
      <c r="BI2537" s="30" t="s">
        <v>5239</v>
      </c>
    </row>
    <row r="2538" spans="56:61" s="20" customFormat="1" ht="15" hidden="1" x14ac:dyDescent="0.25">
      <c r="BD2538" t="str">
        <f t="shared" si="112"/>
        <v>RV3ASTI</v>
      </c>
      <c r="BE2538" s="30" t="s">
        <v>5256</v>
      </c>
      <c r="BF2538" s="30" t="s">
        <v>5257</v>
      </c>
      <c r="BG2538" s="30" t="s">
        <v>5256</v>
      </c>
      <c r="BH2538" s="30" t="s">
        <v>5257</v>
      </c>
      <c r="BI2538" s="30" t="s">
        <v>5239</v>
      </c>
    </row>
    <row r="2539" spans="56:61" s="20" customFormat="1" ht="15" hidden="1" x14ac:dyDescent="0.25">
      <c r="BD2539" t="str">
        <f t="shared" si="112"/>
        <v>RV3BLETCHLEY THERAPY UNIT</v>
      </c>
      <c r="BE2539" s="30" t="s">
        <v>5258</v>
      </c>
      <c r="BF2539" s="30" t="s">
        <v>5259</v>
      </c>
      <c r="BG2539" s="30" t="s">
        <v>5258</v>
      </c>
      <c r="BH2539" s="30" t="s">
        <v>5259</v>
      </c>
      <c r="BI2539" s="30" t="s">
        <v>5239</v>
      </c>
    </row>
    <row r="2540" spans="56:61" s="20" customFormat="1" ht="15" hidden="1" x14ac:dyDescent="0.25">
      <c r="BD2540" t="str">
        <f t="shared" si="112"/>
        <v>RV3CHELSEA &amp; WESTMINSTER HOSPITAL</v>
      </c>
      <c r="BE2540" s="30" t="s">
        <v>5260</v>
      </c>
      <c r="BF2540" s="30" t="s">
        <v>5261</v>
      </c>
      <c r="BG2540" s="30" t="s">
        <v>5260</v>
      </c>
      <c r="BH2540" s="30" t="s">
        <v>5261</v>
      </c>
      <c r="BI2540" s="30" t="s">
        <v>5239</v>
      </c>
    </row>
    <row r="2541" spans="56:61" s="20" customFormat="1" ht="15" hidden="1" x14ac:dyDescent="0.25">
      <c r="BD2541" t="str">
        <f t="shared" si="112"/>
        <v>RV3CHILD &amp; ADOLESCENT PSYCHIATRY</v>
      </c>
      <c r="BE2541" s="30" t="s">
        <v>5262</v>
      </c>
      <c r="BF2541" s="30" t="s">
        <v>5263</v>
      </c>
      <c r="BG2541" s="30" t="s">
        <v>5262</v>
      </c>
      <c r="BH2541" s="30" t="s">
        <v>5263</v>
      </c>
      <c r="BI2541" s="30" t="s">
        <v>5239</v>
      </c>
    </row>
    <row r="2542" spans="56:61" s="20" customFormat="1" ht="15" hidden="1" x14ac:dyDescent="0.25">
      <c r="BD2542" t="str">
        <f t="shared" si="112"/>
        <v>RV3CRAVEN PARK</v>
      </c>
      <c r="BE2542" s="30" t="s">
        <v>5264</v>
      </c>
      <c r="BF2542" s="30" t="s">
        <v>5265</v>
      </c>
      <c r="BG2542" s="30" t="s">
        <v>5264</v>
      </c>
      <c r="BH2542" s="30" t="s">
        <v>5265</v>
      </c>
      <c r="BI2542" s="30" t="s">
        <v>5239</v>
      </c>
    </row>
    <row r="2543" spans="56:61" s="20" customFormat="1" ht="15" hidden="1" x14ac:dyDescent="0.25">
      <c r="BD2543" t="str">
        <f t="shared" si="112"/>
        <v>RV3EAST RECOVERY</v>
      </c>
      <c r="BE2543" s="30" t="s">
        <v>5266</v>
      </c>
      <c r="BF2543" s="30" t="s">
        <v>5267</v>
      </c>
      <c r="BG2543" s="30" t="s">
        <v>5266</v>
      </c>
      <c r="BH2543" s="30" t="s">
        <v>5267</v>
      </c>
      <c r="BI2543" s="30" t="s">
        <v>5239</v>
      </c>
    </row>
    <row r="2544" spans="56:61" s="20" customFormat="1" ht="15" hidden="1" x14ac:dyDescent="0.25">
      <c r="BD2544" t="str">
        <f t="shared" si="112"/>
        <v>RV3EAST RECOVERY</v>
      </c>
      <c r="BE2544" s="30" t="s">
        <v>5268</v>
      </c>
      <c r="BF2544" s="30" t="s">
        <v>5267</v>
      </c>
      <c r="BG2544" s="30" t="s">
        <v>5268</v>
      </c>
      <c r="BH2544" s="30" t="s">
        <v>5267</v>
      </c>
      <c r="BI2544" s="30" t="s">
        <v>5239</v>
      </c>
    </row>
    <row r="2545" spans="56:61" s="20" customFormat="1" ht="15" hidden="1" x14ac:dyDescent="0.25">
      <c r="BD2545" t="str">
        <f t="shared" si="112"/>
        <v>RV3ENFIELD COMMUNITY LD</v>
      </c>
      <c r="BE2545" s="30" t="s">
        <v>5269</v>
      </c>
      <c r="BF2545" s="30" t="s">
        <v>5270</v>
      </c>
      <c r="BG2545" s="30" t="s">
        <v>5269</v>
      </c>
      <c r="BH2545" s="30" t="s">
        <v>5270</v>
      </c>
      <c r="BI2545" s="30" t="s">
        <v>5239</v>
      </c>
    </row>
    <row r="2546" spans="56:61" s="20" customFormat="1" ht="15" hidden="1" x14ac:dyDescent="0.25">
      <c r="BD2546" t="str">
        <f t="shared" si="112"/>
        <v>RV3FAIRLIGHT AVENUE COMMUNITY REHABILITATION UNIT</v>
      </c>
      <c r="BE2546" s="30" t="s">
        <v>5271</v>
      </c>
      <c r="BF2546" s="30" t="s">
        <v>5272</v>
      </c>
      <c r="BG2546" s="30" t="s">
        <v>5271</v>
      </c>
      <c r="BH2546" s="30" t="s">
        <v>5272</v>
      </c>
      <c r="BI2546" s="30" t="s">
        <v>5239</v>
      </c>
    </row>
    <row r="2547" spans="56:61" s="20" customFormat="1" ht="15" hidden="1" x14ac:dyDescent="0.25">
      <c r="BD2547" t="str">
        <f t="shared" si="112"/>
        <v>RV3GREENVIEW</v>
      </c>
      <c r="BE2547" s="30" t="s">
        <v>5273</v>
      </c>
      <c r="BF2547" s="30" t="s">
        <v>5274</v>
      </c>
      <c r="BG2547" s="30" t="s">
        <v>5273</v>
      </c>
      <c r="BH2547" s="30" t="s">
        <v>5274</v>
      </c>
      <c r="BI2547" s="30" t="s">
        <v>5239</v>
      </c>
    </row>
    <row r="2548" spans="56:61" s="20" customFormat="1" ht="15" hidden="1" x14ac:dyDescent="0.25">
      <c r="BD2548" t="str">
        <f t="shared" si="112"/>
        <v>RV3HILLINGDON HOSPITAL</v>
      </c>
      <c r="BE2548" s="30" t="s">
        <v>5275</v>
      </c>
      <c r="BF2548" s="30" t="s">
        <v>1153</v>
      </c>
      <c r="BG2548" s="30" t="s">
        <v>5275</v>
      </c>
      <c r="BH2548" s="30" t="s">
        <v>1153</v>
      </c>
      <c r="BI2548" s="30" t="s">
        <v>5239</v>
      </c>
    </row>
    <row r="2549" spans="56:61" s="20" customFormat="1" ht="15" hidden="1" x14ac:dyDescent="0.25">
      <c r="BD2549" t="str">
        <f t="shared" si="112"/>
        <v>RV3HORTON HAVEN</v>
      </c>
      <c r="BE2549" s="30" t="s">
        <v>5276</v>
      </c>
      <c r="BF2549" s="30" t="s">
        <v>5277</v>
      </c>
      <c r="BG2549" s="30" t="s">
        <v>5276</v>
      </c>
      <c r="BH2549" s="30" t="s">
        <v>5277</v>
      </c>
      <c r="BI2549" s="30" t="s">
        <v>5239</v>
      </c>
    </row>
    <row r="2550" spans="56:61" s="20" customFormat="1" ht="15" hidden="1" x14ac:dyDescent="0.25">
      <c r="BD2550" t="str">
        <f t="shared" si="112"/>
        <v>RV3INTERMEDIATE CARE</v>
      </c>
      <c r="BE2550" s="30" t="s">
        <v>5278</v>
      </c>
      <c r="BF2550" s="30" t="s">
        <v>5279</v>
      </c>
      <c r="BG2550" s="30" t="s">
        <v>5278</v>
      </c>
      <c r="BH2550" s="30" t="s">
        <v>5279</v>
      </c>
      <c r="BI2550" s="30" t="s">
        <v>5239</v>
      </c>
    </row>
    <row r="2551" spans="56:61" s="20" customFormat="1" ht="15" hidden="1" x14ac:dyDescent="0.25">
      <c r="BD2551" t="str">
        <f t="shared" si="112"/>
        <v>RV3ISMS WINCHESTER</v>
      </c>
      <c r="BE2551" s="30" t="s">
        <v>5280</v>
      </c>
      <c r="BF2551" s="30" t="s">
        <v>5281</v>
      </c>
      <c r="BG2551" s="30" t="s">
        <v>5280</v>
      </c>
      <c r="BH2551" s="30" t="s">
        <v>5281</v>
      </c>
      <c r="BI2551" s="30" t="s">
        <v>5239</v>
      </c>
    </row>
    <row r="2552" spans="56:61" s="20" customFormat="1" ht="15" hidden="1" x14ac:dyDescent="0.25">
      <c r="BD2552" t="str">
        <f t="shared" si="112"/>
        <v>RV3K &amp; C COMMUNITY LD</v>
      </c>
      <c r="BE2552" s="30" t="s">
        <v>5282</v>
      </c>
      <c r="BF2552" s="30" t="s">
        <v>5283</v>
      </c>
      <c r="BG2552" s="30" t="s">
        <v>5282</v>
      </c>
      <c r="BH2552" s="30" t="s">
        <v>5283</v>
      </c>
      <c r="BI2552" s="30" t="s">
        <v>5239</v>
      </c>
    </row>
    <row r="2553" spans="56:61" s="20" customFormat="1" ht="15" hidden="1" x14ac:dyDescent="0.25">
      <c r="BD2553" t="str">
        <f t="shared" si="112"/>
        <v>RV3KCW COMMUNITY REHAB</v>
      </c>
      <c r="BE2553" s="30" t="s">
        <v>5284</v>
      </c>
      <c r="BF2553" s="30" t="s">
        <v>5285</v>
      </c>
      <c r="BG2553" s="30" t="s">
        <v>5284</v>
      </c>
      <c r="BH2553" s="30" t="s">
        <v>5285</v>
      </c>
      <c r="BI2553" s="30" t="s">
        <v>5239</v>
      </c>
    </row>
    <row r="2554" spans="56:61" s="20" customFormat="1" ht="15" hidden="1" x14ac:dyDescent="0.25">
      <c r="BD2554" t="str">
        <f t="shared" si="112"/>
        <v>RV3KINGSTON DAY NURSERY</v>
      </c>
      <c r="BE2554" s="30" t="s">
        <v>5286</v>
      </c>
      <c r="BF2554" s="30" t="s">
        <v>5287</v>
      </c>
      <c r="BG2554" s="30" t="s">
        <v>5286</v>
      </c>
      <c r="BH2554" s="30" t="s">
        <v>5287</v>
      </c>
      <c r="BI2554" s="30" t="s">
        <v>5239</v>
      </c>
    </row>
    <row r="2555" spans="56:61" s="20" customFormat="1" ht="15" hidden="1" x14ac:dyDescent="0.25">
      <c r="BD2555" t="str">
        <f t="shared" si="112"/>
        <v>RV3KNOWLES NURSERY</v>
      </c>
      <c r="BE2555" s="30" t="s">
        <v>5288</v>
      </c>
      <c r="BF2555" s="30" t="s">
        <v>5289</v>
      </c>
      <c r="BG2555" s="30" t="s">
        <v>5288</v>
      </c>
      <c r="BH2555" s="30" t="s">
        <v>5289</v>
      </c>
      <c r="BI2555" s="30" t="s">
        <v>5239</v>
      </c>
    </row>
    <row r="2556" spans="56:61" s="20" customFormat="1" ht="15" hidden="1" x14ac:dyDescent="0.25">
      <c r="BD2556" t="str">
        <f t="shared" si="112"/>
        <v>RV3LINDEN</v>
      </c>
      <c r="BE2556" s="30" t="s">
        <v>5290</v>
      </c>
      <c r="BF2556" s="30" t="s">
        <v>5291</v>
      </c>
      <c r="BG2556" s="30" t="s">
        <v>5290</v>
      </c>
      <c r="BH2556" s="30" t="s">
        <v>5291</v>
      </c>
      <c r="BI2556" s="30" t="s">
        <v>5239</v>
      </c>
    </row>
    <row r="2557" spans="56:61" s="20" customFormat="1" ht="15" hidden="1" x14ac:dyDescent="0.25">
      <c r="BD2557" t="str">
        <f t="shared" si="112"/>
        <v>RV3MAX GLATT UNIT</v>
      </c>
      <c r="BE2557" s="30" t="s">
        <v>5292</v>
      </c>
      <c r="BF2557" s="30" t="s">
        <v>5293</v>
      </c>
      <c r="BG2557" s="30" t="s">
        <v>5292</v>
      </c>
      <c r="BH2557" s="30" t="s">
        <v>5293</v>
      </c>
      <c r="BI2557" s="30" t="s">
        <v>5239</v>
      </c>
    </row>
    <row r="2558" spans="56:61" s="20" customFormat="1" ht="15" hidden="1" x14ac:dyDescent="0.25">
      <c r="BD2558" t="str">
        <f t="shared" si="112"/>
        <v>RV3MORTIMER MARKET DDU</v>
      </c>
      <c r="BE2558" s="30" t="s">
        <v>5294</v>
      </c>
      <c r="BF2558" s="30" t="s">
        <v>5295</v>
      </c>
      <c r="BG2558" s="30" t="s">
        <v>5294</v>
      </c>
      <c r="BH2558" s="30" t="s">
        <v>5295</v>
      </c>
      <c r="BI2558" s="30" t="s">
        <v>5239</v>
      </c>
    </row>
    <row r="2559" spans="56:61" s="20" customFormat="1" ht="15" hidden="1" x14ac:dyDescent="0.25">
      <c r="BD2559" t="str">
        <f t="shared" ref="BD2559:BD2622" si="113">CONCATENATE(LEFT(BE2559, 3),BF2559)</f>
        <v>RV3MOUNT VERNON PCCS</v>
      </c>
      <c r="BE2559" s="30" t="s">
        <v>5296</v>
      </c>
      <c r="BF2559" s="30" t="s">
        <v>5297</v>
      </c>
      <c r="BG2559" s="30" t="s">
        <v>5296</v>
      </c>
      <c r="BH2559" s="30" t="s">
        <v>5297</v>
      </c>
      <c r="BI2559" s="30" t="s">
        <v>5239</v>
      </c>
    </row>
    <row r="2560" spans="56:61" s="20" customFormat="1" ht="15" hidden="1" x14ac:dyDescent="0.25">
      <c r="BD2560" t="str">
        <f t="shared" si="113"/>
        <v>RV3NORTHWICK PARK HOSPITAL</v>
      </c>
      <c r="BE2560" s="30" t="s">
        <v>5298</v>
      </c>
      <c r="BF2560" s="30" t="s">
        <v>993</v>
      </c>
      <c r="BG2560" s="30" t="s">
        <v>5298</v>
      </c>
      <c r="BH2560" s="30" t="s">
        <v>993</v>
      </c>
      <c r="BI2560" s="30" t="s">
        <v>5239</v>
      </c>
    </row>
    <row r="2561" spans="56:61" s="20" customFormat="1" ht="15" hidden="1" x14ac:dyDescent="0.25">
      <c r="BD2561" t="str">
        <f t="shared" si="113"/>
        <v>RV3NORTHWOOD &amp; PINNER COMMUNITY HOSPITAL</v>
      </c>
      <c r="BE2561" s="30" t="s">
        <v>5299</v>
      </c>
      <c r="BF2561" s="30" t="s">
        <v>5300</v>
      </c>
      <c r="BG2561" s="30" t="s">
        <v>5299</v>
      </c>
      <c r="BH2561" s="30" t="s">
        <v>5300</v>
      </c>
      <c r="BI2561" s="30" t="s">
        <v>5239</v>
      </c>
    </row>
    <row r="2562" spans="56:61" s="20" customFormat="1" ht="15" hidden="1" x14ac:dyDescent="0.25">
      <c r="BD2562" t="str">
        <f t="shared" si="113"/>
        <v>RV3NORTHWOOD &amp; PINNER COMMUNITY UNIT</v>
      </c>
      <c r="BE2562" s="30" t="s">
        <v>5301</v>
      </c>
      <c r="BF2562" s="30" t="s">
        <v>5302</v>
      </c>
      <c r="BG2562" s="30" t="s">
        <v>5301</v>
      </c>
      <c r="BH2562" s="30" t="s">
        <v>5302</v>
      </c>
      <c r="BI2562" s="30" t="s">
        <v>5239</v>
      </c>
    </row>
    <row r="2563" spans="56:61" s="20" customFormat="1" ht="15" hidden="1" x14ac:dyDescent="0.25">
      <c r="BD2563" t="str">
        <f t="shared" si="113"/>
        <v>RV3NORTHWOOD &amp; PINNER COMMUNITY UNIT</v>
      </c>
      <c r="BE2563" s="30" t="s">
        <v>5303</v>
      </c>
      <c r="BF2563" s="30" t="s">
        <v>5302</v>
      </c>
      <c r="BG2563" s="30" t="s">
        <v>5303</v>
      </c>
      <c r="BH2563" s="30" t="s">
        <v>5302</v>
      </c>
      <c r="BI2563" s="30" t="s">
        <v>5239</v>
      </c>
    </row>
    <row r="2564" spans="56:61" s="20" customFormat="1" ht="15" hidden="1" x14ac:dyDescent="0.25">
      <c r="BD2564" t="str">
        <f t="shared" si="113"/>
        <v>RV3OLDER PERSONS MH</v>
      </c>
      <c r="BE2564" s="30" t="s">
        <v>5304</v>
      </c>
      <c r="BF2564" s="30" t="s">
        <v>5305</v>
      </c>
      <c r="BG2564" s="30" t="s">
        <v>5304</v>
      </c>
      <c r="BH2564" s="30" t="s">
        <v>5305</v>
      </c>
      <c r="BI2564" s="30" t="s">
        <v>5239</v>
      </c>
    </row>
    <row r="2565" spans="56:61" s="20" customFormat="1" ht="15" hidden="1" x14ac:dyDescent="0.25">
      <c r="BD2565" t="str">
        <f t="shared" si="113"/>
        <v>RV3PADDINGTON GREEN</v>
      </c>
      <c r="BE2565" s="30" t="s">
        <v>5306</v>
      </c>
      <c r="BF2565" s="30" t="s">
        <v>5307</v>
      </c>
      <c r="BG2565" s="30" t="s">
        <v>5306</v>
      </c>
      <c r="BH2565" s="30" t="s">
        <v>5307</v>
      </c>
      <c r="BI2565" s="30" t="s">
        <v>5239</v>
      </c>
    </row>
    <row r="2566" spans="56:61" s="20" customFormat="1" ht="15" hidden="1" x14ac:dyDescent="0.25">
      <c r="BD2566" t="str">
        <f t="shared" si="113"/>
        <v>RV3PLAYZONE</v>
      </c>
      <c r="BE2566" s="30" t="s">
        <v>5308</v>
      </c>
      <c r="BF2566" s="30" t="s">
        <v>5309</v>
      </c>
      <c r="BG2566" s="30" t="s">
        <v>5308</v>
      </c>
      <c r="BH2566" s="30" t="s">
        <v>5309</v>
      </c>
      <c r="BI2566" s="30" t="s">
        <v>5239</v>
      </c>
    </row>
    <row r="2567" spans="56:61" s="20" customFormat="1" ht="15" hidden="1" x14ac:dyDescent="0.25">
      <c r="BD2567" t="str">
        <f t="shared" si="113"/>
        <v>RV3ROXBOURNE HOSPITAL</v>
      </c>
      <c r="BE2567" s="30" t="s">
        <v>5310</v>
      </c>
      <c r="BF2567" s="30" t="s">
        <v>5311</v>
      </c>
      <c r="BG2567" s="30" t="s">
        <v>5310</v>
      </c>
      <c r="BH2567" s="30" t="s">
        <v>5311</v>
      </c>
      <c r="BI2567" s="30" t="s">
        <v>5239</v>
      </c>
    </row>
    <row r="2568" spans="56:61" s="20" customFormat="1" ht="15" hidden="1" x14ac:dyDescent="0.25">
      <c r="BD2568" t="str">
        <f t="shared" si="113"/>
        <v>RV3SOUTH KENSINGTON &amp; CHELSEA MENTAL HEALTH CENTRE</v>
      </c>
      <c r="BE2568" s="129" t="s">
        <v>5312</v>
      </c>
      <c r="BF2568" s="129" t="s">
        <v>5313</v>
      </c>
      <c r="BG2568" s="129" t="s">
        <v>5312</v>
      </c>
      <c r="BH2568" s="129" t="s">
        <v>5313</v>
      </c>
      <c r="BI2568" s="30" t="s">
        <v>5239</v>
      </c>
    </row>
    <row r="2569" spans="56:61" s="20" customFormat="1" ht="15" hidden="1" x14ac:dyDescent="0.25">
      <c r="BD2569" t="str">
        <f t="shared" si="113"/>
        <v>RV3SOUTH RECOVERY WESTMINSTER</v>
      </c>
      <c r="BE2569" s="30" t="s">
        <v>5314</v>
      </c>
      <c r="BF2569" s="30" t="s">
        <v>5315</v>
      </c>
      <c r="BG2569" s="30" t="s">
        <v>5314</v>
      </c>
      <c r="BH2569" s="30" t="s">
        <v>5315</v>
      </c>
      <c r="BI2569" s="30" t="s">
        <v>5239</v>
      </c>
    </row>
    <row r="2570" spans="56:61" s="20" customFormat="1" ht="15" hidden="1" x14ac:dyDescent="0.25">
      <c r="BD2570" t="str">
        <f t="shared" si="113"/>
        <v>RV3SOUTHALL CMHRC</v>
      </c>
      <c r="BE2570" s="30" t="s">
        <v>5316</v>
      </c>
      <c r="BF2570" s="30" t="s">
        <v>5317</v>
      </c>
      <c r="BG2570" s="30" t="s">
        <v>5316</v>
      </c>
      <c r="BH2570" s="30" t="s">
        <v>5317</v>
      </c>
      <c r="BI2570" s="30" t="s">
        <v>5239</v>
      </c>
    </row>
    <row r="2571" spans="56:61" s="20" customFormat="1" ht="15" hidden="1" x14ac:dyDescent="0.25">
      <c r="BD2571" t="str">
        <f t="shared" si="113"/>
        <v>RV3ST CHARLES HOSPITAL</v>
      </c>
      <c r="BE2571" s="30" t="s">
        <v>5318</v>
      </c>
      <c r="BF2571" s="30" t="s">
        <v>5319</v>
      </c>
      <c r="BG2571" s="30" t="s">
        <v>5318</v>
      </c>
      <c r="BH2571" s="30" t="s">
        <v>5319</v>
      </c>
      <c r="BI2571" s="30" t="s">
        <v>5239</v>
      </c>
    </row>
    <row r="2572" spans="56:61" s="20" customFormat="1" ht="15" hidden="1" x14ac:dyDescent="0.25">
      <c r="BD2572" t="str">
        <f t="shared" si="113"/>
        <v>RV3ST MARY'S HOSPITAL</v>
      </c>
      <c r="BE2572" s="30" t="s">
        <v>5320</v>
      </c>
      <c r="BF2572" s="30" t="s">
        <v>337</v>
      </c>
      <c r="BG2572" s="30" t="s">
        <v>5320</v>
      </c>
      <c r="BH2572" s="30" t="s">
        <v>337</v>
      </c>
      <c r="BI2572" s="30" t="s">
        <v>5239</v>
      </c>
    </row>
    <row r="2573" spans="56:61" s="20" customFormat="1" ht="15" hidden="1" x14ac:dyDescent="0.25">
      <c r="BD2573" t="str">
        <f t="shared" si="113"/>
        <v>RV3ST PANCRAS HOSPITAL</v>
      </c>
      <c r="BE2573" s="30" t="s">
        <v>5321</v>
      </c>
      <c r="BF2573" s="30" t="s">
        <v>5322</v>
      </c>
      <c r="BG2573" s="30" t="s">
        <v>5321</v>
      </c>
      <c r="BH2573" s="30" t="s">
        <v>5322</v>
      </c>
      <c r="BI2573" s="30" t="s">
        <v>5239</v>
      </c>
    </row>
    <row r="2574" spans="56:61" s="20" customFormat="1" ht="15" hidden="1" x14ac:dyDescent="0.25">
      <c r="BD2574" t="str">
        <f t="shared" si="113"/>
        <v>RV3THE GORDON HOSPITAL</v>
      </c>
      <c r="BE2574" s="30" t="s">
        <v>5323</v>
      </c>
      <c r="BF2574" s="30" t="s">
        <v>5324</v>
      </c>
      <c r="BG2574" s="30" t="s">
        <v>5323</v>
      </c>
      <c r="BH2574" s="30" t="s">
        <v>5324</v>
      </c>
      <c r="BI2574" s="30" t="s">
        <v>5239</v>
      </c>
    </row>
    <row r="2575" spans="56:61" s="20" customFormat="1" ht="15" hidden="1" x14ac:dyDescent="0.25">
      <c r="BD2575" t="str">
        <f t="shared" si="113"/>
        <v>RV3TICKFORD MEADOW</v>
      </c>
      <c r="BE2575" s="30" t="s">
        <v>5325</v>
      </c>
      <c r="BF2575" s="30" t="s">
        <v>5326</v>
      </c>
      <c r="BG2575" s="30" t="s">
        <v>5325</v>
      </c>
      <c r="BH2575" s="30" t="s">
        <v>5326</v>
      </c>
      <c r="BI2575" s="30" t="s">
        <v>5239</v>
      </c>
    </row>
    <row r="2576" spans="56:61" s="20" customFormat="1" ht="15" hidden="1" x14ac:dyDescent="0.25">
      <c r="BD2576" t="str">
        <f t="shared" si="113"/>
        <v>RV3TOPAS</v>
      </c>
      <c r="BE2576" s="30" t="s">
        <v>5327</v>
      </c>
      <c r="BF2576" s="30" t="s">
        <v>5328</v>
      </c>
      <c r="BG2576" s="30" t="s">
        <v>5327</v>
      </c>
      <c r="BH2576" s="30" t="s">
        <v>5328</v>
      </c>
      <c r="BI2576" s="30" t="s">
        <v>5239</v>
      </c>
    </row>
    <row r="2577" spans="56:61" s="20" customFormat="1" ht="15" hidden="1" x14ac:dyDescent="0.25">
      <c r="BD2577" t="str">
        <f t="shared" si="113"/>
        <v>RV3UNIVERSITY COLLEGE LONDON HOSPITAL</v>
      </c>
      <c r="BE2577" s="30" t="s">
        <v>5329</v>
      </c>
      <c r="BF2577" s="30" t="s">
        <v>5330</v>
      </c>
      <c r="BG2577" s="30" t="s">
        <v>5329</v>
      </c>
      <c r="BH2577" s="30" t="s">
        <v>5330</v>
      </c>
      <c r="BI2577" s="30" t="s">
        <v>5239</v>
      </c>
    </row>
    <row r="2578" spans="56:61" s="20" customFormat="1" ht="15" hidden="1" x14ac:dyDescent="0.25">
      <c r="BD2578" t="str">
        <f t="shared" si="113"/>
        <v>RV3WEST RECOVERY</v>
      </c>
      <c r="BE2578" s="30" t="s">
        <v>5331</v>
      </c>
      <c r="BF2578" s="30" t="s">
        <v>5332</v>
      </c>
      <c r="BG2578" s="30" t="s">
        <v>5331</v>
      </c>
      <c r="BH2578" s="30" t="s">
        <v>5332</v>
      </c>
      <c r="BI2578" s="30" t="s">
        <v>5239</v>
      </c>
    </row>
    <row r="2579" spans="56:61" s="20" customFormat="1" ht="15" hidden="1" x14ac:dyDescent="0.25">
      <c r="BD2579" t="str">
        <f t="shared" si="113"/>
        <v>RV3WINDSOR INTERMEDIATE CARE UNIT (WICU)</v>
      </c>
      <c r="BE2579" s="30" t="s">
        <v>5333</v>
      </c>
      <c r="BF2579" s="30" t="s">
        <v>5334</v>
      </c>
      <c r="BG2579" s="30" t="s">
        <v>5333</v>
      </c>
      <c r="BH2579" s="30" t="s">
        <v>5334</v>
      </c>
      <c r="BI2579" s="30" t="s">
        <v>5239</v>
      </c>
    </row>
    <row r="2580" spans="56:61" s="20" customFormat="1" ht="15" hidden="1" x14ac:dyDescent="0.25">
      <c r="BD2580" t="str">
        <f t="shared" si="113"/>
        <v>RV3WOODHILL HEALTHCARE</v>
      </c>
      <c r="BE2580" s="30" t="s">
        <v>5335</v>
      </c>
      <c r="BF2580" s="30" t="s">
        <v>5336</v>
      </c>
      <c r="BG2580" s="30" t="s">
        <v>5335</v>
      </c>
      <c r="BH2580" s="30" t="s">
        <v>5336</v>
      </c>
      <c r="BI2580" s="30" t="s">
        <v>5239</v>
      </c>
    </row>
    <row r="2581" spans="56:61" s="20" customFormat="1" ht="15" hidden="1" x14ac:dyDescent="0.25">
      <c r="BD2581" t="str">
        <f t="shared" si="113"/>
        <v>RV5ADDISON WARD</v>
      </c>
      <c r="BE2581" s="30" t="s">
        <v>5337</v>
      </c>
      <c r="BF2581" s="30" t="s">
        <v>5338</v>
      </c>
      <c r="BG2581" s="30" t="s">
        <v>5337</v>
      </c>
      <c r="BH2581" s="30" t="s">
        <v>5338</v>
      </c>
      <c r="BI2581" s="30" t="s">
        <v>5339</v>
      </c>
    </row>
    <row r="2582" spans="56:61" s="20" customFormat="1" ht="15" hidden="1" x14ac:dyDescent="0.25">
      <c r="BD2582" t="str">
        <f t="shared" si="113"/>
        <v>RV5ASSESSMENT LIAISON AND OUTREACH TEAM</v>
      </c>
      <c r="BE2582" t="s">
        <v>5340</v>
      </c>
      <c r="BF2582" t="s">
        <v>5341</v>
      </c>
      <c r="BG2582" t="s">
        <v>5340</v>
      </c>
      <c r="BH2582" t="s">
        <v>5341</v>
      </c>
      <c r="BI2582" s="30" t="s">
        <v>5339</v>
      </c>
    </row>
    <row r="2583" spans="56:61" s="20" customFormat="1" ht="15" hidden="1" x14ac:dyDescent="0.25">
      <c r="BD2583" t="str">
        <f t="shared" si="113"/>
        <v>RV5BELMONT HILL</v>
      </c>
      <c r="BE2583" s="30" t="s">
        <v>5342</v>
      </c>
      <c r="BF2583" s="30" t="s">
        <v>5343</v>
      </c>
      <c r="BG2583" s="30" t="s">
        <v>5342</v>
      </c>
      <c r="BH2583" s="30" t="s">
        <v>5343</v>
      </c>
      <c r="BI2583" s="30" t="s">
        <v>5339</v>
      </c>
    </row>
    <row r="2584" spans="56:61" s="20" customFormat="1" ht="15" hidden="1" x14ac:dyDescent="0.25">
      <c r="BD2584" t="str">
        <f t="shared" si="113"/>
        <v>RV5BETHLEM ROYAL HOSPITAL</v>
      </c>
      <c r="BE2584" s="30" t="s">
        <v>5344</v>
      </c>
      <c r="BF2584" s="30" t="s">
        <v>5345</v>
      </c>
      <c r="BG2584" s="30" t="s">
        <v>5344</v>
      </c>
      <c r="BH2584" s="30" t="s">
        <v>5345</v>
      </c>
      <c r="BI2584" s="30" t="s">
        <v>5339</v>
      </c>
    </row>
    <row r="2585" spans="56:61" s="20" customFormat="1" ht="15" hidden="1" x14ac:dyDescent="0.25">
      <c r="BD2585" t="str">
        <f t="shared" si="113"/>
        <v>RV5BETHLEM ROYAL HOSPITAL</v>
      </c>
      <c r="BE2585" s="30" t="s">
        <v>5346</v>
      </c>
      <c r="BF2585" s="30" t="s">
        <v>5345</v>
      </c>
      <c r="BG2585" s="30" t="s">
        <v>5346</v>
      </c>
      <c r="BH2585" s="30" t="s">
        <v>5345</v>
      </c>
      <c r="BI2585" s="30" t="s">
        <v>5339</v>
      </c>
    </row>
    <row r="2586" spans="56:61" s="20" customFormat="1" ht="15" hidden="1" x14ac:dyDescent="0.25">
      <c r="BD2586" t="str">
        <f t="shared" si="113"/>
        <v>RV5CANE HILL UNIT</v>
      </c>
      <c r="BE2586" s="30" t="s">
        <v>5347</v>
      </c>
      <c r="BF2586" s="30" t="s">
        <v>5348</v>
      </c>
      <c r="BG2586" s="30" t="s">
        <v>5347</v>
      </c>
      <c r="BH2586" s="30" t="s">
        <v>5348</v>
      </c>
      <c r="BI2586" s="30" t="s">
        <v>5339</v>
      </c>
    </row>
    <row r="2587" spans="56:61" s="20" customFormat="1" ht="15" hidden="1" x14ac:dyDescent="0.25">
      <c r="BD2587" t="str">
        <f t="shared" si="113"/>
        <v>RV5CASCAID</v>
      </c>
      <c r="BE2587" s="30" t="s">
        <v>5349</v>
      </c>
      <c r="BF2587" s="30" t="s">
        <v>5350</v>
      </c>
      <c r="BG2587" s="30" t="s">
        <v>5349</v>
      </c>
      <c r="BH2587" s="30" t="s">
        <v>5350</v>
      </c>
      <c r="BI2587" s="30" t="s">
        <v>5339</v>
      </c>
    </row>
    <row r="2588" spans="56:61" s="20" customFormat="1" ht="15" hidden="1" x14ac:dyDescent="0.25">
      <c r="BD2588" t="str">
        <f t="shared" si="113"/>
        <v>RV5CASCAID (SOUTHWARK)</v>
      </c>
      <c r="BE2588" s="30" t="s">
        <v>5351</v>
      </c>
      <c r="BF2588" s="30" t="s">
        <v>5352</v>
      </c>
      <c r="BG2588" s="30" t="s">
        <v>5351</v>
      </c>
      <c r="BH2588" s="30" t="s">
        <v>5352</v>
      </c>
      <c r="BI2588" s="30" t="s">
        <v>5339</v>
      </c>
    </row>
    <row r="2589" spans="56:61" s="20" customFormat="1" ht="15" hidden="1" x14ac:dyDescent="0.25">
      <c r="BD2589" t="str">
        <f t="shared" si="113"/>
        <v>RV5CLAPHAM PARK TIME BANK</v>
      </c>
      <c r="BE2589" s="30" t="s">
        <v>5353</v>
      </c>
      <c r="BF2589" s="30" t="s">
        <v>5354</v>
      </c>
      <c r="BG2589" s="30" t="s">
        <v>5353</v>
      </c>
      <c r="BH2589" s="30" t="s">
        <v>5354</v>
      </c>
      <c r="BI2589" s="30" t="s">
        <v>5339</v>
      </c>
    </row>
    <row r="2590" spans="56:61" s="20" customFormat="1" ht="15" hidden="1" x14ac:dyDescent="0.25">
      <c r="BD2590" t="str">
        <f t="shared" si="113"/>
        <v>RV5CLAPHAM PARK TIMEBANK</v>
      </c>
      <c r="BE2590" s="30" t="s">
        <v>5355</v>
      </c>
      <c r="BF2590" s="30" t="s">
        <v>5356</v>
      </c>
      <c r="BG2590" s="30" t="s">
        <v>5355</v>
      </c>
      <c r="BH2590" s="30" t="s">
        <v>5356</v>
      </c>
      <c r="BI2590" s="30" t="s">
        <v>5339</v>
      </c>
    </row>
    <row r="2591" spans="56:61" s="20" customFormat="1" ht="15" hidden="1" x14ac:dyDescent="0.25">
      <c r="BD2591" t="str">
        <f t="shared" si="113"/>
        <v>RV5CROYDON MAP WEST</v>
      </c>
      <c r="BE2591" s="30" t="s">
        <v>5357</v>
      </c>
      <c r="BF2591" s="30" t="s">
        <v>5358</v>
      </c>
      <c r="BG2591" s="30" t="s">
        <v>5357</v>
      </c>
      <c r="BH2591" s="30" t="s">
        <v>5358</v>
      </c>
      <c r="BI2591" s="30" t="s">
        <v>5339</v>
      </c>
    </row>
    <row r="2592" spans="56:61" s="20" customFormat="1" ht="15" hidden="1" x14ac:dyDescent="0.25">
      <c r="BD2592" t="str">
        <f t="shared" si="113"/>
        <v>RV5CROYDON PC MENTAL HEALTH</v>
      </c>
      <c r="BE2592" s="30" t="s">
        <v>5359</v>
      </c>
      <c r="BF2592" s="30" t="s">
        <v>5360</v>
      </c>
      <c r="BG2592" s="30" t="s">
        <v>5359</v>
      </c>
      <c r="BH2592" s="30" t="s">
        <v>5360</v>
      </c>
      <c r="BI2592" s="30" t="s">
        <v>5339</v>
      </c>
    </row>
    <row r="2593" spans="56:61" s="20" customFormat="1" ht="15" hidden="1" x14ac:dyDescent="0.25">
      <c r="BD2593" t="str">
        <f t="shared" si="113"/>
        <v>RV5CROYDON SOUTH (MHOA)</v>
      </c>
      <c r="BE2593" s="30" t="s">
        <v>5361</v>
      </c>
      <c r="BF2593" s="30" t="s">
        <v>5362</v>
      </c>
      <c r="BG2593" s="30" t="s">
        <v>5361</v>
      </c>
      <c r="BH2593" s="30" t="s">
        <v>5362</v>
      </c>
      <c r="BI2593" s="30" t="s">
        <v>5339</v>
      </c>
    </row>
    <row r="2594" spans="56:61" s="20" customFormat="1" ht="15" hidden="1" x14ac:dyDescent="0.25">
      <c r="BD2594" t="str">
        <f t="shared" si="113"/>
        <v>RV5DOMUS ANN MOSS WAY</v>
      </c>
      <c r="BE2594" t="s">
        <v>5363</v>
      </c>
      <c r="BF2594" t="s">
        <v>5364</v>
      </c>
      <c r="BG2594" t="s">
        <v>5363</v>
      </c>
      <c r="BH2594" t="s">
        <v>5364</v>
      </c>
      <c r="BI2594" s="30" t="s">
        <v>5339</v>
      </c>
    </row>
    <row r="2595" spans="56:61" s="20" customFormat="1" ht="15" hidden="1" x14ac:dyDescent="0.25">
      <c r="BD2595" t="str">
        <f t="shared" si="113"/>
        <v>RV5DOMUS GRANVILLE PARK</v>
      </c>
      <c r="BE2595" s="30" t="s">
        <v>5365</v>
      </c>
      <c r="BF2595" s="30" t="s">
        <v>5366</v>
      </c>
      <c r="BG2595" s="30" t="s">
        <v>5365</v>
      </c>
      <c r="BH2595" s="30" t="s">
        <v>5366</v>
      </c>
      <c r="BI2595" s="30" t="s">
        <v>5339</v>
      </c>
    </row>
    <row r="2596" spans="56:61" s="20" customFormat="1" ht="15" hidden="1" x14ac:dyDescent="0.25">
      <c r="BD2596" t="str">
        <f t="shared" si="113"/>
        <v>RV5DOMUS INGLEMERE</v>
      </c>
      <c r="BE2596" s="30" t="s">
        <v>5367</v>
      </c>
      <c r="BF2596" s="30" t="s">
        <v>5368</v>
      </c>
      <c r="BG2596" s="30" t="s">
        <v>5367</v>
      </c>
      <c r="BH2596" s="30" t="s">
        <v>5368</v>
      </c>
      <c r="BI2596" s="30" t="s">
        <v>5339</v>
      </c>
    </row>
    <row r="2597" spans="56:61" s="20" customFormat="1" ht="15" hidden="1" x14ac:dyDescent="0.25">
      <c r="BD2597" t="str">
        <f t="shared" si="113"/>
        <v>RV5LADYWELL UNIT</v>
      </c>
      <c r="BE2597" s="30" t="s">
        <v>5369</v>
      </c>
      <c r="BF2597" s="30" t="s">
        <v>5370</v>
      </c>
      <c r="BG2597" s="30" t="s">
        <v>5369</v>
      </c>
      <c r="BH2597" s="30" t="s">
        <v>5370</v>
      </c>
      <c r="BI2597" s="30" t="s">
        <v>5339</v>
      </c>
    </row>
    <row r="2598" spans="56:61" s="20" customFormat="1" ht="15" hidden="1" x14ac:dyDescent="0.25">
      <c r="BD2598" t="str">
        <f t="shared" si="113"/>
        <v>RV5LAMBETH CHILD MENTAL HEALTH</v>
      </c>
      <c r="BE2598" s="30" t="s">
        <v>5371</v>
      </c>
      <c r="BF2598" s="30" t="s">
        <v>5372</v>
      </c>
      <c r="BG2598" s="30" t="s">
        <v>5371</v>
      </c>
      <c r="BH2598" s="30" t="s">
        <v>5372</v>
      </c>
      <c r="BI2598" s="30" t="s">
        <v>5339</v>
      </c>
    </row>
    <row r="2599" spans="56:61" s="20" customFormat="1" ht="15" hidden="1" x14ac:dyDescent="0.25">
      <c r="BD2599" t="str">
        <f t="shared" si="113"/>
        <v>RV5LAMBETH HOSPITAL</v>
      </c>
      <c r="BE2599" s="30" t="s">
        <v>5373</v>
      </c>
      <c r="BF2599" s="30" t="s">
        <v>5374</v>
      </c>
      <c r="BG2599" s="30" t="s">
        <v>5373</v>
      </c>
      <c r="BH2599" s="30" t="s">
        <v>5374</v>
      </c>
      <c r="BI2599" s="30" t="s">
        <v>5339</v>
      </c>
    </row>
    <row r="2600" spans="56:61" s="20" customFormat="1" ht="15" hidden="1" x14ac:dyDescent="0.25">
      <c r="BD2600" t="str">
        <f t="shared" si="113"/>
        <v>RV5LAMBETH SUPPORTED RESIDENCE OFFERTON</v>
      </c>
      <c r="BE2600" s="30" t="s">
        <v>5375</v>
      </c>
      <c r="BF2600" s="30" t="s">
        <v>5376</v>
      </c>
      <c r="BG2600" s="30" t="s">
        <v>5375</v>
      </c>
      <c r="BH2600" s="30" t="s">
        <v>5376</v>
      </c>
      <c r="BI2600" s="30" t="s">
        <v>5339</v>
      </c>
    </row>
    <row r="2601" spans="56:61" s="20" customFormat="1" ht="15" hidden="1" x14ac:dyDescent="0.25">
      <c r="BD2601" t="str">
        <f t="shared" si="113"/>
        <v>RV5LEJIP</v>
      </c>
      <c r="BE2601" s="30" t="s">
        <v>5377</v>
      </c>
      <c r="BF2601" s="30" t="s">
        <v>5378</v>
      </c>
      <c r="BG2601" s="30" t="s">
        <v>5377</v>
      </c>
      <c r="BH2601" s="30" t="s">
        <v>5378</v>
      </c>
      <c r="BI2601" s="30" t="s">
        <v>5339</v>
      </c>
    </row>
    <row r="2602" spans="56:61" s="20" customFormat="1" ht="15" hidden="1" x14ac:dyDescent="0.25">
      <c r="BD2602" t="str">
        <f t="shared" si="113"/>
        <v>RV5LEWISHAM C.Y.P.S</v>
      </c>
      <c r="BE2602" s="30" t="s">
        <v>5379</v>
      </c>
      <c r="BF2602" s="30" t="s">
        <v>5380</v>
      </c>
      <c r="BG2602" s="30" t="s">
        <v>5379</v>
      </c>
      <c r="BH2602" s="30" t="s">
        <v>5380</v>
      </c>
      <c r="BI2602" s="30" t="s">
        <v>5339</v>
      </c>
    </row>
    <row r="2603" spans="56:61" s="20" customFormat="1" ht="15" hidden="1" x14ac:dyDescent="0.25">
      <c r="BD2603" t="str">
        <f t="shared" si="113"/>
        <v>RV5LEWISHAM DIP</v>
      </c>
      <c r="BE2603" s="30" t="s">
        <v>5381</v>
      </c>
      <c r="BF2603" s="30" t="s">
        <v>5382</v>
      </c>
      <c r="BG2603" s="30" t="s">
        <v>5381</v>
      </c>
      <c r="BH2603" s="30" t="s">
        <v>5382</v>
      </c>
      <c r="BI2603" s="30" t="s">
        <v>5339</v>
      </c>
    </row>
    <row r="2604" spans="56:61" s="20" customFormat="1" ht="15" hidden="1" x14ac:dyDescent="0.25">
      <c r="BD2604" t="str">
        <f t="shared" si="113"/>
        <v>RV5LEWISHAM HEATHER CLOSE</v>
      </c>
      <c r="BE2604" t="s">
        <v>5383</v>
      </c>
      <c r="BF2604" t="s">
        <v>5384</v>
      </c>
      <c r="BG2604" t="s">
        <v>5383</v>
      </c>
      <c r="BH2604" t="s">
        <v>5384</v>
      </c>
      <c r="BI2604" s="30" t="s">
        <v>5339</v>
      </c>
    </row>
    <row r="2605" spans="56:61" s="20" customFormat="1" ht="15" hidden="1" x14ac:dyDescent="0.25">
      <c r="BD2605" t="str">
        <f t="shared" si="113"/>
        <v>RV5MAPPIM</v>
      </c>
      <c r="BE2605" s="30" t="s">
        <v>5385</v>
      </c>
      <c r="BF2605" s="30" t="s">
        <v>5386</v>
      </c>
      <c r="BG2605" s="30" t="s">
        <v>5385</v>
      </c>
      <c r="BH2605" s="30" t="s">
        <v>5386</v>
      </c>
      <c r="BI2605" s="30" t="s">
        <v>5339</v>
      </c>
    </row>
    <row r="2606" spans="56:61" s="20" customFormat="1" ht="15" hidden="1" x14ac:dyDescent="0.25">
      <c r="BD2606" t="str">
        <f t="shared" si="113"/>
        <v>RV5MAUDSLEY HOSPITAL</v>
      </c>
      <c r="BE2606" s="30" t="s">
        <v>5387</v>
      </c>
      <c r="BF2606" s="30" t="s">
        <v>5388</v>
      </c>
      <c r="BG2606" s="30" t="s">
        <v>5387</v>
      </c>
      <c r="BH2606" s="30" t="s">
        <v>5388</v>
      </c>
      <c r="BI2606" s="30" t="s">
        <v>5339</v>
      </c>
    </row>
    <row r="2607" spans="56:61" s="20" customFormat="1" ht="15" hidden="1" x14ac:dyDescent="0.25">
      <c r="BD2607" t="str">
        <f t="shared" si="113"/>
        <v>RV5MENTAL HEALTH UNIT</v>
      </c>
      <c r="BE2607" s="30" t="s">
        <v>5389</v>
      </c>
      <c r="BF2607" s="30" t="s">
        <v>4205</v>
      </c>
      <c r="BG2607" s="30" t="s">
        <v>5389</v>
      </c>
      <c r="BH2607" s="30" t="s">
        <v>4205</v>
      </c>
      <c r="BI2607" s="30" t="s">
        <v>5339</v>
      </c>
    </row>
    <row r="2608" spans="56:61" s="20" customFormat="1" ht="15" hidden="1" x14ac:dyDescent="0.25">
      <c r="BD2608" t="str">
        <f t="shared" si="113"/>
        <v>RV5MHILD SECTION (SOUTHWARK)</v>
      </c>
      <c r="BE2608" s="30" t="s">
        <v>5390</v>
      </c>
      <c r="BF2608" s="30" t="s">
        <v>5391</v>
      </c>
      <c r="BG2608" s="30" t="s">
        <v>5390</v>
      </c>
      <c r="BH2608" s="30" t="s">
        <v>5391</v>
      </c>
      <c r="BI2608" s="30" t="s">
        <v>5339</v>
      </c>
    </row>
    <row r="2609" spans="56:61" s="20" customFormat="1" ht="15" hidden="1" x14ac:dyDescent="0.25">
      <c r="BD2609" t="str">
        <f t="shared" si="113"/>
        <v>RV5MHOA CROYDON NORTH</v>
      </c>
      <c r="BE2609" s="30" t="s">
        <v>5392</v>
      </c>
      <c r="BF2609" s="30" t="s">
        <v>5393</v>
      </c>
      <c r="BG2609" s="30" t="s">
        <v>5392</v>
      </c>
      <c r="BH2609" s="30" t="s">
        <v>5393</v>
      </c>
      <c r="BI2609" s="30" t="s">
        <v>5339</v>
      </c>
    </row>
    <row r="2610" spans="56:61" s="20" customFormat="1" ht="15" hidden="1" x14ac:dyDescent="0.25">
      <c r="BD2610" t="str">
        <f t="shared" si="113"/>
        <v>RV5MHOA GREENVALE NURSING HOME</v>
      </c>
      <c r="BE2610" t="s">
        <v>5394</v>
      </c>
      <c r="BF2610" t="s">
        <v>5395</v>
      </c>
      <c r="BG2610" t="s">
        <v>5394</v>
      </c>
      <c r="BH2610" t="s">
        <v>5395</v>
      </c>
      <c r="BI2610" s="30" t="s">
        <v>5339</v>
      </c>
    </row>
    <row r="2611" spans="56:61" s="20" customFormat="1" ht="15" hidden="1" x14ac:dyDescent="0.25">
      <c r="BD2611" t="str">
        <f t="shared" si="113"/>
        <v>RV5MHOA KNIGHTS HILL</v>
      </c>
      <c r="BE2611" s="30" t="s">
        <v>5396</v>
      </c>
      <c r="BF2611" s="30" t="s">
        <v>5397</v>
      </c>
      <c r="BG2611" s="30" t="s">
        <v>5396</v>
      </c>
      <c r="BH2611" s="30" t="s">
        <v>5397</v>
      </c>
      <c r="BI2611" s="30" t="s">
        <v>5339</v>
      </c>
    </row>
    <row r="2612" spans="56:61" s="20" customFormat="1" ht="15" hidden="1" x14ac:dyDescent="0.25">
      <c r="BD2612" t="str">
        <f t="shared" si="113"/>
        <v>RV5MHOA LAMBETH</v>
      </c>
      <c r="BE2612" s="30" t="s">
        <v>5398</v>
      </c>
      <c r="BF2612" s="30" t="s">
        <v>5399</v>
      </c>
      <c r="BG2612" s="30" t="s">
        <v>5398</v>
      </c>
      <c r="BH2612" s="30" t="s">
        <v>5399</v>
      </c>
      <c r="BI2612" s="30" t="s">
        <v>5339</v>
      </c>
    </row>
    <row r="2613" spans="56:61" s="20" customFormat="1" ht="15" hidden="1" x14ac:dyDescent="0.25">
      <c r="BD2613" t="str">
        <f t="shared" si="113"/>
        <v>RV5NATIONAL MBU - COMMUNITY ASSESSMENT &amp; TREATMENT</v>
      </c>
      <c r="BE2613" s="30" t="s">
        <v>5400</v>
      </c>
      <c r="BF2613" s="30" t="s">
        <v>5401</v>
      </c>
      <c r="BG2613" s="30" t="s">
        <v>5400</v>
      </c>
      <c r="BH2613" s="30" t="s">
        <v>5401</v>
      </c>
      <c r="BI2613" s="30" t="s">
        <v>5339</v>
      </c>
    </row>
    <row r="2614" spans="56:61" s="20" customFormat="1" ht="15" hidden="1" x14ac:dyDescent="0.25">
      <c r="BD2614" t="str">
        <f t="shared" si="113"/>
        <v>RV5NEURO &amp; MEM DISORDERS</v>
      </c>
      <c r="BE2614" s="30" t="s">
        <v>5402</v>
      </c>
      <c r="BF2614" s="30" t="s">
        <v>5403</v>
      </c>
      <c r="BG2614" s="30" t="s">
        <v>5402</v>
      </c>
      <c r="BH2614" s="30" t="s">
        <v>5403</v>
      </c>
      <c r="BI2614" s="30" t="s">
        <v>5339</v>
      </c>
    </row>
    <row r="2615" spans="56:61" s="20" customFormat="1" ht="15" hidden="1" x14ac:dyDescent="0.25">
      <c r="BD2615" t="str">
        <f t="shared" si="113"/>
        <v>RV5OASIS</v>
      </c>
      <c r="BE2615" s="30" t="s">
        <v>5404</v>
      </c>
      <c r="BF2615" s="30" t="s">
        <v>5405</v>
      </c>
      <c r="BG2615" s="30" t="s">
        <v>5404</v>
      </c>
      <c r="BH2615" s="30" t="s">
        <v>5405</v>
      </c>
      <c r="BI2615" s="30" t="s">
        <v>5339</v>
      </c>
    </row>
    <row r="2616" spans="56:61" s="20" customFormat="1" ht="15" hidden="1" x14ac:dyDescent="0.25">
      <c r="BD2616" t="str">
        <f t="shared" si="113"/>
        <v>RV5SALVATION ARMY</v>
      </c>
      <c r="BE2616" s="30" t="s">
        <v>5406</v>
      </c>
      <c r="BF2616" s="30" t="s">
        <v>5407</v>
      </c>
      <c r="BG2616" s="30" t="s">
        <v>5406</v>
      </c>
      <c r="BH2616" s="30" t="s">
        <v>5407</v>
      </c>
      <c r="BI2616" s="30" t="s">
        <v>5339</v>
      </c>
    </row>
    <row r="2617" spans="56:61" s="20" customFormat="1" ht="15" hidden="1" x14ac:dyDescent="0.25">
      <c r="BD2617" t="str">
        <f t="shared" si="113"/>
        <v>RV5SOUTH SOUTHWARK MHOA</v>
      </c>
      <c r="BE2617" s="30" t="s">
        <v>5408</v>
      </c>
      <c r="BF2617" s="30" t="s">
        <v>5409</v>
      </c>
      <c r="BG2617" s="30" t="s">
        <v>5408</v>
      </c>
      <c r="BH2617" s="30" t="s">
        <v>5409</v>
      </c>
      <c r="BI2617" s="30" t="s">
        <v>5339</v>
      </c>
    </row>
    <row r="2618" spans="56:61" s="20" customFormat="1" ht="15" hidden="1" x14ac:dyDescent="0.25">
      <c r="BD2618" t="str">
        <f t="shared" si="113"/>
        <v>RV5SOUTHWARK HIGH SUPPORT REHABILITATION</v>
      </c>
      <c r="BE2618" s="30" t="s">
        <v>5410</v>
      </c>
      <c r="BF2618" s="30" t="s">
        <v>5411</v>
      </c>
      <c r="BG2618" s="30" t="s">
        <v>5410</v>
      </c>
      <c r="BH2618" s="30" t="s">
        <v>5411</v>
      </c>
      <c r="BI2618" s="30" t="s">
        <v>5339</v>
      </c>
    </row>
    <row r="2619" spans="56:61" s="20" customFormat="1" ht="15" hidden="1" x14ac:dyDescent="0.25">
      <c r="BD2619" t="str">
        <f t="shared" si="113"/>
        <v>RV5ST THOMAS' HOSPITAL (MENTAL HEALTH UNIT)</v>
      </c>
      <c r="BE2619" s="30" t="s">
        <v>5412</v>
      </c>
      <c r="BF2619" s="30" t="s">
        <v>5413</v>
      </c>
      <c r="BG2619" s="30" t="s">
        <v>5412</v>
      </c>
      <c r="BH2619" s="30" t="s">
        <v>5413</v>
      </c>
      <c r="BI2619" s="30" t="s">
        <v>5339</v>
      </c>
    </row>
    <row r="2620" spans="56:61" s="20" customFormat="1" ht="15" hidden="1" x14ac:dyDescent="0.25">
      <c r="BD2620" t="str">
        <f t="shared" si="113"/>
        <v>RV5THE LADYWELL UNIT</v>
      </c>
      <c r="BE2620" s="30" t="s">
        <v>5414</v>
      </c>
      <c r="BF2620" s="30" t="s">
        <v>5415</v>
      </c>
      <c r="BG2620" s="30" t="s">
        <v>5414</v>
      </c>
      <c r="BH2620" s="30" t="s">
        <v>5415</v>
      </c>
      <c r="BI2620" s="30" t="s">
        <v>5339</v>
      </c>
    </row>
    <row r="2621" spans="56:61" s="20" customFormat="1" ht="15" hidden="1" x14ac:dyDescent="0.25">
      <c r="BD2621" t="str">
        <f t="shared" si="113"/>
        <v>RV5THE LAMBETH HOSPITAL</v>
      </c>
      <c r="BE2621" s="30" t="s">
        <v>5416</v>
      </c>
      <c r="BF2621" s="30" t="s">
        <v>5417</v>
      </c>
      <c r="BG2621" s="30" t="s">
        <v>5416</v>
      </c>
      <c r="BH2621" s="30" t="s">
        <v>5417</v>
      </c>
      <c r="BI2621" s="30" t="s">
        <v>5339</v>
      </c>
    </row>
    <row r="2622" spans="56:61" s="20" customFormat="1" ht="15" hidden="1" x14ac:dyDescent="0.25">
      <c r="BD2622" t="str">
        <f t="shared" si="113"/>
        <v>RV5WARD IN THE COMMUNITY</v>
      </c>
      <c r="BE2622" s="30" t="s">
        <v>5418</v>
      </c>
      <c r="BF2622" s="30" t="s">
        <v>5419</v>
      </c>
      <c r="BG2622" s="30" t="s">
        <v>5418</v>
      </c>
      <c r="BH2622" s="30" t="s">
        <v>5419</v>
      </c>
      <c r="BI2622" s="30" t="s">
        <v>5339</v>
      </c>
    </row>
    <row r="2623" spans="56:61" s="20" customFormat="1" ht="15" hidden="1" x14ac:dyDescent="0.25">
      <c r="BD2623" t="str">
        <f t="shared" ref="BD2623:BD2686" si="114">CONCATENATE(LEFT(BE2623, 3),BF2623)</f>
        <v>RV5WOMENS SERVICE CROYDON</v>
      </c>
      <c r="BE2623" t="s">
        <v>5420</v>
      </c>
      <c r="BF2623" t="s">
        <v>5421</v>
      </c>
      <c r="BG2623" t="s">
        <v>5420</v>
      </c>
      <c r="BH2623" t="s">
        <v>5421</v>
      </c>
      <c r="BI2623" s="30" t="s">
        <v>5339</v>
      </c>
    </row>
    <row r="2624" spans="56:61" s="20" customFormat="1" ht="15" hidden="1" x14ac:dyDescent="0.25">
      <c r="BD2624" t="str">
        <f t="shared" si="114"/>
        <v>RV5N&amp;S CAMHS ASH ADOLESCENT UNIT</v>
      </c>
      <c r="BE2624" s="31" t="s">
        <v>5422</v>
      </c>
      <c r="BF2624" s="31" t="s">
        <v>5423</v>
      </c>
      <c r="BG2624" s="31" t="s">
        <v>5422</v>
      </c>
      <c r="BH2624" s="31" t="s">
        <v>5423</v>
      </c>
      <c r="BI2624" s="30" t="s">
        <v>5339</v>
      </c>
    </row>
    <row r="2625" spans="56:61" s="20" customFormat="1" ht="15" hidden="1" x14ac:dyDescent="0.25">
      <c r="BD2625" t="str">
        <f t="shared" si="114"/>
        <v>RV5N&amp;S CAMHS OAK ADOLESCENT UNIT</v>
      </c>
      <c r="BE2625" s="31" t="s">
        <v>5424</v>
      </c>
      <c r="BF2625" s="130" t="s">
        <v>5425</v>
      </c>
      <c r="BG2625" s="31" t="s">
        <v>5424</v>
      </c>
      <c r="BH2625" s="130" t="s">
        <v>5425</v>
      </c>
      <c r="BI2625" s="30" t="s">
        <v>5339</v>
      </c>
    </row>
    <row r="2626" spans="56:61" s="20" customFormat="1" ht="15" hidden="1" x14ac:dyDescent="0.25">
      <c r="BD2626" t="str">
        <f t="shared" si="114"/>
        <v>RV8CENTRAL MIDDLESEX HOSPITAL</v>
      </c>
      <c r="BE2626" s="30" t="s">
        <v>5426</v>
      </c>
      <c r="BF2626" s="30" t="s">
        <v>989</v>
      </c>
      <c r="BG2626" s="30" t="s">
        <v>5426</v>
      </c>
      <c r="BH2626" s="30" t="s">
        <v>989</v>
      </c>
      <c r="BI2626" s="30" t="s">
        <v>5427</v>
      </c>
    </row>
    <row r="2627" spans="56:61" s="20" customFormat="1" ht="15" hidden="1" x14ac:dyDescent="0.25">
      <c r="BD2627" t="str">
        <f t="shared" si="114"/>
        <v>RV8EDGWARE COMMUNITY HOSPITAL</v>
      </c>
      <c r="BE2627" s="30" t="s">
        <v>5428</v>
      </c>
      <c r="BF2627" s="30" t="s">
        <v>88</v>
      </c>
      <c r="BG2627" s="30" t="s">
        <v>5428</v>
      </c>
      <c r="BH2627" s="30" t="s">
        <v>88</v>
      </c>
      <c r="BI2627" s="30" t="s">
        <v>5427</v>
      </c>
    </row>
    <row r="2628" spans="56:61" s="20" customFormat="1" ht="15" hidden="1" x14ac:dyDescent="0.25">
      <c r="BD2628" t="str">
        <f t="shared" si="114"/>
        <v>RV8NORTHWICK PARK HOSPITAL</v>
      </c>
      <c r="BE2628" s="30" t="s">
        <v>5429</v>
      </c>
      <c r="BF2628" s="30" t="s">
        <v>993</v>
      </c>
      <c r="BG2628" s="30" t="s">
        <v>5429</v>
      </c>
      <c r="BH2628" s="30" t="s">
        <v>993</v>
      </c>
      <c r="BI2628" s="30" t="s">
        <v>5427</v>
      </c>
    </row>
    <row r="2629" spans="56:61" s="20" customFormat="1" ht="15" hidden="1" x14ac:dyDescent="0.25">
      <c r="BD2629" t="str">
        <f t="shared" si="114"/>
        <v>RV8ST MARK'S HOSPITAL</v>
      </c>
      <c r="BE2629" s="30" t="s">
        <v>5430</v>
      </c>
      <c r="BF2629" s="30" t="s">
        <v>1494</v>
      </c>
      <c r="BG2629" s="30" t="s">
        <v>5430</v>
      </c>
      <c r="BH2629" s="30" t="s">
        <v>1494</v>
      </c>
      <c r="BI2629" s="30" t="s">
        <v>5427</v>
      </c>
    </row>
    <row r="2630" spans="56:61" s="20" customFormat="1" ht="15" hidden="1" x14ac:dyDescent="0.25">
      <c r="BD2630" t="str">
        <f t="shared" si="114"/>
        <v>RV8WILLESDEN HOSPITAL</v>
      </c>
      <c r="BE2630" s="30" t="s">
        <v>5431</v>
      </c>
      <c r="BF2630" s="30" t="s">
        <v>5432</v>
      </c>
      <c r="BG2630" s="30" t="s">
        <v>5431</v>
      </c>
      <c r="BH2630" s="30" t="s">
        <v>5432</v>
      </c>
      <c r="BI2630" s="30" t="s">
        <v>5427</v>
      </c>
    </row>
    <row r="2631" spans="56:61" s="20" customFormat="1" ht="15" hidden="1" x14ac:dyDescent="0.25">
      <c r="BD2631" t="str">
        <f t="shared" si="114"/>
        <v>RV9ALCOHOL WITHDRAWN PROG</v>
      </c>
      <c r="BE2631" s="30" t="s">
        <v>5433</v>
      </c>
      <c r="BF2631" s="30" t="s">
        <v>5434</v>
      </c>
      <c r="BG2631" s="30" t="s">
        <v>5433</v>
      </c>
      <c r="BH2631" s="30" t="s">
        <v>5434</v>
      </c>
      <c r="BI2631" s="30" t="s">
        <v>5435</v>
      </c>
    </row>
    <row r="2632" spans="56:61" s="20" customFormat="1" ht="15" hidden="1" x14ac:dyDescent="0.25">
      <c r="BD2632" t="str">
        <f t="shared" si="114"/>
        <v>RV9ALDERSON RESOURCE</v>
      </c>
      <c r="BE2632" s="30" t="s">
        <v>5436</v>
      </c>
      <c r="BF2632" s="30" t="s">
        <v>5437</v>
      </c>
      <c r="BG2632" s="30" t="s">
        <v>5436</v>
      </c>
      <c r="BH2632" s="30" t="s">
        <v>5437</v>
      </c>
      <c r="BI2632" s="30" t="s">
        <v>5435</v>
      </c>
    </row>
    <row r="2633" spans="56:61" s="20" customFormat="1" ht="15" hidden="1" x14ac:dyDescent="0.25">
      <c r="BD2633" t="str">
        <f t="shared" si="114"/>
        <v>RV9ALFRED BEAN HOSPITAL</v>
      </c>
      <c r="BE2633" s="30" t="s">
        <v>5438</v>
      </c>
      <c r="BF2633" s="30" t="s">
        <v>5439</v>
      </c>
      <c r="BG2633" s="30" t="s">
        <v>5438</v>
      </c>
      <c r="BH2633" s="30" t="s">
        <v>5439</v>
      </c>
      <c r="BI2633" s="30" t="s">
        <v>5435</v>
      </c>
    </row>
    <row r="2634" spans="56:61" s="20" customFormat="1" ht="15" hidden="1" x14ac:dyDescent="0.25">
      <c r="BD2634" t="str">
        <f t="shared" si="114"/>
        <v>RV9AVONDALE IN-PATIENT 101740</v>
      </c>
      <c r="BE2634" s="30" t="s">
        <v>5440</v>
      </c>
      <c r="BF2634" s="30" t="s">
        <v>5441</v>
      </c>
      <c r="BG2634" s="30" t="s">
        <v>5440</v>
      </c>
      <c r="BH2634" s="30" t="s">
        <v>5441</v>
      </c>
      <c r="BI2634" s="30" t="s">
        <v>5435</v>
      </c>
    </row>
    <row r="2635" spans="56:61" s="20" customFormat="1" ht="15" hidden="1" x14ac:dyDescent="0.25">
      <c r="BD2635" t="str">
        <f t="shared" si="114"/>
        <v>RV9BEECH WARD IN-PATIENT</v>
      </c>
      <c r="BE2635" s="30" t="s">
        <v>5442</v>
      </c>
      <c r="BF2635" s="30" t="s">
        <v>5443</v>
      </c>
      <c r="BG2635" s="30" t="s">
        <v>5442</v>
      </c>
      <c r="BH2635" s="30" t="s">
        <v>5443</v>
      </c>
      <c r="BI2635" s="30" t="s">
        <v>5435</v>
      </c>
    </row>
    <row r="2636" spans="56:61" s="20" customFormat="1" ht="15" hidden="1" x14ac:dyDescent="0.25">
      <c r="BD2636" t="str">
        <f t="shared" si="114"/>
        <v>RV9BRIDLINGTON &amp; DISTRICT HOSPITAL</v>
      </c>
      <c r="BE2636" s="30" t="s">
        <v>5444</v>
      </c>
      <c r="BF2636" s="30" t="s">
        <v>5445</v>
      </c>
      <c r="BG2636" s="30" t="s">
        <v>5444</v>
      </c>
      <c r="BH2636" s="30" t="s">
        <v>5445</v>
      </c>
      <c r="BI2636" s="30" t="s">
        <v>5435</v>
      </c>
    </row>
    <row r="2637" spans="56:61" s="20" customFormat="1" ht="15" hidden="1" x14ac:dyDescent="0.25">
      <c r="BD2637" t="str">
        <f t="shared" si="114"/>
        <v>RV9BUCKROSE WARD</v>
      </c>
      <c r="BE2637" s="30" t="s">
        <v>5446</v>
      </c>
      <c r="BF2637" s="30" t="s">
        <v>5447</v>
      </c>
      <c r="BG2637" s="30" t="s">
        <v>5446</v>
      </c>
      <c r="BH2637" s="30" t="s">
        <v>5447</v>
      </c>
      <c r="BI2637" s="30" t="s">
        <v>5435</v>
      </c>
    </row>
    <row r="2638" spans="56:61" s="20" customFormat="1" ht="15" hidden="1" x14ac:dyDescent="0.25">
      <c r="BD2638" t="str">
        <f t="shared" si="114"/>
        <v>RV9BUCKROSE WARD IN-PATIENT 101724</v>
      </c>
      <c r="BE2638" s="30" t="s">
        <v>5448</v>
      </c>
      <c r="BF2638" s="30" t="s">
        <v>5449</v>
      </c>
      <c r="BG2638" s="30" t="s">
        <v>5448</v>
      </c>
      <c r="BH2638" s="30" t="s">
        <v>5449</v>
      </c>
      <c r="BI2638" s="30" t="s">
        <v>5435</v>
      </c>
    </row>
    <row r="2639" spans="56:61" s="20" customFormat="1" ht="15" hidden="1" x14ac:dyDescent="0.25">
      <c r="BD2639" t="str">
        <f t="shared" si="114"/>
        <v>RV9CARDIOLOGY (SNEY)</v>
      </c>
      <c r="BE2639" s="30" t="s">
        <v>5450</v>
      </c>
      <c r="BF2639" s="30" t="s">
        <v>5451</v>
      </c>
      <c r="BG2639" s="30" t="s">
        <v>5450</v>
      </c>
      <c r="BH2639" s="30" t="s">
        <v>5451</v>
      </c>
      <c r="BI2639" s="30" t="s">
        <v>5435</v>
      </c>
    </row>
    <row r="2640" spans="56:61" s="20" customFormat="1" ht="15" hidden="1" x14ac:dyDescent="0.25">
      <c r="BD2640" t="str">
        <f t="shared" si="114"/>
        <v>RV9CAT HULL</v>
      </c>
      <c r="BE2640" s="30" t="s">
        <v>5452</v>
      </c>
      <c r="BF2640" s="30" t="s">
        <v>5453</v>
      </c>
      <c r="BG2640" s="30" t="s">
        <v>5452</v>
      </c>
      <c r="BH2640" s="30" t="s">
        <v>5453</v>
      </c>
      <c r="BI2640" s="30" t="s">
        <v>5435</v>
      </c>
    </row>
    <row r="2641" spans="56:61" s="20" customFormat="1" ht="15" hidden="1" x14ac:dyDescent="0.25">
      <c r="BD2641" t="str">
        <f t="shared" si="114"/>
        <v>RV9CHEST MEDICINE (HFT)</v>
      </c>
      <c r="BE2641" s="30" t="s">
        <v>5454</v>
      </c>
      <c r="BF2641" s="30" t="s">
        <v>5455</v>
      </c>
      <c r="BG2641" s="30" t="s">
        <v>5454</v>
      </c>
      <c r="BH2641" s="30" t="s">
        <v>5455</v>
      </c>
      <c r="BI2641" s="30" t="s">
        <v>5435</v>
      </c>
    </row>
    <row r="2642" spans="56:61" s="20" customFormat="1" ht="15" hidden="1" x14ac:dyDescent="0.25">
      <c r="BD2642" t="str">
        <f t="shared" si="114"/>
        <v>RV9CRYSTAL VILLAS</v>
      </c>
      <c r="BE2642" s="30" t="s">
        <v>5456</v>
      </c>
      <c r="BF2642" s="30" t="s">
        <v>5457</v>
      </c>
      <c r="BG2642" s="30" t="s">
        <v>5456</v>
      </c>
      <c r="BH2642" s="30" t="s">
        <v>5457</v>
      </c>
      <c r="BI2642" s="30" t="s">
        <v>5435</v>
      </c>
    </row>
    <row r="2643" spans="56:61" s="20" customFormat="1" ht="15" hidden="1" x14ac:dyDescent="0.25">
      <c r="BD2643" t="str">
        <f t="shared" si="114"/>
        <v>RV9CTLD EAST 103601</v>
      </c>
      <c r="BE2643" s="30" t="s">
        <v>5458</v>
      </c>
      <c r="BF2643" s="30" t="s">
        <v>5459</v>
      </c>
      <c r="BG2643" s="30" t="s">
        <v>5458</v>
      </c>
      <c r="BH2643" s="30" t="s">
        <v>5459</v>
      </c>
      <c r="BI2643" s="30" t="s">
        <v>5435</v>
      </c>
    </row>
    <row r="2644" spans="56:61" s="20" customFormat="1" ht="15" hidden="1" x14ac:dyDescent="0.25">
      <c r="BD2644" t="str">
        <f t="shared" si="114"/>
        <v>RV9CTLD EAST RIDING</v>
      </c>
      <c r="BE2644" s="30" t="s">
        <v>5460</v>
      </c>
      <c r="BF2644" s="30" t="s">
        <v>5461</v>
      </c>
      <c r="BG2644" s="30" t="s">
        <v>5460</v>
      </c>
      <c r="BH2644" s="30" t="s">
        <v>5461</v>
      </c>
      <c r="BI2644" s="30" t="s">
        <v>5435</v>
      </c>
    </row>
    <row r="2645" spans="56:61" s="20" customFormat="1" ht="15" hidden="1" x14ac:dyDescent="0.25">
      <c r="BD2645" t="str">
        <f t="shared" si="114"/>
        <v>RV9CTLD WEST 103601</v>
      </c>
      <c r="BE2645" s="30" t="s">
        <v>5462</v>
      </c>
      <c r="BF2645" s="30" t="s">
        <v>5463</v>
      </c>
      <c r="BG2645" s="30" t="s">
        <v>5462</v>
      </c>
      <c r="BH2645" s="30" t="s">
        <v>5463</v>
      </c>
      <c r="BI2645" s="30" t="s">
        <v>5435</v>
      </c>
    </row>
    <row r="2646" spans="56:61" s="20" customFormat="1" ht="15" hidden="1" x14ac:dyDescent="0.25">
      <c r="BD2646" t="str">
        <f t="shared" si="114"/>
        <v>RV9DEPARTMENT OF PSYCHOLOGICAL MEDICINE</v>
      </c>
      <c r="BE2646" s="30" t="s">
        <v>5464</v>
      </c>
      <c r="BF2646" s="30" t="s">
        <v>4264</v>
      </c>
      <c r="BG2646" s="30" t="s">
        <v>5464</v>
      </c>
      <c r="BH2646" s="30" t="s">
        <v>4264</v>
      </c>
      <c r="BI2646" s="30" t="s">
        <v>5435</v>
      </c>
    </row>
    <row r="2647" spans="56:61" s="20" customFormat="1" ht="15" hidden="1" x14ac:dyDescent="0.25">
      <c r="BD2647" t="str">
        <f t="shared" si="114"/>
        <v>RV9DIABETES</v>
      </c>
      <c r="BE2647" s="30" t="s">
        <v>5465</v>
      </c>
      <c r="BF2647" s="30" t="s">
        <v>5466</v>
      </c>
      <c r="BG2647" s="30" t="s">
        <v>5465</v>
      </c>
      <c r="BH2647" s="30" t="s">
        <v>5466</v>
      </c>
      <c r="BI2647" s="30" t="s">
        <v>5435</v>
      </c>
    </row>
    <row r="2648" spans="56:61" s="20" customFormat="1" ht="15" hidden="1" x14ac:dyDescent="0.25">
      <c r="BD2648" t="str">
        <f t="shared" si="114"/>
        <v>RV9EAST RIDING COMMUNITY HOSPITAL</v>
      </c>
      <c r="BE2648" s="30" t="s">
        <v>5467</v>
      </c>
      <c r="BF2648" s="30" t="s">
        <v>5468</v>
      </c>
      <c r="BG2648" s="30" t="s">
        <v>5467</v>
      </c>
      <c r="BH2648" s="30" t="s">
        <v>5468</v>
      </c>
      <c r="BI2648" s="30" t="s">
        <v>5435</v>
      </c>
    </row>
    <row r="2649" spans="56:61" s="20" customFormat="1" ht="15" hidden="1" x14ac:dyDescent="0.25">
      <c r="BD2649" t="str">
        <f t="shared" si="114"/>
        <v>RV9ENT (HEY)</v>
      </c>
      <c r="BE2649" s="30" t="s">
        <v>5469</v>
      </c>
      <c r="BF2649" s="30" t="s">
        <v>5470</v>
      </c>
      <c r="BG2649" s="30" t="s">
        <v>5469</v>
      </c>
      <c r="BH2649" s="30" t="s">
        <v>5470</v>
      </c>
      <c r="BI2649" s="30" t="s">
        <v>5435</v>
      </c>
    </row>
    <row r="2650" spans="56:61" s="20" customFormat="1" ht="15" hidden="1" x14ac:dyDescent="0.25">
      <c r="BD2650" t="str">
        <f t="shared" si="114"/>
        <v>RV9ER CAT</v>
      </c>
      <c r="BE2650" s="30" t="s">
        <v>5471</v>
      </c>
      <c r="BF2650" s="30" t="s">
        <v>5472</v>
      </c>
      <c r="BG2650" s="30" t="s">
        <v>5471</v>
      </c>
      <c r="BH2650" s="30" t="s">
        <v>5472</v>
      </c>
      <c r="BI2650" s="30" t="s">
        <v>5435</v>
      </c>
    </row>
    <row r="2651" spans="56:61" s="20" customFormat="1" ht="15" hidden="1" x14ac:dyDescent="0.25">
      <c r="BD2651" t="str">
        <f t="shared" si="114"/>
        <v>RV9ER SHARED CARE LAIRGATE 103815</v>
      </c>
      <c r="BE2651" s="30" t="s">
        <v>5473</v>
      </c>
      <c r="BF2651" s="30" t="s">
        <v>5474</v>
      </c>
      <c r="BG2651" s="30" t="s">
        <v>5473</v>
      </c>
      <c r="BH2651" s="30" t="s">
        <v>5474</v>
      </c>
      <c r="BI2651" s="30" t="s">
        <v>5435</v>
      </c>
    </row>
    <row r="2652" spans="56:61" s="20" customFormat="1" ht="15" hidden="1" x14ac:dyDescent="0.25">
      <c r="BD2652" t="str">
        <f t="shared" si="114"/>
        <v>RV9ERSDS</v>
      </c>
      <c r="BE2652" s="30" t="s">
        <v>5475</v>
      </c>
      <c r="BF2652" s="30" t="s">
        <v>5476</v>
      </c>
      <c r="BG2652" s="30" t="s">
        <v>5475</v>
      </c>
      <c r="BH2652" s="30" t="s">
        <v>5476</v>
      </c>
      <c r="BI2652" s="30" t="s">
        <v>5435</v>
      </c>
    </row>
    <row r="2653" spans="56:61" s="20" customFormat="1" ht="15" hidden="1" x14ac:dyDescent="0.25">
      <c r="BD2653" t="str">
        <f t="shared" si="114"/>
        <v>RV9ERYPSM</v>
      </c>
      <c r="BE2653" s="30" t="s">
        <v>5477</v>
      </c>
      <c r="BF2653" s="30" t="s">
        <v>5478</v>
      </c>
      <c r="BG2653" s="30" t="s">
        <v>5477</v>
      </c>
      <c r="BH2653" s="30" t="s">
        <v>5478</v>
      </c>
      <c r="BI2653" s="30" t="s">
        <v>5435</v>
      </c>
    </row>
    <row r="2654" spans="56:61" s="20" customFormat="1" ht="15" hidden="1" x14ac:dyDescent="0.25">
      <c r="BD2654" t="str">
        <f t="shared" si="114"/>
        <v>RV9GEN MED DIABETES (SNEY)</v>
      </c>
      <c r="BE2654" s="30" t="s">
        <v>5479</v>
      </c>
      <c r="BF2654" s="30" t="s">
        <v>5480</v>
      </c>
      <c r="BG2654" s="30" t="s">
        <v>5479</v>
      </c>
      <c r="BH2654" s="30" t="s">
        <v>5480</v>
      </c>
      <c r="BI2654" s="30" t="s">
        <v>5435</v>
      </c>
    </row>
    <row r="2655" spans="56:61" s="20" customFormat="1" ht="15" hidden="1" x14ac:dyDescent="0.25">
      <c r="BD2655" t="str">
        <f t="shared" si="114"/>
        <v>RV9GM ENDROCRINOLOGY (SNEY)</v>
      </c>
      <c r="BE2655" s="30" t="s">
        <v>5481</v>
      </c>
      <c r="BF2655" s="30" t="s">
        <v>5482</v>
      </c>
      <c r="BG2655" s="30" t="s">
        <v>5481</v>
      </c>
      <c r="BH2655" s="30" t="s">
        <v>5482</v>
      </c>
      <c r="BI2655" s="30" t="s">
        <v>5435</v>
      </c>
    </row>
    <row r="2656" spans="56:61" s="20" customFormat="1" ht="15" hidden="1" x14ac:dyDescent="0.25">
      <c r="BD2656" t="str">
        <f t="shared" si="114"/>
        <v>RV9GOOLE &amp; DISTRICT HOSPITAL</v>
      </c>
      <c r="BE2656" s="30" t="s">
        <v>5483</v>
      </c>
      <c r="BF2656" s="30" t="s">
        <v>5484</v>
      </c>
      <c r="BG2656" s="30" t="s">
        <v>5483</v>
      </c>
      <c r="BH2656" s="30" t="s">
        <v>5484</v>
      </c>
      <c r="BI2656" s="30" t="s">
        <v>5435</v>
      </c>
    </row>
    <row r="2657" spans="56:61" s="20" customFormat="1" ht="15" hidden="1" x14ac:dyDescent="0.25">
      <c r="BD2657" t="str">
        <f t="shared" si="114"/>
        <v>RV9GOOLE SSMS</v>
      </c>
      <c r="BE2657" s="30" t="s">
        <v>5485</v>
      </c>
      <c r="BF2657" s="30" t="s">
        <v>5486</v>
      </c>
      <c r="BG2657" s="30" t="s">
        <v>5485</v>
      </c>
      <c r="BH2657" s="30" t="s">
        <v>5486</v>
      </c>
      <c r="BI2657" s="30" t="s">
        <v>5435</v>
      </c>
    </row>
    <row r="2658" spans="56:61" s="20" customFormat="1" ht="15" hidden="1" x14ac:dyDescent="0.25">
      <c r="BD2658" t="str">
        <f t="shared" si="114"/>
        <v>RV9GRANVILLE COURT NURSING HOME</v>
      </c>
      <c r="BE2658" s="30" t="s">
        <v>5487</v>
      </c>
      <c r="BF2658" s="30" t="s">
        <v>5488</v>
      </c>
      <c r="BG2658" s="30" t="s">
        <v>5487</v>
      </c>
      <c r="BH2658" s="30" t="s">
        <v>5488</v>
      </c>
      <c r="BI2658" s="30" t="s">
        <v>5435</v>
      </c>
    </row>
    <row r="2659" spans="56:61" s="20" customFormat="1" ht="15" hidden="1" x14ac:dyDescent="0.25">
      <c r="BD2659" t="str">
        <f t="shared" si="114"/>
        <v>RV9GREEN TREES IN-PATIENT 101772</v>
      </c>
      <c r="BE2659" s="30" t="s">
        <v>5489</v>
      </c>
      <c r="BF2659" s="30" t="s">
        <v>5490</v>
      </c>
      <c r="BG2659" s="30" t="s">
        <v>5489</v>
      </c>
      <c r="BH2659" s="30" t="s">
        <v>5490</v>
      </c>
      <c r="BI2659" s="30" t="s">
        <v>5435</v>
      </c>
    </row>
    <row r="2660" spans="56:61" s="20" customFormat="1" ht="15" hidden="1" x14ac:dyDescent="0.25">
      <c r="BD2660" t="str">
        <f t="shared" si="114"/>
        <v>RV9GYNAECOLOGY (HFT)</v>
      </c>
      <c r="BE2660" s="30" t="s">
        <v>5491</v>
      </c>
      <c r="BF2660" s="30" t="s">
        <v>5492</v>
      </c>
      <c r="BG2660" s="30" t="s">
        <v>5491</v>
      </c>
      <c r="BH2660" s="30" t="s">
        <v>5492</v>
      </c>
      <c r="BI2660" s="30" t="s">
        <v>5435</v>
      </c>
    </row>
    <row r="2661" spans="56:61" s="20" customFormat="1" ht="15" hidden="1" x14ac:dyDescent="0.25">
      <c r="BD2661" t="str">
        <f t="shared" si="114"/>
        <v>RV9HAWTHORNE CT IN-PATIENT 101720</v>
      </c>
      <c r="BE2661" s="30" t="s">
        <v>5493</v>
      </c>
      <c r="BF2661" s="30" t="s">
        <v>5494</v>
      </c>
      <c r="BG2661" s="30" t="s">
        <v>5493</v>
      </c>
      <c r="BH2661" s="30" t="s">
        <v>5494</v>
      </c>
      <c r="BI2661" s="30" t="s">
        <v>5435</v>
      </c>
    </row>
    <row r="2662" spans="56:61" s="20" customFormat="1" ht="15" hidden="1" x14ac:dyDescent="0.25">
      <c r="BD2662" t="str">
        <f t="shared" si="114"/>
        <v>RV9HIT &amp; ED EAST RIDING</v>
      </c>
      <c r="BE2662" s="30" t="s">
        <v>5495</v>
      </c>
      <c r="BF2662" s="30" t="s">
        <v>5496</v>
      </c>
      <c r="BG2662" s="30" t="s">
        <v>5495</v>
      </c>
      <c r="BH2662" s="30" t="s">
        <v>5496</v>
      </c>
      <c r="BI2662" s="30" t="s">
        <v>5435</v>
      </c>
    </row>
    <row r="2663" spans="56:61" s="20" customFormat="1" ht="15" hidden="1" x14ac:dyDescent="0.25">
      <c r="BD2663" t="str">
        <f t="shared" si="114"/>
        <v>RV9HIT &amp; ED HULL 101700</v>
      </c>
      <c r="BE2663" s="30" t="s">
        <v>5497</v>
      </c>
      <c r="BF2663" s="30" t="s">
        <v>5498</v>
      </c>
      <c r="BG2663" s="30" t="s">
        <v>5497</v>
      </c>
      <c r="BH2663" s="30" t="s">
        <v>5498</v>
      </c>
      <c r="BI2663" s="30" t="s">
        <v>5435</v>
      </c>
    </row>
    <row r="2664" spans="56:61" s="20" customFormat="1" ht="15" hidden="1" x14ac:dyDescent="0.25">
      <c r="BD2664" t="str">
        <f t="shared" si="114"/>
        <v>RV9HORNSEA COTTAGE HOSPITAL</v>
      </c>
      <c r="BE2664" s="30" t="s">
        <v>5499</v>
      </c>
      <c r="BF2664" s="30" t="s">
        <v>5500</v>
      </c>
      <c r="BG2664" s="30" t="s">
        <v>5499</v>
      </c>
      <c r="BH2664" s="30" t="s">
        <v>5500</v>
      </c>
      <c r="BI2664" s="30" t="s">
        <v>5435</v>
      </c>
    </row>
    <row r="2665" spans="56:61" s="20" customFormat="1" ht="15" hidden="1" x14ac:dyDescent="0.25">
      <c r="BD2665" t="str">
        <f t="shared" si="114"/>
        <v xml:space="preserve">RV9HUMBER CENTRE </v>
      </c>
      <c r="BE2665" s="30" t="s">
        <v>5501</v>
      </c>
      <c r="BF2665" s="30" t="s">
        <v>5502</v>
      </c>
      <c r="BG2665" s="30" t="s">
        <v>5501</v>
      </c>
      <c r="BH2665" s="30" t="s">
        <v>5502</v>
      </c>
      <c r="BI2665" s="30" t="s">
        <v>5435</v>
      </c>
    </row>
    <row r="2666" spans="56:61" s="20" customFormat="1" ht="15" hidden="1" x14ac:dyDescent="0.25">
      <c r="BD2666" t="str">
        <f t="shared" si="114"/>
        <v>RV9HUMBER INTERMEDIATE CARE</v>
      </c>
      <c r="BE2666" s="30" t="s">
        <v>5503</v>
      </c>
      <c r="BF2666" s="30" t="s">
        <v>5504</v>
      </c>
      <c r="BG2666" s="30" t="s">
        <v>5503</v>
      </c>
      <c r="BH2666" s="30" t="s">
        <v>5504</v>
      </c>
      <c r="BI2666" s="30" t="s">
        <v>5435</v>
      </c>
    </row>
    <row r="2667" spans="56:61" s="20" customFormat="1" ht="15" hidden="1" x14ac:dyDescent="0.25">
      <c r="BD2667" t="str">
        <f t="shared" si="114"/>
        <v>RV9HYPSM</v>
      </c>
      <c r="BE2667" s="30" t="s">
        <v>5505</v>
      </c>
      <c r="BF2667" s="30" t="s">
        <v>5506</v>
      </c>
      <c r="BG2667" s="30" t="s">
        <v>5505</v>
      </c>
      <c r="BH2667" s="30" t="s">
        <v>5506</v>
      </c>
      <c r="BI2667" s="30" t="s">
        <v>5435</v>
      </c>
    </row>
    <row r="2668" spans="56:61" s="20" customFormat="1" ht="15" hidden="1" x14ac:dyDescent="0.25">
      <c r="BD2668" t="str">
        <f t="shared" si="114"/>
        <v>RV9KELDGATE</v>
      </c>
      <c r="BE2668" s="30" t="s">
        <v>5507</v>
      </c>
      <c r="BF2668" s="30" t="s">
        <v>5508</v>
      </c>
      <c r="BG2668" s="30" t="s">
        <v>5507</v>
      </c>
      <c r="BH2668" s="30" t="s">
        <v>5508</v>
      </c>
      <c r="BI2668" s="30" t="s">
        <v>5435</v>
      </c>
    </row>
    <row r="2669" spans="56:61" s="20" customFormat="1" ht="15" hidden="1" x14ac:dyDescent="0.25">
      <c r="BD2669" t="str">
        <f t="shared" si="114"/>
        <v>RV9LAIRGATE</v>
      </c>
      <c r="BE2669" s="30" t="s">
        <v>5509</v>
      </c>
      <c r="BF2669" s="30" t="s">
        <v>5510</v>
      </c>
      <c r="BG2669" s="30" t="s">
        <v>5509</v>
      </c>
      <c r="BH2669" s="30" t="s">
        <v>5510</v>
      </c>
      <c r="BI2669" s="30" t="s">
        <v>5435</v>
      </c>
    </row>
    <row r="2670" spans="56:61" s="20" customFormat="1" ht="15" hidden="1" x14ac:dyDescent="0.25">
      <c r="BD2670" t="str">
        <f t="shared" si="114"/>
        <v>RV9LILAC WARD IN-PATIENT</v>
      </c>
      <c r="BE2670" s="30" t="s">
        <v>5511</v>
      </c>
      <c r="BF2670" s="30" t="s">
        <v>5512</v>
      </c>
      <c r="BG2670" s="30" t="s">
        <v>5511</v>
      </c>
      <c r="BH2670" s="30" t="s">
        <v>5512</v>
      </c>
      <c r="BI2670" s="30" t="s">
        <v>5435</v>
      </c>
    </row>
    <row r="2671" spans="56:61" s="20" customFormat="1" ht="15" hidden="1" x14ac:dyDescent="0.25">
      <c r="BD2671" t="str">
        <f t="shared" si="114"/>
        <v>RV9MALTON HOSPITAL</v>
      </c>
      <c r="BE2671" s="30" t="s">
        <v>5513</v>
      </c>
      <c r="BF2671" s="30" t="s">
        <v>5514</v>
      </c>
      <c r="BG2671" s="30" t="s">
        <v>5513</v>
      </c>
      <c r="BH2671" s="30" t="s">
        <v>5514</v>
      </c>
      <c r="BI2671" s="30" t="s">
        <v>5435</v>
      </c>
    </row>
    <row r="2672" spans="56:61" s="20" customFormat="1" ht="15" hidden="1" x14ac:dyDescent="0.25">
      <c r="BD2672" t="str">
        <f t="shared" si="114"/>
        <v>RV9MAISTER LODGE</v>
      </c>
      <c r="BE2672" s="30" t="s">
        <v>5515</v>
      </c>
      <c r="BF2672" s="30" t="s">
        <v>5516</v>
      </c>
      <c r="BG2672" s="30" t="s">
        <v>5515</v>
      </c>
      <c r="BH2672" s="30" t="s">
        <v>5516</v>
      </c>
      <c r="BI2672" s="30" t="s">
        <v>5435</v>
      </c>
    </row>
    <row r="2673" spans="56:61" s="20" customFormat="1" ht="15" hidden="1" x14ac:dyDescent="0.25">
      <c r="BD2673" t="str">
        <f t="shared" si="114"/>
        <v>RV9MEMORY SERV - YOUNG PEOP 101763</v>
      </c>
      <c r="BE2673" s="30" t="s">
        <v>5517</v>
      </c>
      <c r="BF2673" s="30" t="s">
        <v>5518</v>
      </c>
      <c r="BG2673" s="30" t="s">
        <v>5517</v>
      </c>
      <c r="BH2673" s="30" t="s">
        <v>5518</v>
      </c>
      <c r="BI2673" s="30" t="s">
        <v>5435</v>
      </c>
    </row>
    <row r="2674" spans="56:61" s="20" customFormat="1" ht="15" hidden="1" x14ac:dyDescent="0.25">
      <c r="BD2674" t="str">
        <f t="shared" si="114"/>
        <v>RV9MILL VIEW COURT</v>
      </c>
      <c r="BE2674" s="30" t="s">
        <v>5519</v>
      </c>
      <c r="BF2674" s="30" t="s">
        <v>5520</v>
      </c>
      <c r="BG2674" s="30" t="s">
        <v>5519</v>
      </c>
      <c r="BH2674" s="30" t="s">
        <v>5520</v>
      </c>
      <c r="BI2674" s="30" t="s">
        <v>5435</v>
      </c>
    </row>
    <row r="2675" spans="56:61" s="20" customFormat="1" ht="15" hidden="1" x14ac:dyDescent="0.25">
      <c r="BD2675" t="str">
        <f t="shared" si="114"/>
        <v>RV9MILL VIEW LODGE</v>
      </c>
      <c r="BE2675" s="30" t="s">
        <v>5521</v>
      </c>
      <c r="BF2675" s="30" t="s">
        <v>5522</v>
      </c>
      <c r="BG2675" s="30" t="s">
        <v>5521</v>
      </c>
      <c r="BH2675" s="30" t="s">
        <v>5522</v>
      </c>
      <c r="BI2675" s="30" t="s">
        <v>5435</v>
      </c>
    </row>
    <row r="2676" spans="56:61" s="20" customFormat="1" ht="15" hidden="1" x14ac:dyDescent="0.25">
      <c r="BD2676" t="str">
        <f t="shared" si="114"/>
        <v>RV9NEW BRIDGES</v>
      </c>
      <c r="BE2676" s="30" t="s">
        <v>5523</v>
      </c>
      <c r="BF2676" s="30" t="s">
        <v>5524</v>
      </c>
      <c r="BG2676" s="30" t="s">
        <v>5523</v>
      </c>
      <c r="BH2676" s="30" t="s">
        <v>5524</v>
      </c>
      <c r="BI2676" s="30" t="s">
        <v>5435</v>
      </c>
    </row>
    <row r="2677" spans="56:61" s="20" customFormat="1" ht="15" hidden="1" x14ac:dyDescent="0.25">
      <c r="BD2677" t="str">
        <f t="shared" si="114"/>
        <v>RV9NEWBRIDGES IN-PATIENT 101742</v>
      </c>
      <c r="BE2677" s="30" t="s">
        <v>5525</v>
      </c>
      <c r="BF2677" s="30" t="s">
        <v>5526</v>
      </c>
      <c r="BG2677" s="30" t="s">
        <v>5525</v>
      </c>
      <c r="BH2677" s="30" t="s">
        <v>5526</v>
      </c>
      <c r="BI2677" s="30" t="s">
        <v>5435</v>
      </c>
    </row>
    <row r="2678" spans="56:61" s="20" customFormat="1" ht="15" hidden="1" x14ac:dyDescent="0.25">
      <c r="BD2678" t="str">
        <f t="shared" si="114"/>
        <v>RV9NIDDERDALE</v>
      </c>
      <c r="BE2678" s="30" t="s">
        <v>5527</v>
      </c>
      <c r="BF2678" s="30" t="s">
        <v>5528</v>
      </c>
      <c r="BG2678" s="30" t="s">
        <v>5527</v>
      </c>
      <c r="BH2678" s="30" t="s">
        <v>5528</v>
      </c>
      <c r="BI2678" s="30" t="s">
        <v>5435</v>
      </c>
    </row>
    <row r="2679" spans="56:61" s="20" customFormat="1" ht="15" hidden="1" x14ac:dyDescent="0.25">
      <c r="BD2679" t="str">
        <f t="shared" si="114"/>
        <v>RV9OPHTHALMOLOGY (HEY)</v>
      </c>
      <c r="BE2679" s="30" t="s">
        <v>5529</v>
      </c>
      <c r="BF2679" s="30" t="s">
        <v>5530</v>
      </c>
      <c r="BG2679" s="30" t="s">
        <v>5529</v>
      </c>
      <c r="BH2679" s="30" t="s">
        <v>5530</v>
      </c>
      <c r="BI2679" s="30" t="s">
        <v>5435</v>
      </c>
    </row>
    <row r="2680" spans="56:61" s="20" customFormat="1" ht="15" hidden="1" x14ac:dyDescent="0.25">
      <c r="BD2680" t="str">
        <f t="shared" si="114"/>
        <v>RV9OPHTHALMOLOGY (SNEY)</v>
      </c>
      <c r="BE2680" s="30" t="s">
        <v>5531</v>
      </c>
      <c r="BF2680" s="30" t="s">
        <v>5532</v>
      </c>
      <c r="BG2680" s="30" t="s">
        <v>5531</v>
      </c>
      <c r="BH2680" s="30" t="s">
        <v>5532</v>
      </c>
      <c r="BI2680" s="30" t="s">
        <v>5435</v>
      </c>
    </row>
    <row r="2681" spans="56:61" s="20" customFormat="1" ht="15" hidden="1" x14ac:dyDescent="0.25">
      <c r="BD2681" t="str">
        <f t="shared" si="114"/>
        <v>RV9ORTHOPAEDICS (SNEY)</v>
      </c>
      <c r="BE2681" s="30" t="s">
        <v>5533</v>
      </c>
      <c r="BF2681" s="30" t="s">
        <v>5534</v>
      </c>
      <c r="BG2681" s="30" t="s">
        <v>5533</v>
      </c>
      <c r="BH2681" s="30" t="s">
        <v>5534</v>
      </c>
      <c r="BI2681" s="30" t="s">
        <v>5435</v>
      </c>
    </row>
    <row r="2682" spans="56:61" s="20" customFormat="1" ht="15" hidden="1" x14ac:dyDescent="0.25">
      <c r="BD2682" t="str">
        <f t="shared" si="114"/>
        <v>RV9PAEDIATRIC MED (SNEY)</v>
      </c>
      <c r="BE2682" s="30" t="s">
        <v>5535</v>
      </c>
      <c r="BF2682" s="30" t="s">
        <v>5536</v>
      </c>
      <c r="BG2682" s="30" t="s">
        <v>5535</v>
      </c>
      <c r="BH2682" s="30" t="s">
        <v>5536</v>
      </c>
      <c r="BI2682" s="30" t="s">
        <v>5435</v>
      </c>
    </row>
    <row r="2683" spans="56:61" s="20" customFormat="1" ht="15" hidden="1" x14ac:dyDescent="0.25">
      <c r="BD2683" t="str">
        <f t="shared" si="114"/>
        <v>RV9PAEDIATRIC MEDICINE (HEY)</v>
      </c>
      <c r="BE2683" s="30" t="s">
        <v>5537</v>
      </c>
      <c r="BF2683" s="30" t="s">
        <v>5538</v>
      </c>
      <c r="BG2683" s="30" t="s">
        <v>5537</v>
      </c>
      <c r="BH2683" s="30" t="s">
        <v>5538</v>
      </c>
      <c r="BI2683" s="30" t="s">
        <v>5435</v>
      </c>
    </row>
    <row r="2684" spans="56:61" s="20" customFormat="1" ht="15" hidden="1" x14ac:dyDescent="0.25">
      <c r="BD2684" t="str">
        <f t="shared" si="114"/>
        <v>RV9PICU IN-PATIENT 101773</v>
      </c>
      <c r="BE2684" s="30" t="s">
        <v>5539</v>
      </c>
      <c r="BF2684" s="30" t="s">
        <v>5540</v>
      </c>
      <c r="BG2684" s="30" t="s">
        <v>5539</v>
      </c>
      <c r="BH2684" s="30" t="s">
        <v>5540</v>
      </c>
      <c r="BI2684" s="30" t="s">
        <v>5435</v>
      </c>
    </row>
    <row r="2685" spans="56:61" s="20" customFormat="1" ht="15" hidden="1" x14ac:dyDescent="0.25">
      <c r="BD2685" t="str">
        <f t="shared" si="114"/>
        <v>RV9PRIORY VIEW CTLD</v>
      </c>
      <c r="BE2685" s="30" t="s">
        <v>5541</v>
      </c>
      <c r="BF2685" s="30" t="s">
        <v>5542</v>
      </c>
      <c r="BG2685" s="30" t="s">
        <v>5541</v>
      </c>
      <c r="BH2685" s="30" t="s">
        <v>5542</v>
      </c>
      <c r="BI2685" s="30" t="s">
        <v>5435</v>
      </c>
    </row>
    <row r="2686" spans="56:61" s="20" customFormat="1" ht="15" hidden="1" x14ac:dyDescent="0.25">
      <c r="BD2686" t="str">
        <f t="shared" si="114"/>
        <v>RV9RHEUMATOLOGY (HEY)</v>
      </c>
      <c r="BE2686" s="30" t="s">
        <v>5543</v>
      </c>
      <c r="BF2686" s="30" t="s">
        <v>5544</v>
      </c>
      <c r="BG2686" s="30" t="s">
        <v>5543</v>
      </c>
      <c r="BH2686" s="30" t="s">
        <v>5544</v>
      </c>
      <c r="BI2686" s="30" t="s">
        <v>5435</v>
      </c>
    </row>
    <row r="2687" spans="56:61" s="20" customFormat="1" ht="15" hidden="1" x14ac:dyDescent="0.25">
      <c r="BD2687" t="str">
        <f t="shared" ref="BD2687:BD2751" si="115">CONCATENATE(LEFT(BE2687, 3),BF2687)</f>
        <v>RV9ROSEDALE</v>
      </c>
      <c r="BE2687" s="30" t="s">
        <v>5545</v>
      </c>
      <c r="BF2687" s="30" t="s">
        <v>5546</v>
      </c>
      <c r="BG2687" s="30" t="s">
        <v>5545</v>
      </c>
      <c r="BH2687" s="30" t="s">
        <v>5546</v>
      </c>
      <c r="BI2687" s="30" t="s">
        <v>5435</v>
      </c>
    </row>
    <row r="2688" spans="56:61" s="20" customFormat="1" ht="15" hidden="1" x14ac:dyDescent="0.25">
      <c r="BD2688" t="str">
        <f t="shared" si="115"/>
        <v>RV9RPIT HULL CITY WIDE</v>
      </c>
      <c r="BE2688" s="30" t="s">
        <v>5547</v>
      </c>
      <c r="BF2688" s="30" t="s">
        <v>5548</v>
      </c>
      <c r="BG2688" s="30" t="s">
        <v>5547</v>
      </c>
      <c r="BH2688" s="30" t="s">
        <v>5548</v>
      </c>
      <c r="BI2688" s="30" t="s">
        <v>5435</v>
      </c>
    </row>
    <row r="2689" spans="56:61" s="20" customFormat="1" ht="15" hidden="1" x14ac:dyDescent="0.25">
      <c r="BD2689" t="str">
        <f t="shared" si="115"/>
        <v>RV9RST EAST RIDING EAST 101715</v>
      </c>
      <c r="BE2689" s="30" t="s">
        <v>5549</v>
      </c>
      <c r="BF2689" s="30" t="s">
        <v>5550</v>
      </c>
      <c r="BG2689" s="30" t="s">
        <v>5549</v>
      </c>
      <c r="BH2689" s="30" t="s">
        <v>5550</v>
      </c>
      <c r="BI2689" s="30" t="s">
        <v>5435</v>
      </c>
    </row>
    <row r="2690" spans="56:61" s="20" customFormat="1" ht="15" hidden="1" x14ac:dyDescent="0.25">
      <c r="BD2690" t="str">
        <f t="shared" si="115"/>
        <v>RV9RST EAST RIDING WEST 101723</v>
      </c>
      <c r="BE2690" s="30" t="s">
        <v>5551</v>
      </c>
      <c r="BF2690" s="30" t="s">
        <v>5552</v>
      </c>
      <c r="BG2690" s="30" t="s">
        <v>5551</v>
      </c>
      <c r="BH2690" s="30" t="s">
        <v>5552</v>
      </c>
      <c r="BI2690" s="30" t="s">
        <v>5435</v>
      </c>
    </row>
    <row r="2691" spans="56:61" s="20" customFormat="1" ht="15" hidden="1" x14ac:dyDescent="0.25">
      <c r="BD2691" t="str">
        <f t="shared" si="115"/>
        <v>RV9RST EAST RIDING WEST 101733</v>
      </c>
      <c r="BE2691" s="30" t="s">
        <v>5553</v>
      </c>
      <c r="BF2691" s="30" t="s">
        <v>5554</v>
      </c>
      <c r="BG2691" s="30" t="s">
        <v>5553</v>
      </c>
      <c r="BH2691" s="30" t="s">
        <v>5554</v>
      </c>
      <c r="BI2691" s="30" t="s">
        <v>5435</v>
      </c>
    </row>
    <row r="2692" spans="56:61" s="20" customFormat="1" ht="15" hidden="1" x14ac:dyDescent="0.25">
      <c r="BD2692" t="str">
        <f t="shared" si="115"/>
        <v>RV9RST ER EAST - BRID</v>
      </c>
      <c r="BE2692" s="30" t="s">
        <v>5555</v>
      </c>
      <c r="BF2692" s="30" t="s">
        <v>5556</v>
      </c>
      <c r="BG2692" s="30" t="s">
        <v>5555</v>
      </c>
      <c r="BH2692" s="30" t="s">
        <v>5556</v>
      </c>
      <c r="BI2692" s="30" t="s">
        <v>5435</v>
      </c>
    </row>
    <row r="2693" spans="56:61" s="20" customFormat="1" ht="15" hidden="1" x14ac:dyDescent="0.25">
      <c r="BD2693" t="str">
        <f t="shared" si="115"/>
        <v>RV9RST ER EAST - DRIFF</v>
      </c>
      <c r="BE2693" s="30" t="s">
        <v>5557</v>
      </c>
      <c r="BF2693" s="30" t="s">
        <v>5558</v>
      </c>
      <c r="BG2693" s="30" t="s">
        <v>5557</v>
      </c>
      <c r="BH2693" s="30" t="s">
        <v>5558</v>
      </c>
      <c r="BI2693" s="30" t="s">
        <v>5435</v>
      </c>
    </row>
    <row r="2694" spans="56:61" s="20" customFormat="1" ht="15" hidden="1" x14ac:dyDescent="0.25">
      <c r="BD2694" t="str">
        <f t="shared" si="115"/>
        <v>RV9RST ER EAST - HOLD</v>
      </c>
      <c r="BE2694" s="30" t="s">
        <v>5559</v>
      </c>
      <c r="BF2694" s="30" t="s">
        <v>5560</v>
      </c>
      <c r="BG2694" s="30" t="s">
        <v>5559</v>
      </c>
      <c r="BH2694" s="30" t="s">
        <v>5560</v>
      </c>
      <c r="BI2694" s="30" t="s">
        <v>5435</v>
      </c>
    </row>
    <row r="2695" spans="56:61" s="20" customFormat="1" ht="15" hidden="1" x14ac:dyDescent="0.25">
      <c r="BD2695" t="str">
        <f t="shared" si="115"/>
        <v>RV9SOUTHCOATES ANNEX</v>
      </c>
      <c r="BE2695" s="30" t="s">
        <v>5561</v>
      </c>
      <c r="BF2695" s="30" t="s">
        <v>5562</v>
      </c>
      <c r="BG2695" s="30" t="s">
        <v>5561</v>
      </c>
      <c r="BH2695" s="30" t="s">
        <v>5562</v>
      </c>
      <c r="BI2695" s="30" t="s">
        <v>5435</v>
      </c>
    </row>
    <row r="2696" spans="56:61" s="20" customFormat="1" ht="15" hidden="1" x14ac:dyDescent="0.25">
      <c r="BD2696" t="str">
        <f t="shared" si="115"/>
        <v>RV9SPA HULL</v>
      </c>
      <c r="BE2696" s="30" t="s">
        <v>5563</v>
      </c>
      <c r="BF2696" s="30" t="s">
        <v>5564</v>
      </c>
      <c r="BG2696" s="30" t="s">
        <v>5563</v>
      </c>
      <c r="BH2696" s="30" t="s">
        <v>5564</v>
      </c>
      <c r="BI2696" s="30" t="s">
        <v>5435</v>
      </c>
    </row>
    <row r="2697" spans="56:61" s="20" customFormat="1" ht="15" hidden="1" x14ac:dyDescent="0.25">
      <c r="BD2697" t="str">
        <f t="shared" si="115"/>
        <v>RV9SPECIALIST PSYCHOTHERAPY</v>
      </c>
      <c r="BE2697" s="30" t="s">
        <v>5565</v>
      </c>
      <c r="BF2697" s="30" t="s">
        <v>5566</v>
      </c>
      <c r="BG2697" s="30" t="s">
        <v>5565</v>
      </c>
      <c r="BH2697" s="30" t="s">
        <v>5566</v>
      </c>
      <c r="BI2697" s="30" t="s">
        <v>5435</v>
      </c>
    </row>
    <row r="2698" spans="56:61" s="20" customFormat="1" ht="15" hidden="1" x14ac:dyDescent="0.25">
      <c r="BD2698" t="str">
        <f t="shared" si="115"/>
        <v>RV9ST ANDREWS IN-PATIENT 101743</v>
      </c>
      <c r="BE2698" s="30" t="s">
        <v>5567</v>
      </c>
      <c r="BF2698" s="30" t="s">
        <v>5568</v>
      </c>
      <c r="BG2698" s="30" t="s">
        <v>5567</v>
      </c>
      <c r="BH2698" s="30" t="s">
        <v>5568</v>
      </c>
      <c r="BI2698" s="30" t="s">
        <v>5435</v>
      </c>
    </row>
    <row r="2699" spans="56:61" s="20" customFormat="1" ht="15" hidden="1" x14ac:dyDescent="0.25">
      <c r="BD2699" t="str">
        <f t="shared" si="115"/>
        <v>RV9ST ANDREWS PLACE</v>
      </c>
      <c r="BE2699" s="30" t="s">
        <v>5569</v>
      </c>
      <c r="BF2699" s="30" t="s">
        <v>5570</v>
      </c>
      <c r="BG2699" s="30" t="s">
        <v>5569</v>
      </c>
      <c r="BH2699" s="30" t="s">
        <v>5570</v>
      </c>
      <c r="BI2699" s="30" t="s">
        <v>5435</v>
      </c>
    </row>
    <row r="2700" spans="56:61" s="20" customFormat="1" ht="15" hidden="1" x14ac:dyDescent="0.25">
      <c r="BD2700" t="str">
        <f t="shared" si="115"/>
        <v>RV9SWALES UNIT IN-PATIENT 101774</v>
      </c>
      <c r="BE2700" s="30" t="s">
        <v>5571</v>
      </c>
      <c r="BF2700" s="30" t="s">
        <v>5572</v>
      </c>
      <c r="BG2700" s="30" t="s">
        <v>5571</v>
      </c>
      <c r="BH2700" s="30" t="s">
        <v>5572</v>
      </c>
      <c r="BI2700" s="30" t="s">
        <v>5435</v>
      </c>
    </row>
    <row r="2701" spans="56:61" s="20" customFormat="1" ht="15" hidden="1" x14ac:dyDescent="0.25">
      <c r="BD2701" t="str">
        <f t="shared" si="115"/>
        <v>RV9THE GRANGE</v>
      </c>
      <c r="BE2701" s="30" t="s">
        <v>5573</v>
      </c>
      <c r="BF2701" s="30" t="s">
        <v>523</v>
      </c>
      <c r="BG2701" s="30" t="s">
        <v>5573</v>
      </c>
      <c r="BH2701" s="30" t="s">
        <v>523</v>
      </c>
      <c r="BI2701" s="30" t="s">
        <v>5435</v>
      </c>
    </row>
    <row r="2702" spans="56:61" s="20" customFormat="1" ht="15" hidden="1" x14ac:dyDescent="0.25">
      <c r="BD2702" t="str">
        <f t="shared" si="115"/>
        <v>RV9THE LANGUAGE UNIT</v>
      </c>
      <c r="BE2702" s="30" t="s">
        <v>5574</v>
      </c>
      <c r="BF2702" s="30" t="s">
        <v>5575</v>
      </c>
      <c r="BG2702" s="30" t="s">
        <v>5574</v>
      </c>
      <c r="BH2702" s="30" t="s">
        <v>5575</v>
      </c>
      <c r="BI2702" s="30" t="s">
        <v>5435</v>
      </c>
    </row>
    <row r="2703" spans="56:61" s="20" customFormat="1" ht="15" hidden="1" x14ac:dyDescent="0.25">
      <c r="BD2703" t="str">
        <f t="shared" si="115"/>
        <v>RV9THE OLD FIRE STATION</v>
      </c>
      <c r="BE2703" s="30" t="s">
        <v>5576</v>
      </c>
      <c r="BF2703" s="30" t="s">
        <v>5577</v>
      </c>
      <c r="BG2703" s="30" t="s">
        <v>5576</v>
      </c>
      <c r="BH2703" s="30" t="s">
        <v>5577</v>
      </c>
      <c r="BI2703" s="30" t="s">
        <v>5435</v>
      </c>
    </row>
    <row r="2704" spans="56:61" s="20" customFormat="1" ht="15" hidden="1" x14ac:dyDescent="0.25">
      <c r="BD2704" t="str">
        <f t="shared" si="115"/>
        <v>RV9THE QUAYS</v>
      </c>
      <c r="BE2704" s="30" t="s">
        <v>5578</v>
      </c>
      <c r="BF2704" s="30" t="s">
        <v>5579</v>
      </c>
      <c r="BG2704" s="30" t="s">
        <v>5578</v>
      </c>
      <c r="BH2704" s="30" t="s">
        <v>5579</v>
      </c>
      <c r="BI2704" s="30" t="s">
        <v>5435</v>
      </c>
    </row>
    <row r="2705" spans="56:61" s="20" customFormat="1" ht="15" hidden="1" x14ac:dyDescent="0.25">
      <c r="BD2705" t="str">
        <f t="shared" si="115"/>
        <v>RV9TOWNEND COURT</v>
      </c>
      <c r="BE2705" s="30" t="s">
        <v>5580</v>
      </c>
      <c r="BF2705" s="30" t="s">
        <v>5581</v>
      </c>
      <c r="BG2705" s="30" t="s">
        <v>5580</v>
      </c>
      <c r="BH2705" s="30" t="s">
        <v>5581</v>
      </c>
      <c r="BI2705" s="30" t="s">
        <v>5435</v>
      </c>
    </row>
    <row r="2706" spans="56:61" s="20" customFormat="1" ht="15" hidden="1" x14ac:dyDescent="0.25">
      <c r="BD2706" t="str">
        <f t="shared" si="115"/>
        <v>RV9ULLSWATER UNIT IN-PATIENT 101770</v>
      </c>
      <c r="BE2706" s="30" t="s">
        <v>5582</v>
      </c>
      <c r="BF2706" s="30" t="s">
        <v>5583</v>
      </c>
      <c r="BG2706" s="30" t="s">
        <v>5582</v>
      </c>
      <c r="BH2706" s="30" t="s">
        <v>5583</v>
      </c>
      <c r="BI2706" s="30" t="s">
        <v>5435</v>
      </c>
    </row>
    <row r="2707" spans="56:61" s="20" customFormat="1" ht="15" hidden="1" x14ac:dyDescent="0.25">
      <c r="BD2707" t="str">
        <f t="shared" si="115"/>
        <v>RV9UROLOGY (SNEY)</v>
      </c>
      <c r="BE2707" s="30" t="s">
        <v>5584</v>
      </c>
      <c r="BF2707" s="30" t="s">
        <v>5585</v>
      </c>
      <c r="BG2707" s="30" t="s">
        <v>5584</v>
      </c>
      <c r="BH2707" s="30" t="s">
        <v>5585</v>
      </c>
      <c r="BI2707" s="30" t="s">
        <v>5435</v>
      </c>
    </row>
    <row r="2708" spans="56:61" s="20" customFormat="1" ht="15" hidden="1" x14ac:dyDescent="0.25">
      <c r="BD2708" t="str">
        <f t="shared" si="115"/>
        <v>RV9WEST END COMMUNITY MENTAL HEALTH ADOLESCENT UNIT</v>
      </c>
      <c r="BE2708" s="30" t="s">
        <v>5586</v>
      </c>
      <c r="BF2708" s="30" t="s">
        <v>5587</v>
      </c>
      <c r="BG2708" s="30" t="s">
        <v>5586</v>
      </c>
      <c r="BH2708" s="30" t="s">
        <v>5587</v>
      </c>
      <c r="BI2708" s="30" t="s">
        <v>5435</v>
      </c>
    </row>
    <row r="2709" spans="56:61" s="20" customFormat="1" ht="15" hidden="1" x14ac:dyDescent="0.25">
      <c r="BD2709" t="str">
        <f t="shared" si="115"/>
        <v>RV9WEST END WARDS IN-PATIENT 101776</v>
      </c>
      <c r="BE2709" s="30" t="s">
        <v>5588</v>
      </c>
      <c r="BF2709" s="30" t="s">
        <v>5589</v>
      </c>
      <c r="BG2709" s="30" t="s">
        <v>5588</v>
      </c>
      <c r="BH2709" s="30" t="s">
        <v>5589</v>
      </c>
      <c r="BI2709" s="30" t="s">
        <v>5435</v>
      </c>
    </row>
    <row r="2710" spans="56:61" s="20" customFormat="1" ht="15" hidden="1" x14ac:dyDescent="0.25">
      <c r="BD2710" t="str">
        <f t="shared" si="115"/>
        <v>RV9WESTLANDS</v>
      </c>
      <c r="BE2710" s="30" t="s">
        <v>5590</v>
      </c>
      <c r="BF2710" s="30" t="s">
        <v>5591</v>
      </c>
      <c r="BG2710" s="30" t="s">
        <v>5590</v>
      </c>
      <c r="BH2710" s="30" t="s">
        <v>5591</v>
      </c>
      <c r="BI2710" s="30" t="s">
        <v>5435</v>
      </c>
    </row>
    <row r="2711" spans="56:61" s="20" customFormat="1" ht="15" hidden="1" x14ac:dyDescent="0.25">
      <c r="BD2711" t="str">
        <f t="shared" si="115"/>
        <v>RV9WESTLANDS IN-PATIENT 101741</v>
      </c>
      <c r="BE2711" s="30" t="s">
        <v>5592</v>
      </c>
      <c r="BF2711" s="30" t="s">
        <v>5593</v>
      </c>
      <c r="BG2711" s="30" t="s">
        <v>5592</v>
      </c>
      <c r="BH2711" s="30" t="s">
        <v>5593</v>
      </c>
      <c r="BI2711" s="30" t="s">
        <v>5435</v>
      </c>
    </row>
    <row r="2712" spans="56:61" s="20" customFormat="1" ht="15" hidden="1" x14ac:dyDescent="0.25">
      <c r="BD2712" t="str">
        <f t="shared" si="115"/>
        <v>RV9WESTWOOD HOSPITAL</v>
      </c>
      <c r="BE2712" s="30" t="s">
        <v>5594</v>
      </c>
      <c r="BF2712" s="30" t="s">
        <v>5595</v>
      </c>
      <c r="BG2712" s="30" t="s">
        <v>5594</v>
      </c>
      <c r="BH2712" s="30" t="s">
        <v>5595</v>
      </c>
      <c r="BI2712" s="30" t="s">
        <v>5435</v>
      </c>
    </row>
    <row r="2713" spans="56:61" s="20" customFormat="1" ht="15" hidden="1" x14ac:dyDescent="0.25">
      <c r="BD2713" t="str">
        <f t="shared" si="115"/>
        <v>RV9WHITBY HOSPITAL</v>
      </c>
      <c r="BE2713" s="30" t="s">
        <v>5596</v>
      </c>
      <c r="BF2713" s="30" t="s">
        <v>2075</v>
      </c>
      <c r="BG2713" s="30" t="s">
        <v>5596</v>
      </c>
      <c r="BH2713" s="30" t="s">
        <v>2075</v>
      </c>
      <c r="BI2713" s="30" t="s">
        <v>5435</v>
      </c>
    </row>
    <row r="2714" spans="56:61" s="20" customFormat="1" ht="15" hidden="1" x14ac:dyDescent="0.25">
      <c r="BD2714" t="str">
        <f t="shared" si="115"/>
        <v>RV9WILLOW GARTH RESIDENTIAL HOME</v>
      </c>
      <c r="BE2714" s="30" t="s">
        <v>5597</v>
      </c>
      <c r="BF2714" s="30" t="s">
        <v>5598</v>
      </c>
      <c r="BG2714" s="30" t="s">
        <v>5597</v>
      </c>
      <c r="BH2714" s="30" t="s">
        <v>5598</v>
      </c>
      <c r="BI2714" s="30" t="s">
        <v>5435</v>
      </c>
    </row>
    <row r="2715" spans="56:61" s="20" customFormat="1" ht="15" hidden="1" x14ac:dyDescent="0.25">
      <c r="BD2715" t="str">
        <f t="shared" si="115"/>
        <v>RV9WILLOW WARD IN-PATIENT</v>
      </c>
      <c r="BE2715" s="30" t="s">
        <v>5599</v>
      </c>
      <c r="BF2715" s="30" t="s">
        <v>5600</v>
      </c>
      <c r="BG2715" s="30" t="s">
        <v>5599</v>
      </c>
      <c r="BH2715" s="30" t="s">
        <v>5600</v>
      </c>
      <c r="BI2715" s="30" t="s">
        <v>5435</v>
      </c>
    </row>
    <row r="2716" spans="56:61" s="20" customFormat="1" ht="15" hidden="1" x14ac:dyDescent="0.25">
      <c r="BD2716" t="str">
        <f t="shared" si="115"/>
        <v>RV9WITHERNSEA HOSPITAL</v>
      </c>
      <c r="BE2716" s="30" t="s">
        <v>5601</v>
      </c>
      <c r="BF2716" s="30" t="s">
        <v>5602</v>
      </c>
      <c r="BG2716" s="30" t="s">
        <v>5601</v>
      </c>
      <c r="BH2716" s="30" t="s">
        <v>5602</v>
      </c>
      <c r="BI2716" s="30" t="s">
        <v>5435</v>
      </c>
    </row>
    <row r="2717" spans="56:61" s="20" customFormat="1" ht="15" hidden="1" x14ac:dyDescent="0.25">
      <c r="BD2717" t="str">
        <f t="shared" si="115"/>
        <v>RV9WITHERNSEA WARD</v>
      </c>
      <c r="BE2717" s="30" t="s">
        <v>5603</v>
      </c>
      <c r="BF2717" s="30" t="s">
        <v>5604</v>
      </c>
      <c r="BG2717" s="30" t="s">
        <v>5603</v>
      </c>
      <c r="BH2717" s="30" t="s">
        <v>5604</v>
      </c>
      <c r="BI2717" s="30" t="s">
        <v>5435</v>
      </c>
    </row>
    <row r="2718" spans="56:61" s="20" customFormat="1" ht="15" hidden="1" x14ac:dyDescent="0.25">
      <c r="BD2718" t="str">
        <f t="shared" si="115"/>
        <v>RV9WOLD HAVEN</v>
      </c>
      <c r="BE2718" s="30" t="s">
        <v>5605</v>
      </c>
      <c r="BF2718" s="30" t="s">
        <v>5606</v>
      </c>
      <c r="BG2718" s="30" t="s">
        <v>5605</v>
      </c>
      <c r="BH2718" s="30" t="s">
        <v>5606</v>
      </c>
      <c r="BI2718" s="30" t="s">
        <v>5435</v>
      </c>
    </row>
    <row r="2719" spans="56:61" s="20" customFormat="1" ht="15" hidden="1" x14ac:dyDescent="0.25">
      <c r="BD2719" t="str">
        <f t="shared" si="115"/>
        <v>RVJBATH MINERAL HOSPITAL</v>
      </c>
      <c r="BE2719" s="133" t="s">
        <v>5607</v>
      </c>
      <c r="BF2719" s="133" t="s">
        <v>5608</v>
      </c>
      <c r="BG2719" s="133" t="s">
        <v>5607</v>
      </c>
      <c r="BH2719" s="133" t="s">
        <v>5608</v>
      </c>
      <c r="BI2719" s="133" t="s">
        <v>5609</v>
      </c>
    </row>
    <row r="2720" spans="56:61" s="20" customFormat="1" ht="15" hidden="1" x14ac:dyDescent="0.25">
      <c r="BD2720" t="str">
        <f t="shared" si="115"/>
        <v>RVJBRISTOL CHILDREN'S HOSPITAL</v>
      </c>
      <c r="BE2720" s="133" t="s">
        <v>5610</v>
      </c>
      <c r="BF2720" s="133" t="s">
        <v>5611</v>
      </c>
      <c r="BG2720" s="133" t="s">
        <v>5610</v>
      </c>
      <c r="BH2720" s="133" t="s">
        <v>5611</v>
      </c>
      <c r="BI2720" s="133" t="s">
        <v>5609</v>
      </c>
    </row>
    <row r="2721" spans="56:61" s="20" customFormat="1" ht="15" hidden="1" x14ac:dyDescent="0.25">
      <c r="BD2721" t="str">
        <f t="shared" si="115"/>
        <v>RVJBRISTOL DENTAL HOSPITAL</v>
      </c>
      <c r="BE2721" s="133" t="s">
        <v>5612</v>
      </c>
      <c r="BF2721" s="133" t="s">
        <v>5613</v>
      </c>
      <c r="BG2721" s="133" t="s">
        <v>5612</v>
      </c>
      <c r="BH2721" s="133" t="s">
        <v>5613</v>
      </c>
      <c r="BI2721" s="133" t="s">
        <v>5609</v>
      </c>
    </row>
    <row r="2722" spans="56:61" s="20" customFormat="1" ht="15" hidden="1" x14ac:dyDescent="0.25">
      <c r="BD2722" t="str">
        <f t="shared" si="115"/>
        <v>RVJBRISTOL ROYAL INFIRMARY</v>
      </c>
      <c r="BE2722" s="133" t="s">
        <v>5614</v>
      </c>
      <c r="BF2722" s="133" t="s">
        <v>1081</v>
      </c>
      <c r="BG2722" s="133" t="s">
        <v>5614</v>
      </c>
      <c r="BH2722" s="133" t="s">
        <v>1081</v>
      </c>
      <c r="BI2722" s="133" t="s">
        <v>5609</v>
      </c>
    </row>
    <row r="2723" spans="56:61" s="20" customFormat="1" ht="15" hidden="1" x14ac:dyDescent="0.25">
      <c r="BD2723" t="str">
        <f t="shared" si="115"/>
        <v>RVJBURDEN NEUROLOGICAL HOSPITAL</v>
      </c>
      <c r="BE2723" s="133" t="s">
        <v>5615</v>
      </c>
      <c r="BF2723" s="133" t="s">
        <v>5616</v>
      </c>
      <c r="BG2723" s="133" t="s">
        <v>5615</v>
      </c>
      <c r="BH2723" s="133" t="s">
        <v>5616</v>
      </c>
      <c r="BI2723" s="133" t="s">
        <v>5609</v>
      </c>
    </row>
    <row r="2724" spans="56:61" s="20" customFormat="1" ht="15" hidden="1" x14ac:dyDescent="0.25">
      <c r="BD2724" t="str">
        <f t="shared" si="115"/>
        <v>RVJCLEVEDON HOSPITAL</v>
      </c>
      <c r="BE2724" s="133" t="s">
        <v>5617</v>
      </c>
      <c r="BF2724" s="133" t="s">
        <v>5618</v>
      </c>
      <c r="BG2724" s="133" t="s">
        <v>5617</v>
      </c>
      <c r="BH2724" s="133" t="s">
        <v>5618</v>
      </c>
      <c r="BI2724" s="133" t="s">
        <v>5609</v>
      </c>
    </row>
    <row r="2725" spans="56:61" s="20" customFormat="1" ht="15" hidden="1" x14ac:dyDescent="0.25">
      <c r="BD2725" t="str">
        <f t="shared" si="115"/>
        <v>RVJCOSSHAM HOSPITAL</v>
      </c>
      <c r="BE2725" s="133" t="s">
        <v>5619</v>
      </c>
      <c r="BF2725" s="133" t="s">
        <v>173</v>
      </c>
      <c r="BG2725" s="133" t="s">
        <v>5619</v>
      </c>
      <c r="BH2725" s="133" t="s">
        <v>173</v>
      </c>
      <c r="BI2725" s="133" t="s">
        <v>5609</v>
      </c>
    </row>
    <row r="2726" spans="56:61" s="20" customFormat="1" ht="15" hidden="1" x14ac:dyDescent="0.25">
      <c r="BD2726" t="str">
        <f t="shared" si="115"/>
        <v>RVJFRENCHAY HOSPITAL</v>
      </c>
      <c r="BE2726" s="133" t="s">
        <v>5620</v>
      </c>
      <c r="BF2726" s="133" t="s">
        <v>5621</v>
      </c>
      <c r="BG2726" s="133" t="s">
        <v>5620</v>
      </c>
      <c r="BH2726" s="133" t="s">
        <v>5621</v>
      </c>
      <c r="BI2726" s="133" t="s">
        <v>5609</v>
      </c>
    </row>
    <row r="2727" spans="56:61" s="20" customFormat="1" ht="15" hidden="1" x14ac:dyDescent="0.25">
      <c r="BD2727" t="str">
        <f t="shared" si="115"/>
        <v>RVJGLENSIDE HOSPITAL</v>
      </c>
      <c r="BE2727" s="133" t="s">
        <v>5622</v>
      </c>
      <c r="BF2727" s="133" t="s">
        <v>5623</v>
      </c>
      <c r="BG2727" s="133" t="s">
        <v>5622</v>
      </c>
      <c r="BH2727" s="133" t="s">
        <v>5623</v>
      </c>
      <c r="BI2727" s="133" t="s">
        <v>5609</v>
      </c>
    </row>
    <row r="2728" spans="56:61" s="20" customFormat="1" ht="15" hidden="1" x14ac:dyDescent="0.25">
      <c r="BD2728" t="str">
        <f t="shared" si="115"/>
        <v>RVJHAM GREEN HOSPITAL</v>
      </c>
      <c r="BE2728" s="133" t="s">
        <v>5624</v>
      </c>
      <c r="BF2728" s="133" t="s">
        <v>5625</v>
      </c>
      <c r="BG2728" s="133" t="s">
        <v>5624</v>
      </c>
      <c r="BH2728" s="133" t="s">
        <v>5625</v>
      </c>
      <c r="BI2728" s="133" t="s">
        <v>5609</v>
      </c>
    </row>
    <row r="2729" spans="56:61" s="20" customFormat="1" ht="15" hidden="1" x14ac:dyDescent="0.25">
      <c r="BD2729" t="str">
        <f t="shared" si="115"/>
        <v>RVJLYDNEY HOSPITAL SITE</v>
      </c>
      <c r="BE2729" s="133" t="s">
        <v>5626</v>
      </c>
      <c r="BF2729" s="133" t="s">
        <v>5627</v>
      </c>
      <c r="BG2729" s="133" t="s">
        <v>5626</v>
      </c>
      <c r="BH2729" s="133" t="s">
        <v>5627</v>
      </c>
      <c r="BI2729" s="133" t="s">
        <v>5609</v>
      </c>
    </row>
    <row r="2730" spans="56:61" s="20" customFormat="1" ht="15" hidden="1" x14ac:dyDescent="0.25">
      <c r="BD2730" t="str">
        <f t="shared" si="115"/>
        <v>RVJMANOR PARK HOSPITAL</v>
      </c>
      <c r="BE2730" s="133" t="s">
        <v>5628</v>
      </c>
      <c r="BF2730" s="133" t="s">
        <v>5629</v>
      </c>
      <c r="BG2730" s="133" t="s">
        <v>5628</v>
      </c>
      <c r="BH2730" s="133" t="s">
        <v>5629</v>
      </c>
      <c r="BI2730" s="133" t="s">
        <v>5609</v>
      </c>
    </row>
    <row r="2731" spans="56:61" s="20" customFormat="1" ht="15" hidden="1" x14ac:dyDescent="0.25">
      <c r="BD2731" t="str">
        <f t="shared" si="115"/>
        <v>RVJRIVERSIDE UNIT</v>
      </c>
      <c r="BE2731" s="133" t="s">
        <v>5630</v>
      </c>
      <c r="BF2731" s="133" t="s">
        <v>5631</v>
      </c>
      <c r="BG2731" s="133" t="s">
        <v>5630</v>
      </c>
      <c r="BH2731" s="133" t="s">
        <v>5631</v>
      </c>
      <c r="BI2731" s="133" t="s">
        <v>5609</v>
      </c>
    </row>
    <row r="2732" spans="56:61" s="20" customFormat="1" ht="15" hidden="1" x14ac:dyDescent="0.25">
      <c r="BD2732" t="str">
        <f t="shared" si="115"/>
        <v>RVJSOUTHMEAD HOSPITAL</v>
      </c>
      <c r="BE2732" s="133" t="s">
        <v>5632</v>
      </c>
      <c r="BF2732" s="133" t="s">
        <v>5633</v>
      </c>
      <c r="BG2732" s="133" t="s">
        <v>5632</v>
      </c>
      <c r="BH2732" s="133" t="s">
        <v>5633</v>
      </c>
      <c r="BI2732" s="133" t="s">
        <v>5609</v>
      </c>
    </row>
    <row r="2733" spans="56:61" s="20" customFormat="1" ht="15" hidden="1" x14ac:dyDescent="0.25">
      <c r="BD2733" t="str">
        <f t="shared" si="115"/>
        <v>RVJTHORNBURY HOSPITAL</v>
      </c>
      <c r="BE2733" s="133" t="s">
        <v>5634</v>
      </c>
      <c r="BF2733" s="133" t="s">
        <v>203</v>
      </c>
      <c r="BG2733" s="133" t="s">
        <v>5634</v>
      </c>
      <c r="BH2733" s="133" t="s">
        <v>203</v>
      </c>
      <c r="BI2733" s="133" t="s">
        <v>5609</v>
      </c>
    </row>
    <row r="2734" spans="56:61" s="20" customFormat="1" ht="15" hidden="1" x14ac:dyDescent="0.25">
      <c r="BD2734" t="str">
        <f t="shared" si="115"/>
        <v>RVJWESTON GENERAL HOSPITAL</v>
      </c>
      <c r="BE2734" s="133" t="s">
        <v>5635</v>
      </c>
      <c r="BF2734" s="133" t="s">
        <v>1065</v>
      </c>
      <c r="BG2734" s="133" t="s">
        <v>5635</v>
      </c>
      <c r="BH2734" s="133" t="s">
        <v>1065</v>
      </c>
      <c r="BI2734" s="133" t="s">
        <v>5609</v>
      </c>
    </row>
    <row r="2735" spans="56:61" s="20" customFormat="1" ht="15" hidden="1" x14ac:dyDescent="0.25">
      <c r="BD2735" t="str">
        <f t="shared" si="115"/>
        <v>RVNB&amp;NES ADULT</v>
      </c>
      <c r="BE2735" s="133" t="s">
        <v>5636</v>
      </c>
      <c r="BF2735" s="133" t="s">
        <v>5637</v>
      </c>
      <c r="BG2735" s="133" t="s">
        <v>5636</v>
      </c>
      <c r="BH2735" s="133" t="s">
        <v>5637</v>
      </c>
      <c r="BI2735" s="133" t="s">
        <v>5638</v>
      </c>
    </row>
    <row r="2736" spans="56:61" s="20" customFormat="1" ht="15" hidden="1" x14ac:dyDescent="0.25">
      <c r="BD2736" t="str">
        <f t="shared" si="115"/>
        <v>RVNB&amp;NES OLDER ADULT</v>
      </c>
      <c r="BE2736" s="133" t="s">
        <v>5639</v>
      </c>
      <c r="BF2736" s="133" t="s">
        <v>5640</v>
      </c>
      <c r="BG2736" s="133" t="s">
        <v>5639</v>
      </c>
      <c r="BH2736" s="133" t="s">
        <v>5640</v>
      </c>
      <c r="BI2736" s="133" t="s">
        <v>5638</v>
      </c>
    </row>
    <row r="2737" spans="56:61" s="20" customFormat="1" ht="15" hidden="1" x14ac:dyDescent="0.25">
      <c r="BD2737" t="str">
        <f t="shared" si="115"/>
        <v>RVNB&amp;NES SDAS</v>
      </c>
      <c r="BE2737" s="133" t="s">
        <v>5641</v>
      </c>
      <c r="BF2737" s="133" t="s">
        <v>5642</v>
      </c>
      <c r="BG2737" s="133" t="s">
        <v>5641</v>
      </c>
      <c r="BH2737" s="133" t="s">
        <v>5642</v>
      </c>
      <c r="BI2737" s="133" t="s">
        <v>5638</v>
      </c>
    </row>
    <row r="2738" spans="56:61" s="20" customFormat="1" ht="15" hidden="1" x14ac:dyDescent="0.25">
      <c r="BD2738" t="str">
        <f t="shared" si="115"/>
        <v>RVNBLACKBERRY HILL HOSPITAL</v>
      </c>
      <c r="BE2738" s="133" t="s">
        <v>5643</v>
      </c>
      <c r="BF2738" s="133" t="s">
        <v>5644</v>
      </c>
      <c r="BG2738" s="133" t="s">
        <v>5643</v>
      </c>
      <c r="BH2738" s="133" t="s">
        <v>5644</v>
      </c>
      <c r="BI2738" s="133" t="s">
        <v>5638</v>
      </c>
    </row>
    <row r="2739" spans="56:61" s="20" customFormat="1" ht="15" hidden="1" x14ac:dyDescent="0.25">
      <c r="BD2739" t="str">
        <f t="shared" si="115"/>
        <v>RVNBRENTRY SITE</v>
      </c>
      <c r="BE2739" s="133" t="s">
        <v>5645</v>
      </c>
      <c r="BF2739" s="133" t="s">
        <v>5646</v>
      </c>
      <c r="BG2739" s="133" t="s">
        <v>5645</v>
      </c>
      <c r="BH2739" s="133" t="s">
        <v>5646</v>
      </c>
      <c r="BI2739" s="133" t="s">
        <v>5638</v>
      </c>
    </row>
    <row r="2740" spans="56:61" s="20" customFormat="1" ht="15" hidden="1" x14ac:dyDescent="0.25">
      <c r="BD2740" t="str">
        <f t="shared" si="115"/>
        <v>RVNBRISTOL ADULT</v>
      </c>
      <c r="BE2740" s="133" t="s">
        <v>5647</v>
      </c>
      <c r="BF2740" s="133" t="s">
        <v>5648</v>
      </c>
      <c r="BG2740" s="133" t="s">
        <v>5647</v>
      </c>
      <c r="BH2740" s="133" t="s">
        <v>5648</v>
      </c>
      <c r="BI2740" s="133" t="s">
        <v>5638</v>
      </c>
    </row>
    <row r="2741" spans="56:61" s="20" customFormat="1" ht="15" hidden="1" x14ac:dyDescent="0.25">
      <c r="BD2741" t="str">
        <f t="shared" si="115"/>
        <v>RVNBRISTOL ADULT SDAS</v>
      </c>
      <c r="BE2741" s="133" t="s">
        <v>5649</v>
      </c>
      <c r="BF2741" s="133" t="s">
        <v>5650</v>
      </c>
      <c r="BG2741" s="133" t="s">
        <v>5649</v>
      </c>
      <c r="BH2741" s="133" t="s">
        <v>5650</v>
      </c>
      <c r="BI2741" s="133" t="s">
        <v>5638</v>
      </c>
    </row>
    <row r="2742" spans="56:61" s="20" customFormat="1" ht="15" hidden="1" x14ac:dyDescent="0.25">
      <c r="BD2742" t="str">
        <f t="shared" si="115"/>
        <v>RVNBRISTOL OLDER ADULT</v>
      </c>
      <c r="BE2742" s="133" t="s">
        <v>5651</v>
      </c>
      <c r="BF2742" s="133" t="s">
        <v>5652</v>
      </c>
      <c r="BG2742" s="133" t="s">
        <v>5651</v>
      </c>
      <c r="BH2742" s="133" t="s">
        <v>5652</v>
      </c>
      <c r="BI2742" s="133" t="s">
        <v>5638</v>
      </c>
    </row>
    <row r="2743" spans="56:61" s="20" customFormat="1" ht="15" hidden="1" x14ac:dyDescent="0.25">
      <c r="BD2743" t="str">
        <f t="shared" si="115"/>
        <v>RVNBRISTOL ROYAL INFIRMARY</v>
      </c>
      <c r="BE2743" s="133" t="s">
        <v>5653</v>
      </c>
      <c r="BF2743" s="133" t="s">
        <v>1081</v>
      </c>
      <c r="BG2743" s="133" t="s">
        <v>5653</v>
      </c>
      <c r="BH2743" s="133" t="s">
        <v>1081</v>
      </c>
      <c r="BI2743" s="133" t="s">
        <v>5638</v>
      </c>
    </row>
    <row r="2744" spans="56:61" s="20" customFormat="1" ht="15" hidden="1" x14ac:dyDescent="0.25">
      <c r="BD2744" t="str">
        <f t="shared" si="115"/>
        <v>RVNBRISTOL SDAS</v>
      </c>
      <c r="BE2744" s="133" t="s">
        <v>5654</v>
      </c>
      <c r="BF2744" s="133" t="s">
        <v>5655</v>
      </c>
      <c r="BG2744" s="133" t="s">
        <v>5654</v>
      </c>
      <c r="BH2744" s="133" t="s">
        <v>5655</v>
      </c>
      <c r="BI2744" s="133" t="s">
        <v>5638</v>
      </c>
    </row>
    <row r="2745" spans="56:61" s="20" customFormat="1" ht="15" hidden="1" x14ac:dyDescent="0.25">
      <c r="BD2745" t="str">
        <f t="shared" si="115"/>
        <v>RVNBRISTOL UNIVERSITY</v>
      </c>
      <c r="BE2745" s="133" t="s">
        <v>5656</v>
      </c>
      <c r="BF2745" s="133" t="s">
        <v>5657</v>
      </c>
      <c r="BG2745" s="133" t="s">
        <v>5656</v>
      </c>
      <c r="BH2745" s="133" t="s">
        <v>5657</v>
      </c>
      <c r="BI2745" s="133" t="s">
        <v>5638</v>
      </c>
    </row>
    <row r="2746" spans="56:61" s="20" customFormat="1" ht="15" hidden="1" x14ac:dyDescent="0.25">
      <c r="BD2746" t="str">
        <f t="shared" si="115"/>
        <v>RVNBROOKLAND HALL</v>
      </c>
      <c r="BE2746" s="133" t="s">
        <v>5658</v>
      </c>
      <c r="BF2746" s="133" t="s">
        <v>5659</v>
      </c>
      <c r="BG2746" s="133" t="s">
        <v>5658</v>
      </c>
      <c r="BH2746" s="133" t="s">
        <v>5659</v>
      </c>
      <c r="BI2746" s="133" t="s">
        <v>5638</v>
      </c>
    </row>
    <row r="2747" spans="56:61" s="20" customFormat="1" ht="15" hidden="1" x14ac:dyDescent="0.25">
      <c r="BD2747" t="str">
        <f t="shared" si="115"/>
        <v xml:space="preserve">RVNCALLINGTON ROAD </v>
      </c>
      <c r="BE2747" s="133" t="s">
        <v>5660</v>
      </c>
      <c r="BF2747" s="133" t="s">
        <v>5661</v>
      </c>
      <c r="BG2747" s="133" t="s">
        <v>5660</v>
      </c>
      <c r="BH2747" s="133" t="s">
        <v>5661</v>
      </c>
      <c r="BI2747" s="133" t="s">
        <v>5638</v>
      </c>
    </row>
    <row r="2748" spans="56:61" s="20" customFormat="1" ht="15" hidden="1" x14ac:dyDescent="0.25">
      <c r="BD2748" t="str">
        <f t="shared" si="115"/>
        <v>RVNCENTRAL WILTS AOWA</v>
      </c>
      <c r="BE2748" s="133" t="s">
        <v>5662</v>
      </c>
      <c r="BF2748" s="133" t="s">
        <v>5663</v>
      </c>
      <c r="BG2748" s="133" t="s">
        <v>5662</v>
      </c>
      <c r="BH2748" s="133" t="s">
        <v>5663</v>
      </c>
      <c r="BI2748" s="133" t="s">
        <v>5638</v>
      </c>
    </row>
    <row r="2749" spans="56:61" s="20" customFormat="1" ht="15" hidden="1" x14ac:dyDescent="0.25">
      <c r="BD2749" t="str">
        <f t="shared" si="115"/>
        <v>RVNCITY HALL</v>
      </c>
      <c r="BE2749" s="133" t="s">
        <v>5664</v>
      </c>
      <c r="BF2749" s="133" t="s">
        <v>5665</v>
      </c>
      <c r="BG2749" s="133" t="s">
        <v>5664</v>
      </c>
      <c r="BH2749" s="133" t="s">
        <v>5665</v>
      </c>
      <c r="BI2749" s="133" t="s">
        <v>5638</v>
      </c>
    </row>
    <row r="2750" spans="56:61" s="20" customFormat="1" ht="15" hidden="1" x14ac:dyDescent="0.25">
      <c r="BD2750" t="str">
        <f t="shared" si="115"/>
        <v>RVNCOLSTON FORT</v>
      </c>
      <c r="BE2750" s="133" t="s">
        <v>5666</v>
      </c>
      <c r="BF2750" s="133" t="s">
        <v>5667</v>
      </c>
      <c r="BG2750" s="133" t="s">
        <v>5666</v>
      </c>
      <c r="BH2750" s="133" t="s">
        <v>5667</v>
      </c>
      <c r="BI2750" s="133" t="s">
        <v>5638</v>
      </c>
    </row>
    <row r="2751" spans="56:61" s="20" customFormat="1" ht="15" hidden="1" x14ac:dyDescent="0.25">
      <c r="BD2751" t="str">
        <f t="shared" si="115"/>
        <v>RVNCORUM TWO</v>
      </c>
      <c r="BE2751" s="133" t="s">
        <v>5668</v>
      </c>
      <c r="BF2751" s="133" t="s">
        <v>5669</v>
      </c>
      <c r="BG2751" s="133" t="s">
        <v>5668</v>
      </c>
      <c r="BH2751" s="133" t="s">
        <v>5669</v>
      </c>
      <c r="BI2751" s="133" t="s">
        <v>5638</v>
      </c>
    </row>
    <row r="2752" spans="56:61" s="20" customFormat="1" ht="15" hidden="1" x14ac:dyDescent="0.25">
      <c r="BD2752" t="str">
        <f t="shared" ref="BD2752:BD2815" si="116">CONCATENATE(LEFT(BE2752, 3),BF2752)</f>
        <v>RVNEMERGENCY 001</v>
      </c>
      <c r="BE2752" s="133" t="s">
        <v>5670</v>
      </c>
      <c r="BF2752" s="133" t="s">
        <v>5671</v>
      </c>
      <c r="BG2752" s="133" t="s">
        <v>5670</v>
      </c>
      <c r="BH2752" s="133" t="s">
        <v>5671</v>
      </c>
      <c r="BI2752" s="133" t="s">
        <v>5638</v>
      </c>
    </row>
    <row r="2753" spans="56:61" s="20" customFormat="1" ht="15" hidden="1" x14ac:dyDescent="0.25">
      <c r="BD2753" t="str">
        <f t="shared" si="116"/>
        <v xml:space="preserve">RVNFOUNTAIN WAY, SALISBURY </v>
      </c>
      <c r="BE2753" s="133" t="s">
        <v>5672</v>
      </c>
      <c r="BF2753" s="133" t="s">
        <v>5673</v>
      </c>
      <c r="BG2753" s="133" t="s">
        <v>5672</v>
      </c>
      <c r="BH2753" s="133" t="s">
        <v>5673</v>
      </c>
      <c r="BI2753" s="133" t="s">
        <v>5638</v>
      </c>
    </row>
    <row r="2754" spans="56:61" s="20" customFormat="1" ht="15" hidden="1" x14ac:dyDescent="0.25">
      <c r="BD2754" t="str">
        <f t="shared" si="116"/>
        <v>RVNFROMESIDE</v>
      </c>
      <c r="BE2754" s="133" t="s">
        <v>5674</v>
      </c>
      <c r="BF2754" s="133" t="s">
        <v>5675</v>
      </c>
      <c r="BG2754" s="133" t="s">
        <v>5674</v>
      </c>
      <c r="BH2754" s="133" t="s">
        <v>5675</v>
      </c>
      <c r="BI2754" s="133" t="s">
        <v>5638</v>
      </c>
    </row>
    <row r="2755" spans="56:61" s="20" customFormat="1" ht="15" hidden="1" x14ac:dyDescent="0.25">
      <c r="BD2755" t="str">
        <f t="shared" si="116"/>
        <v>RVNGREAT WESTERN HOSPITAL AWP</v>
      </c>
      <c r="BE2755" s="133" t="s">
        <v>5676</v>
      </c>
      <c r="BF2755" s="133" t="s">
        <v>5677</v>
      </c>
      <c r="BG2755" s="133" t="s">
        <v>5676</v>
      </c>
      <c r="BH2755" s="133" t="s">
        <v>5677</v>
      </c>
      <c r="BI2755" s="133" t="s">
        <v>5638</v>
      </c>
    </row>
    <row r="2756" spans="56:61" s="20" customFormat="1" ht="15" hidden="1" x14ac:dyDescent="0.25">
      <c r="BD2756" t="str">
        <f t="shared" si="116"/>
        <v xml:space="preserve">RVNGREEN LAND HOSPITAL, DEVIZES </v>
      </c>
      <c r="BE2756" s="133" t="s">
        <v>5678</v>
      </c>
      <c r="BF2756" s="133" t="s">
        <v>5679</v>
      </c>
      <c r="BG2756" s="133" t="s">
        <v>5678</v>
      </c>
      <c r="BH2756" s="133" t="s">
        <v>5679</v>
      </c>
      <c r="BI2756" s="133" t="s">
        <v>5638</v>
      </c>
    </row>
    <row r="2757" spans="56:61" s="20" customFormat="1" ht="15" hidden="1" x14ac:dyDescent="0.25">
      <c r="BD2757" t="str">
        <f t="shared" si="116"/>
        <v xml:space="preserve">RVNHILLVIEW LODGE </v>
      </c>
      <c r="BE2757" s="133" t="s">
        <v>5680</v>
      </c>
      <c r="BF2757" s="133" t="s">
        <v>5681</v>
      </c>
      <c r="BG2757" s="133" t="s">
        <v>5680</v>
      </c>
      <c r="BH2757" s="133" t="s">
        <v>5681</v>
      </c>
      <c r="BI2757" s="133" t="s">
        <v>5638</v>
      </c>
    </row>
    <row r="2758" spans="56:61" s="20" customFormat="1" ht="15" hidden="1" x14ac:dyDescent="0.25">
      <c r="BD2758" t="str">
        <f t="shared" si="116"/>
        <v xml:space="preserve">RVNLOCKING CASTLE </v>
      </c>
      <c r="BE2758" s="133" t="s">
        <v>5682</v>
      </c>
      <c r="BF2758" s="133" t="s">
        <v>5683</v>
      </c>
      <c r="BG2758" s="133" t="s">
        <v>5682</v>
      </c>
      <c r="BH2758" s="133" t="s">
        <v>5683</v>
      </c>
      <c r="BI2758" s="133" t="s">
        <v>5638</v>
      </c>
    </row>
    <row r="2759" spans="56:61" s="20" customFormat="1" ht="15" hidden="1" x14ac:dyDescent="0.25">
      <c r="BD2759" t="str">
        <f t="shared" si="116"/>
        <v>RVNLONG FOX UNIT</v>
      </c>
      <c r="BE2759" s="133" t="s">
        <v>5684</v>
      </c>
      <c r="BF2759" s="133" t="s">
        <v>5685</v>
      </c>
      <c r="BG2759" s="133" t="s">
        <v>5684</v>
      </c>
      <c r="BH2759" s="133" t="s">
        <v>5685</v>
      </c>
      <c r="BI2759" s="133" t="s">
        <v>5638</v>
      </c>
    </row>
    <row r="2760" spans="56:61" s="20" customFormat="1" ht="15" hidden="1" x14ac:dyDescent="0.25">
      <c r="BD2760" t="str">
        <f t="shared" si="116"/>
        <v>RVNMELKSHAM COMMUNITY HOSPITAL</v>
      </c>
      <c r="BE2760" s="133" t="s">
        <v>5686</v>
      </c>
      <c r="BF2760" s="133" t="s">
        <v>193</v>
      </c>
      <c r="BG2760" s="133" t="s">
        <v>5686</v>
      </c>
      <c r="BH2760" s="133" t="s">
        <v>193</v>
      </c>
      <c r="BI2760" s="133" t="s">
        <v>5638</v>
      </c>
    </row>
    <row r="2761" spans="56:61" s="20" customFormat="1" ht="15" hidden="1" x14ac:dyDescent="0.25">
      <c r="BD2761" t="str">
        <f t="shared" si="116"/>
        <v>RVNMENTAL HEALTH BRISTOL SOUTH PLAZA</v>
      </c>
      <c r="BE2761" s="133" t="s">
        <v>5687</v>
      </c>
      <c r="BF2761" s="133" t="s">
        <v>5688</v>
      </c>
      <c r="BG2761" s="133" t="s">
        <v>5687</v>
      </c>
      <c r="BH2761" s="133" t="s">
        <v>5688</v>
      </c>
      <c r="BI2761" s="133" t="s">
        <v>5638</v>
      </c>
    </row>
    <row r="2762" spans="56:61" s="20" customFormat="1" ht="15" hidden="1" x14ac:dyDescent="0.25">
      <c r="BD2762" t="str">
        <f t="shared" si="116"/>
        <v>RVNNEW FRIENDS HALL</v>
      </c>
      <c r="BE2762" s="133" t="s">
        <v>5689</v>
      </c>
      <c r="BF2762" s="133" t="s">
        <v>5690</v>
      </c>
      <c r="BG2762" s="133" t="s">
        <v>5689</v>
      </c>
      <c r="BH2762" s="133" t="s">
        <v>5690</v>
      </c>
      <c r="BI2762" s="133" t="s">
        <v>5638</v>
      </c>
    </row>
    <row r="2763" spans="56:61" s="20" customFormat="1" ht="15" hidden="1" x14ac:dyDescent="0.25">
      <c r="BD2763" t="str">
        <f t="shared" si="116"/>
        <v>RVNNORTH SOMERSET ADULT</v>
      </c>
      <c r="BE2763" s="133" t="s">
        <v>5691</v>
      </c>
      <c r="BF2763" s="133" t="s">
        <v>5692</v>
      </c>
      <c r="BG2763" s="133" t="s">
        <v>5691</v>
      </c>
      <c r="BH2763" s="133" t="s">
        <v>5692</v>
      </c>
      <c r="BI2763" s="133" t="s">
        <v>5638</v>
      </c>
    </row>
    <row r="2764" spans="56:61" s="20" customFormat="1" ht="15" hidden="1" x14ac:dyDescent="0.25">
      <c r="BD2764" t="str">
        <f t="shared" si="116"/>
        <v>RVNNORTH SOMERSET CTPLD</v>
      </c>
      <c r="BE2764" s="133" t="s">
        <v>5693</v>
      </c>
      <c r="BF2764" s="133" t="s">
        <v>5694</v>
      </c>
      <c r="BG2764" s="133" t="s">
        <v>5693</v>
      </c>
      <c r="BH2764" s="133" t="s">
        <v>5694</v>
      </c>
      <c r="BI2764" s="133" t="s">
        <v>5638</v>
      </c>
    </row>
    <row r="2765" spans="56:61" s="20" customFormat="1" ht="15" hidden="1" x14ac:dyDescent="0.25">
      <c r="BD2765" t="str">
        <f t="shared" si="116"/>
        <v>RVNNORTH SOMERSET EIS</v>
      </c>
      <c r="BE2765" s="133" t="s">
        <v>5695</v>
      </c>
      <c r="BF2765" s="133" t="s">
        <v>5696</v>
      </c>
      <c r="BG2765" s="133" t="s">
        <v>5695</v>
      </c>
      <c r="BH2765" s="133" t="s">
        <v>5696</v>
      </c>
      <c r="BI2765" s="133" t="s">
        <v>5638</v>
      </c>
    </row>
    <row r="2766" spans="56:61" s="20" customFormat="1" ht="15" hidden="1" x14ac:dyDescent="0.25">
      <c r="BD2766" t="str">
        <f t="shared" si="116"/>
        <v>RVNNORTH SOMERSET OLDER ADULT</v>
      </c>
      <c r="BE2766" s="133" t="s">
        <v>5697</v>
      </c>
      <c r="BF2766" s="133" t="s">
        <v>5698</v>
      </c>
      <c r="BG2766" s="133" t="s">
        <v>5697</v>
      </c>
      <c r="BH2766" s="133" t="s">
        <v>5698</v>
      </c>
      <c r="BI2766" s="133" t="s">
        <v>5638</v>
      </c>
    </row>
    <row r="2767" spans="56:61" s="20" customFormat="1" ht="15" hidden="1" x14ac:dyDescent="0.25">
      <c r="BD2767" t="str">
        <f t="shared" si="116"/>
        <v>RVNNORTH SOMERSET SDAS</v>
      </c>
      <c r="BE2767" s="133" t="s">
        <v>5699</v>
      </c>
      <c r="BF2767" s="133" t="s">
        <v>5700</v>
      </c>
      <c r="BG2767" s="133" t="s">
        <v>5699</v>
      </c>
      <c r="BH2767" s="133" t="s">
        <v>5700</v>
      </c>
      <c r="BI2767" s="133" t="s">
        <v>5638</v>
      </c>
    </row>
    <row r="2768" spans="56:61" s="20" customFormat="1" ht="15" hidden="1" x14ac:dyDescent="0.25">
      <c r="BD2768" t="str">
        <f t="shared" si="116"/>
        <v>RVNNORTH WILTS SDAS</v>
      </c>
      <c r="BE2768" s="133" t="s">
        <v>5701</v>
      </c>
      <c r="BF2768" s="133" t="s">
        <v>5702</v>
      </c>
      <c r="BG2768" s="133" t="s">
        <v>5701</v>
      </c>
      <c r="BH2768" s="133" t="s">
        <v>5702</v>
      </c>
      <c r="BI2768" s="133" t="s">
        <v>5638</v>
      </c>
    </row>
    <row r="2769" spans="56:61" s="20" customFormat="1" ht="15" hidden="1" x14ac:dyDescent="0.25">
      <c r="BD2769" t="str">
        <f t="shared" si="116"/>
        <v>RVNOLDER ADULT INPATIENT UNIT, LONG FOX UNIT</v>
      </c>
      <c r="BE2769" s="133" t="s">
        <v>5703</v>
      </c>
      <c r="BF2769" s="133" t="s">
        <v>5704</v>
      </c>
      <c r="BG2769" s="133" t="s">
        <v>5703</v>
      </c>
      <c r="BH2769" s="133" t="s">
        <v>5704</v>
      </c>
      <c r="BI2769" s="133" t="s">
        <v>5638</v>
      </c>
    </row>
    <row r="2770" spans="56:61" s="20" customFormat="1" ht="15" hidden="1" x14ac:dyDescent="0.25">
      <c r="BD2770" t="str">
        <f t="shared" si="116"/>
        <v>RVNOP SGLOS MEMORY SGLOS</v>
      </c>
      <c r="BE2770" s="133" t="s">
        <v>5705</v>
      </c>
      <c r="BF2770" s="133" t="s">
        <v>5706</v>
      </c>
      <c r="BG2770" s="133" t="s">
        <v>5705</v>
      </c>
      <c r="BH2770" s="133" t="s">
        <v>5706</v>
      </c>
      <c r="BI2770" s="133" t="s">
        <v>5638</v>
      </c>
    </row>
    <row r="2771" spans="56:61" s="20" customFormat="1" ht="15" hidden="1" x14ac:dyDescent="0.25">
      <c r="BD2771" t="str">
        <f t="shared" si="116"/>
        <v>RVNOP SWINDON MEMORY</v>
      </c>
      <c r="BE2771" s="133" t="s">
        <v>5707</v>
      </c>
      <c r="BF2771" s="133" t="s">
        <v>5708</v>
      </c>
      <c r="BG2771" s="133" t="s">
        <v>5707</v>
      </c>
      <c r="BH2771" s="133" t="s">
        <v>5708</v>
      </c>
      <c r="BI2771" s="133" t="s">
        <v>5638</v>
      </c>
    </row>
    <row r="2772" spans="56:61" s="20" customFormat="1" ht="15" hidden="1" x14ac:dyDescent="0.25">
      <c r="BD2772" t="str">
        <f t="shared" si="116"/>
        <v>RVNOP WILTS MEMORY SWILTS</v>
      </c>
      <c r="BE2772" s="133" t="s">
        <v>5709</v>
      </c>
      <c r="BF2772" s="133" t="s">
        <v>5710</v>
      </c>
      <c r="BG2772" s="133" t="s">
        <v>5709</v>
      </c>
      <c r="BH2772" s="133" t="s">
        <v>5710</v>
      </c>
      <c r="BI2772" s="133" t="s">
        <v>5638</v>
      </c>
    </row>
    <row r="2773" spans="56:61" s="20" customFormat="1" ht="15" hidden="1" x14ac:dyDescent="0.25">
      <c r="BD2773" t="str">
        <f t="shared" si="116"/>
        <v>RVNRED GABLES</v>
      </c>
      <c r="BE2773" s="133" t="s">
        <v>5711</v>
      </c>
      <c r="BF2773" s="133" t="s">
        <v>5712</v>
      </c>
      <c r="BG2773" s="133" t="s">
        <v>5711</v>
      </c>
      <c r="BH2773" s="133" t="s">
        <v>5712</v>
      </c>
      <c r="BI2773" s="133" t="s">
        <v>5638</v>
      </c>
    </row>
    <row r="2774" spans="56:61" s="20" customFormat="1" ht="15" hidden="1" x14ac:dyDescent="0.25">
      <c r="BD2774" t="str">
        <f t="shared" si="116"/>
        <v>RVNROCK HALL</v>
      </c>
      <c r="BE2774" s="133" t="s">
        <v>5713</v>
      </c>
      <c r="BF2774" s="133" t="s">
        <v>5714</v>
      </c>
      <c r="BG2774" s="133" t="s">
        <v>5713</v>
      </c>
      <c r="BH2774" s="133" t="s">
        <v>5714</v>
      </c>
      <c r="BI2774" s="133" t="s">
        <v>5638</v>
      </c>
    </row>
    <row r="2775" spans="56:61" s="20" customFormat="1" ht="15" hidden="1" x14ac:dyDescent="0.25">
      <c r="BD2775" t="str">
        <f t="shared" si="116"/>
        <v xml:space="preserve">RVNSANDALWOOD COURT, SWINDON </v>
      </c>
      <c r="BE2775" s="133" t="s">
        <v>5715</v>
      </c>
      <c r="BF2775" s="133" t="s">
        <v>5716</v>
      </c>
      <c r="BG2775" s="133" t="s">
        <v>5715</v>
      </c>
      <c r="BH2775" s="133" t="s">
        <v>5716</v>
      </c>
      <c r="BI2775" s="133" t="s">
        <v>5638</v>
      </c>
    </row>
    <row r="2776" spans="56:61" s="20" customFormat="1" ht="15" hidden="1" x14ac:dyDescent="0.25">
      <c r="BD2776" t="str">
        <f t="shared" si="116"/>
        <v>RVNSAVERNAKE HOSPITAL</v>
      </c>
      <c r="BE2776" s="133" t="s">
        <v>5717</v>
      </c>
      <c r="BF2776" s="133" t="s">
        <v>3046</v>
      </c>
      <c r="BG2776" s="133" t="s">
        <v>5717</v>
      </c>
      <c r="BH2776" s="133" t="s">
        <v>3046</v>
      </c>
      <c r="BI2776" s="133" t="s">
        <v>5638</v>
      </c>
    </row>
    <row r="2777" spans="56:61" s="20" customFormat="1" ht="15" hidden="1" x14ac:dyDescent="0.25">
      <c r="BD2777" t="str">
        <f t="shared" si="116"/>
        <v>RVNSOUTH GLOS OLDER ADULT</v>
      </c>
      <c r="BE2777" s="133" t="s">
        <v>5718</v>
      </c>
      <c r="BF2777" s="133" t="s">
        <v>5719</v>
      </c>
      <c r="BG2777" s="133" t="s">
        <v>5718</v>
      </c>
      <c r="BH2777" s="133" t="s">
        <v>5719</v>
      </c>
      <c r="BI2777" s="133" t="s">
        <v>5638</v>
      </c>
    </row>
    <row r="2778" spans="56:61" s="20" customFormat="1" ht="15" hidden="1" x14ac:dyDescent="0.25">
      <c r="BD2778" t="str">
        <f t="shared" si="116"/>
        <v>RVNSOUTH GLOUCESTERSHIRE KINGSWOOD CLDT</v>
      </c>
      <c r="BE2778" s="133" t="s">
        <v>5720</v>
      </c>
      <c r="BF2778" s="133" t="s">
        <v>5721</v>
      </c>
      <c r="BG2778" s="133" t="s">
        <v>5720</v>
      </c>
      <c r="BH2778" s="133" t="s">
        <v>5721</v>
      </c>
      <c r="BI2778" s="133" t="s">
        <v>5638</v>
      </c>
    </row>
    <row r="2779" spans="56:61" s="20" customFormat="1" ht="15" hidden="1" x14ac:dyDescent="0.25">
      <c r="BD2779" t="str">
        <f t="shared" si="116"/>
        <v>RVNSOUTH GLOUCESTERSHIRE THORNBURY CLDT</v>
      </c>
      <c r="BE2779" s="133" t="s">
        <v>5722</v>
      </c>
      <c r="BF2779" s="133" t="s">
        <v>5723</v>
      </c>
      <c r="BG2779" s="133" t="s">
        <v>5722</v>
      </c>
      <c r="BH2779" s="133" t="s">
        <v>5723</v>
      </c>
      <c r="BI2779" s="133" t="s">
        <v>5638</v>
      </c>
    </row>
    <row r="2780" spans="56:61" s="20" customFormat="1" ht="15" hidden="1" x14ac:dyDescent="0.25">
      <c r="BD2780" t="str">
        <f t="shared" si="116"/>
        <v>RVNSOUTH WILTS ADAS</v>
      </c>
      <c r="BE2780" s="133" t="s">
        <v>5724</v>
      </c>
      <c r="BF2780" s="133" t="s">
        <v>5725</v>
      </c>
      <c r="BG2780" s="133" t="s">
        <v>5724</v>
      </c>
      <c r="BH2780" s="133" t="s">
        <v>5725</v>
      </c>
      <c r="BI2780" s="133" t="s">
        <v>5638</v>
      </c>
    </row>
    <row r="2781" spans="56:61" s="20" customFormat="1" ht="15" hidden="1" x14ac:dyDescent="0.25">
      <c r="BD2781" t="str">
        <f t="shared" si="116"/>
        <v>RVNSOUTH WILTS CRHT</v>
      </c>
      <c r="BE2781" s="133" t="s">
        <v>5726</v>
      </c>
      <c r="BF2781" s="133" t="s">
        <v>5727</v>
      </c>
      <c r="BG2781" s="133" t="s">
        <v>5726</v>
      </c>
      <c r="BH2781" s="133" t="s">
        <v>5727</v>
      </c>
      <c r="BI2781" s="133" t="s">
        <v>5638</v>
      </c>
    </row>
    <row r="2782" spans="56:61" s="20" customFormat="1" ht="15" hidden="1" x14ac:dyDescent="0.25">
      <c r="BD2782" t="str">
        <f t="shared" si="116"/>
        <v>RVNSOUTHMEAD HOSPITAL AWP</v>
      </c>
      <c r="BE2782" s="133" t="s">
        <v>5728</v>
      </c>
      <c r="BF2782" s="133" t="s">
        <v>5729</v>
      </c>
      <c r="BG2782" s="133" t="s">
        <v>5728</v>
      </c>
      <c r="BH2782" s="133" t="s">
        <v>5729</v>
      </c>
      <c r="BI2782" s="133" t="s">
        <v>5638</v>
      </c>
    </row>
    <row r="2783" spans="56:61" s="20" customFormat="1" ht="15" hidden="1" x14ac:dyDescent="0.25">
      <c r="BD2783" t="str">
        <f t="shared" si="116"/>
        <v>RVNST MARTINS HOSPITAL (BATH)</v>
      </c>
      <c r="BE2783" s="133" t="s">
        <v>5730</v>
      </c>
      <c r="BF2783" s="133" t="s">
        <v>1463</v>
      </c>
      <c r="BG2783" s="133" t="s">
        <v>5730</v>
      </c>
      <c r="BH2783" s="133" t="s">
        <v>1463</v>
      </c>
      <c r="BI2783" s="133" t="s">
        <v>5638</v>
      </c>
    </row>
    <row r="2784" spans="56:61" s="20" customFormat="1" ht="15" hidden="1" x14ac:dyDescent="0.25">
      <c r="BD2784" t="str">
        <f t="shared" si="116"/>
        <v>RVNSTOKES CROFT</v>
      </c>
      <c r="BE2784" s="133" t="s">
        <v>5731</v>
      </c>
      <c r="BF2784" s="133" t="s">
        <v>5732</v>
      </c>
      <c r="BG2784" s="133" t="s">
        <v>5731</v>
      </c>
      <c r="BH2784" s="133" t="s">
        <v>5732</v>
      </c>
      <c r="BI2784" s="133" t="s">
        <v>5638</v>
      </c>
    </row>
    <row r="2785" spans="56:61" s="20" customFormat="1" ht="15" hidden="1" x14ac:dyDescent="0.25">
      <c r="BD2785" t="str">
        <f t="shared" si="116"/>
        <v>RVNSWINDON PSYCHOTHERAPY</v>
      </c>
      <c r="BE2785" s="133" t="s">
        <v>5733</v>
      </c>
      <c r="BF2785" s="133" t="s">
        <v>5734</v>
      </c>
      <c r="BG2785" s="133" t="s">
        <v>5733</v>
      </c>
      <c r="BH2785" s="133" t="s">
        <v>5734</v>
      </c>
      <c r="BI2785" s="133" t="s">
        <v>5638</v>
      </c>
    </row>
    <row r="2786" spans="56:61" s="20" customFormat="1" ht="15" hidden="1" x14ac:dyDescent="0.25">
      <c r="BD2786" t="str">
        <f t="shared" si="116"/>
        <v>RVNSWINDON SDAS</v>
      </c>
      <c r="BE2786" s="133" t="s">
        <v>5735</v>
      </c>
      <c r="BF2786" s="133" t="s">
        <v>5736</v>
      </c>
      <c r="BG2786" s="133" t="s">
        <v>5735</v>
      </c>
      <c r="BH2786" s="133" t="s">
        <v>5736</v>
      </c>
      <c r="BI2786" s="133" t="s">
        <v>5638</v>
      </c>
    </row>
    <row r="2787" spans="56:61" s="20" customFormat="1" ht="15" hidden="1" x14ac:dyDescent="0.25">
      <c r="BD2787" t="str">
        <f t="shared" si="116"/>
        <v>RVNTHE BRIDEWELL</v>
      </c>
      <c r="BE2787" s="133" t="s">
        <v>5737</v>
      </c>
      <c r="BF2787" s="133" t="s">
        <v>5738</v>
      </c>
      <c r="BG2787" s="133" t="s">
        <v>5737</v>
      </c>
      <c r="BH2787" s="133" t="s">
        <v>5738</v>
      </c>
      <c r="BI2787" s="133" t="s">
        <v>5638</v>
      </c>
    </row>
    <row r="2788" spans="56:61" s="20" customFormat="1" ht="15" hidden="1" x14ac:dyDescent="0.25">
      <c r="BD2788" t="str">
        <f t="shared" si="116"/>
        <v>RVNTHE ELMS</v>
      </c>
      <c r="BE2788" s="133" t="s">
        <v>5739</v>
      </c>
      <c r="BF2788" s="133" t="s">
        <v>5740</v>
      </c>
      <c r="BG2788" s="133" t="s">
        <v>5739</v>
      </c>
      <c r="BH2788" s="133" t="s">
        <v>5740</v>
      </c>
      <c r="BI2788" s="133" t="s">
        <v>5638</v>
      </c>
    </row>
    <row r="2789" spans="56:61" s="20" customFormat="1" ht="15" hidden="1" x14ac:dyDescent="0.25">
      <c r="BD2789" t="str">
        <f t="shared" si="116"/>
        <v>RVNTHE HOLLIES</v>
      </c>
      <c r="BE2789" s="133" t="s">
        <v>5741</v>
      </c>
      <c r="BF2789" s="133" t="s">
        <v>5742</v>
      </c>
      <c r="BG2789" s="133" t="s">
        <v>5741</v>
      </c>
      <c r="BH2789" s="133" t="s">
        <v>5742</v>
      </c>
      <c r="BI2789" s="133" t="s">
        <v>5638</v>
      </c>
    </row>
    <row r="2790" spans="56:61" s="20" customFormat="1" ht="15" hidden="1" x14ac:dyDescent="0.25">
      <c r="BD2790" t="str">
        <f t="shared" si="116"/>
        <v>RVNTHE SWALLOWS</v>
      </c>
      <c r="BE2790" s="133" t="s">
        <v>5743</v>
      </c>
      <c r="BF2790" s="133" t="s">
        <v>5744</v>
      </c>
      <c r="BG2790" s="133" t="s">
        <v>5743</v>
      </c>
      <c r="BH2790" s="133" t="s">
        <v>5744</v>
      </c>
      <c r="BI2790" s="133" t="s">
        <v>5638</v>
      </c>
    </row>
    <row r="2791" spans="56:61" s="20" customFormat="1" ht="15" hidden="1" x14ac:dyDescent="0.25">
      <c r="BD2791" t="str">
        <f t="shared" si="116"/>
        <v xml:space="preserve">RVNVICTORIA CENTRE, SWINDON </v>
      </c>
      <c r="BE2791" s="133" t="s">
        <v>5745</v>
      </c>
      <c r="BF2791" s="133" t="s">
        <v>5746</v>
      </c>
      <c r="BG2791" s="133" t="s">
        <v>5745</v>
      </c>
      <c r="BH2791" s="133" t="s">
        <v>5746</v>
      </c>
      <c r="BI2791" s="133" t="s">
        <v>5638</v>
      </c>
    </row>
    <row r="2792" spans="56:61" s="20" customFormat="1" ht="15" hidden="1" x14ac:dyDescent="0.25">
      <c r="BD2792" t="str">
        <f t="shared" si="116"/>
        <v>RVNWEST WILTS SDAS</v>
      </c>
      <c r="BE2792" s="133" t="s">
        <v>5747</v>
      </c>
      <c r="BF2792" s="133" t="s">
        <v>5748</v>
      </c>
      <c r="BG2792" s="133" t="s">
        <v>5747</v>
      </c>
      <c r="BH2792" s="133" t="s">
        <v>5748</v>
      </c>
      <c r="BI2792" s="133" t="s">
        <v>5638</v>
      </c>
    </row>
    <row r="2793" spans="56:61" s="20" customFormat="1" ht="15" hidden="1" x14ac:dyDescent="0.25">
      <c r="BD2793" t="str">
        <f t="shared" si="116"/>
        <v>RVNWESTBURY HOSPITAL</v>
      </c>
      <c r="BE2793" s="133" t="s">
        <v>5749</v>
      </c>
      <c r="BF2793" s="133" t="s">
        <v>1468</v>
      </c>
      <c r="BG2793" s="133" t="s">
        <v>5749</v>
      </c>
      <c r="BH2793" s="133" t="s">
        <v>1468</v>
      </c>
      <c r="BI2793" s="133" t="s">
        <v>5638</v>
      </c>
    </row>
    <row r="2794" spans="56:61" s="20" customFormat="1" ht="15" hidden="1" x14ac:dyDescent="0.25">
      <c r="BD2794" t="str">
        <f t="shared" si="116"/>
        <v xml:space="preserve">RVNWHITTUCKS ROAD, HANHAM </v>
      </c>
      <c r="BE2794" s="133" t="s">
        <v>5750</v>
      </c>
      <c r="BF2794" s="133" t="s">
        <v>5751</v>
      </c>
      <c r="BG2794" s="133" t="s">
        <v>5750</v>
      </c>
      <c r="BH2794" s="133" t="s">
        <v>5751</v>
      </c>
      <c r="BI2794" s="133" t="s">
        <v>5638</v>
      </c>
    </row>
    <row r="2795" spans="56:61" s="20" customFormat="1" ht="15" hidden="1" x14ac:dyDescent="0.25">
      <c r="BD2795" t="str">
        <f t="shared" si="116"/>
        <v>RVNWINDSWEPT</v>
      </c>
      <c r="BE2795" s="133" t="s">
        <v>5752</v>
      </c>
      <c r="BF2795" s="133" t="s">
        <v>5753</v>
      </c>
      <c r="BG2795" s="133" t="s">
        <v>5752</v>
      </c>
      <c r="BH2795" s="133" t="s">
        <v>5753</v>
      </c>
      <c r="BI2795" s="133" t="s">
        <v>5638</v>
      </c>
    </row>
    <row r="2796" spans="56:61" s="20" customFormat="1" ht="15" hidden="1" x14ac:dyDescent="0.25">
      <c r="BD2796" t="str">
        <f t="shared" si="116"/>
        <v>RVRASHFORD HOSPITAL</v>
      </c>
      <c r="BE2796" s="133" t="s">
        <v>5754</v>
      </c>
      <c r="BF2796" s="133" t="s">
        <v>4972</v>
      </c>
      <c r="BG2796" s="133" t="s">
        <v>5754</v>
      </c>
      <c r="BH2796" s="133" t="s">
        <v>4972</v>
      </c>
      <c r="BI2796" s="133" t="s">
        <v>5755</v>
      </c>
    </row>
    <row r="2797" spans="56:61" s="20" customFormat="1" ht="15" hidden="1" x14ac:dyDescent="0.25">
      <c r="BD2797" t="str">
        <f t="shared" si="116"/>
        <v>RVRDORKING GENERAL HOSPITAL</v>
      </c>
      <c r="BE2797" s="133" t="s">
        <v>5756</v>
      </c>
      <c r="BF2797" s="133" t="s">
        <v>5757</v>
      </c>
      <c r="BG2797" s="133" t="s">
        <v>5756</v>
      </c>
      <c r="BH2797" s="133" t="s">
        <v>5757</v>
      </c>
      <c r="BI2797" s="133" t="s">
        <v>5755</v>
      </c>
    </row>
    <row r="2798" spans="56:61" s="20" customFormat="1" ht="15" hidden="1" x14ac:dyDescent="0.25">
      <c r="BD2798" t="str">
        <f t="shared" si="116"/>
        <v>RVREPSOM HOSPITAL</v>
      </c>
      <c r="BE2798" s="133" t="s">
        <v>5758</v>
      </c>
      <c r="BF2798" s="133" t="s">
        <v>5759</v>
      </c>
      <c r="BG2798" s="133" t="s">
        <v>5758</v>
      </c>
      <c r="BH2798" s="133" t="s">
        <v>5759</v>
      </c>
      <c r="BI2798" s="133" t="s">
        <v>5755</v>
      </c>
    </row>
    <row r="2799" spans="56:61" s="20" customFormat="1" ht="15" hidden="1" x14ac:dyDescent="0.25">
      <c r="BD2799" t="str">
        <f t="shared" si="116"/>
        <v>RVRKINGSTON HOSPITAL</v>
      </c>
      <c r="BE2799" s="133" t="s">
        <v>5760</v>
      </c>
      <c r="BF2799" s="133" t="s">
        <v>1250</v>
      </c>
      <c r="BG2799" s="133" t="s">
        <v>5760</v>
      </c>
      <c r="BH2799" s="133" t="s">
        <v>1250</v>
      </c>
      <c r="BI2799" s="133" t="s">
        <v>5755</v>
      </c>
    </row>
    <row r="2800" spans="56:61" s="20" customFormat="1" ht="15" hidden="1" x14ac:dyDescent="0.25">
      <c r="BD2800" t="str">
        <f t="shared" si="116"/>
        <v>RVRLEATHERHEAD HOSPITAL</v>
      </c>
      <c r="BE2800" s="133" t="s">
        <v>5761</v>
      </c>
      <c r="BF2800" s="133" t="s">
        <v>5762</v>
      </c>
      <c r="BG2800" s="133" t="s">
        <v>5761</v>
      </c>
      <c r="BH2800" s="133" t="s">
        <v>5762</v>
      </c>
      <c r="BI2800" s="133" t="s">
        <v>5755</v>
      </c>
    </row>
    <row r="2801" spans="56:61" s="20" customFormat="1" ht="15" hidden="1" x14ac:dyDescent="0.25">
      <c r="BD2801" t="str">
        <f t="shared" si="116"/>
        <v>RVRMAYDAY HOSPITAL</v>
      </c>
      <c r="BE2801" s="133" t="s">
        <v>5763</v>
      </c>
      <c r="BF2801" s="133" t="s">
        <v>5764</v>
      </c>
      <c r="BG2801" s="133" t="s">
        <v>5763</v>
      </c>
      <c r="BH2801" s="133" t="s">
        <v>5764</v>
      </c>
      <c r="BI2801" s="133" t="s">
        <v>5755</v>
      </c>
    </row>
    <row r="2802" spans="56:61" s="20" customFormat="1" ht="15" hidden="1" x14ac:dyDescent="0.25">
      <c r="BD2802" t="str">
        <f t="shared" si="116"/>
        <v>RVRNELSON HOSPITAL</v>
      </c>
      <c r="BE2802" s="133" t="s">
        <v>5765</v>
      </c>
      <c r="BF2802" s="133" t="s">
        <v>3790</v>
      </c>
      <c r="BG2802" s="133" t="s">
        <v>5765</v>
      </c>
      <c r="BH2802" s="133" t="s">
        <v>3790</v>
      </c>
      <c r="BI2802" s="133" t="s">
        <v>5755</v>
      </c>
    </row>
    <row r="2803" spans="56:61" s="20" customFormat="1" ht="15" hidden="1" x14ac:dyDescent="0.25">
      <c r="BD2803" t="str">
        <f t="shared" si="116"/>
        <v>RVRQUEEN MARY'S HOSPITAL FOR CHILDREN</v>
      </c>
      <c r="BE2803" s="133" t="s">
        <v>5766</v>
      </c>
      <c r="BF2803" s="133" t="s">
        <v>5767</v>
      </c>
      <c r="BG2803" s="133" t="s">
        <v>5766</v>
      </c>
      <c r="BH2803" s="133" t="s">
        <v>5767</v>
      </c>
      <c r="BI2803" s="133" t="s">
        <v>5755</v>
      </c>
    </row>
    <row r="2804" spans="56:61" s="20" customFormat="1" ht="15" hidden="1" x14ac:dyDescent="0.25">
      <c r="BD2804" t="str">
        <f t="shared" si="116"/>
        <v>RVRSOUTH WEST LONDON ELECTIVE ORTHOPAEDIC CENTRE</v>
      </c>
      <c r="BE2804" s="133" t="s">
        <v>5768</v>
      </c>
      <c r="BF2804" s="133" t="s">
        <v>5769</v>
      </c>
      <c r="BG2804" s="133" t="s">
        <v>5768</v>
      </c>
      <c r="BH2804" s="133" t="s">
        <v>5769</v>
      </c>
      <c r="BI2804" s="133" t="s">
        <v>5755</v>
      </c>
    </row>
    <row r="2805" spans="56:61" s="20" customFormat="1" ht="15" hidden="1" x14ac:dyDescent="0.25">
      <c r="BD2805" t="str">
        <f t="shared" si="116"/>
        <v>RVRST HELIER HOSPITAL</v>
      </c>
      <c r="BE2805" s="133" t="s">
        <v>5770</v>
      </c>
      <c r="BF2805" s="133" t="s">
        <v>5771</v>
      </c>
      <c r="BG2805" s="133" t="s">
        <v>5770</v>
      </c>
      <c r="BH2805" s="133" t="s">
        <v>5771</v>
      </c>
      <c r="BI2805" s="133" t="s">
        <v>5755</v>
      </c>
    </row>
    <row r="2806" spans="56:61" s="20" customFormat="1" ht="15" hidden="1" x14ac:dyDescent="0.25">
      <c r="BD2806" t="str">
        <f t="shared" si="116"/>
        <v>RVRSUTTON HOSPITAL</v>
      </c>
      <c r="BE2806" s="133" t="s">
        <v>5772</v>
      </c>
      <c r="BF2806" s="133" t="s">
        <v>3817</v>
      </c>
      <c r="BG2806" s="133" t="s">
        <v>5772</v>
      </c>
      <c r="BH2806" s="133" t="s">
        <v>3817</v>
      </c>
      <c r="BI2806" s="133" t="s">
        <v>5755</v>
      </c>
    </row>
    <row r="2807" spans="56:61" s="20" customFormat="1" ht="15" hidden="1" x14ac:dyDescent="0.25">
      <c r="BD2807" t="str">
        <f t="shared" si="116"/>
        <v>RVRTHE NEW EPSOM AND EWELL COTTAGE HOSPITAL</v>
      </c>
      <c r="BE2807" s="133" t="s">
        <v>5773</v>
      </c>
      <c r="BF2807" s="133" t="s">
        <v>5774</v>
      </c>
      <c r="BG2807" s="133" t="s">
        <v>5773</v>
      </c>
      <c r="BH2807" s="133" t="s">
        <v>5774</v>
      </c>
      <c r="BI2807" s="133" t="s">
        <v>5755</v>
      </c>
    </row>
    <row r="2808" spans="56:61" s="20" customFormat="1" ht="15" hidden="1" x14ac:dyDescent="0.25">
      <c r="BD2808" t="str">
        <f t="shared" si="116"/>
        <v>RVVBUCKLAND HOSPITAL</v>
      </c>
      <c r="BE2808" s="133" t="s">
        <v>5775</v>
      </c>
      <c r="BF2808" s="133" t="s">
        <v>5776</v>
      </c>
      <c r="BG2808" s="133" t="s">
        <v>5775</v>
      </c>
      <c r="BH2808" s="133" t="s">
        <v>5776</v>
      </c>
      <c r="BI2808" s="133" t="s">
        <v>5777</v>
      </c>
    </row>
    <row r="2809" spans="56:61" s="20" customFormat="1" ht="15" hidden="1" x14ac:dyDescent="0.25">
      <c r="BD2809" t="str">
        <f t="shared" si="116"/>
        <v>RVVFAVERSHAM COTTAGE HOSPITAL</v>
      </c>
      <c r="BE2809" s="133" t="s">
        <v>5778</v>
      </c>
      <c r="BF2809" s="133" t="s">
        <v>5779</v>
      </c>
      <c r="BG2809" s="133" t="s">
        <v>5778</v>
      </c>
      <c r="BH2809" s="133" t="s">
        <v>5779</v>
      </c>
      <c r="BI2809" s="133" t="s">
        <v>5777</v>
      </c>
    </row>
    <row r="2810" spans="56:61" s="20" customFormat="1" ht="15" hidden="1" x14ac:dyDescent="0.25">
      <c r="BD2810" t="str">
        <f t="shared" si="116"/>
        <v>RVVFAVERSHAM HELATH CENTRE (OUTPATIENT)</v>
      </c>
      <c r="BE2810" s="133" t="s">
        <v>5780</v>
      </c>
      <c r="BF2810" s="133" t="s">
        <v>5781</v>
      </c>
      <c r="BG2810" s="133" t="s">
        <v>5780</v>
      </c>
      <c r="BH2810" s="133" t="s">
        <v>5781</v>
      </c>
      <c r="BI2810" s="133" t="s">
        <v>5777</v>
      </c>
    </row>
    <row r="2811" spans="56:61" s="20" customFormat="1" ht="15" hidden="1" x14ac:dyDescent="0.25">
      <c r="BD2811" t="str">
        <f t="shared" si="116"/>
        <v>RVVHOLLINGTON SURGERY</v>
      </c>
      <c r="BE2811" s="133" t="s">
        <v>5782</v>
      </c>
      <c r="BF2811" s="133" t="s">
        <v>5783</v>
      </c>
      <c r="BG2811" s="133" t="s">
        <v>5782</v>
      </c>
      <c r="BH2811" s="133" t="s">
        <v>5783</v>
      </c>
      <c r="BI2811" s="133" t="s">
        <v>5777</v>
      </c>
    </row>
    <row r="2812" spans="56:61" s="20" customFormat="1" ht="15" hidden="1" x14ac:dyDescent="0.25">
      <c r="BD2812" t="str">
        <f t="shared" si="116"/>
        <v>RVVKENT AND CANTERBURY HOSPITAL</v>
      </c>
      <c r="BE2812" s="133" t="s">
        <v>5784</v>
      </c>
      <c r="BF2812" s="133" t="s">
        <v>5785</v>
      </c>
      <c r="BG2812" s="133" t="s">
        <v>5784</v>
      </c>
      <c r="BH2812" s="133" t="s">
        <v>5785</v>
      </c>
      <c r="BI2812" s="133" t="s">
        <v>5777</v>
      </c>
    </row>
    <row r="2813" spans="56:61" s="20" customFormat="1" ht="15" hidden="1" x14ac:dyDescent="0.25">
      <c r="BD2813" t="str">
        <f t="shared" si="116"/>
        <v>RVVMAIDSTONE DISTRICT GENERAL HOSPITAL</v>
      </c>
      <c r="BE2813" s="133" t="s">
        <v>5786</v>
      </c>
      <c r="BF2813" s="133" t="s">
        <v>5787</v>
      </c>
      <c r="BG2813" s="133" t="s">
        <v>5786</v>
      </c>
      <c r="BH2813" s="133" t="s">
        <v>5787</v>
      </c>
      <c r="BI2813" s="133" t="s">
        <v>5777</v>
      </c>
    </row>
    <row r="2814" spans="56:61" s="20" customFormat="1" ht="15" hidden="1" x14ac:dyDescent="0.25">
      <c r="BD2814" t="str">
        <f t="shared" si="116"/>
        <v>RVVMANOR ROAD SURGERY</v>
      </c>
      <c r="BE2814" s="133" t="s">
        <v>5788</v>
      </c>
      <c r="BF2814" s="133" t="s">
        <v>5789</v>
      </c>
      <c r="BG2814" s="133" t="s">
        <v>5788</v>
      </c>
      <c r="BH2814" s="133" t="s">
        <v>5789</v>
      </c>
      <c r="BI2814" s="133" t="s">
        <v>5777</v>
      </c>
    </row>
    <row r="2815" spans="56:61" s="20" customFormat="1" ht="15" hidden="1" x14ac:dyDescent="0.25">
      <c r="BD2815" t="str">
        <f t="shared" si="116"/>
        <v>RVVMEDWAY HOSPITAL</v>
      </c>
      <c r="BE2815" s="133" t="s">
        <v>5790</v>
      </c>
      <c r="BF2815" s="133" t="s">
        <v>5791</v>
      </c>
      <c r="BG2815" s="133" t="s">
        <v>5790</v>
      </c>
      <c r="BH2815" s="133" t="s">
        <v>5791</v>
      </c>
      <c r="BI2815" s="133" t="s">
        <v>5777</v>
      </c>
    </row>
    <row r="2816" spans="56:61" s="20" customFormat="1" ht="15" hidden="1" x14ac:dyDescent="0.25">
      <c r="BD2816" t="str">
        <f t="shared" ref="BD2816:BD2879" si="117">CONCATENATE(LEFT(BE2816, 3),BF2816)</f>
        <v>RVVQUEEN ELIZABETH THE QUEEN MOTHER HOSPITAL</v>
      </c>
      <c r="BE2816" s="133" t="s">
        <v>5792</v>
      </c>
      <c r="BF2816" s="133" t="s">
        <v>5793</v>
      </c>
      <c r="BG2816" s="133" t="s">
        <v>5792</v>
      </c>
      <c r="BH2816" s="133" t="s">
        <v>5793</v>
      </c>
      <c r="BI2816" s="133" t="s">
        <v>5777</v>
      </c>
    </row>
    <row r="2817" spans="56:61" s="20" customFormat="1" ht="15" hidden="1" x14ac:dyDescent="0.25">
      <c r="BD2817" t="str">
        <f t="shared" si="117"/>
        <v>RVVQUEEN VICTORIA MEMORIAL HOSPITAL (HERNE BAY)</v>
      </c>
      <c r="BE2817" s="133" t="s">
        <v>5794</v>
      </c>
      <c r="BF2817" s="133" t="s">
        <v>5795</v>
      </c>
      <c r="BG2817" s="133" t="s">
        <v>5794</v>
      </c>
      <c r="BH2817" s="133" t="s">
        <v>5795</v>
      </c>
      <c r="BI2817" s="133" t="s">
        <v>5777</v>
      </c>
    </row>
    <row r="2818" spans="56:61" s="20" customFormat="1" ht="15" hidden="1" x14ac:dyDescent="0.25">
      <c r="BD2818" t="str">
        <f t="shared" si="117"/>
        <v>RVVROYAL VICTORIA HOSPITAL (FOLKESTONE)</v>
      </c>
      <c r="BE2818" s="133" t="s">
        <v>5796</v>
      </c>
      <c r="BF2818" s="133" t="s">
        <v>5797</v>
      </c>
      <c r="BG2818" s="133" t="s">
        <v>5796</v>
      </c>
      <c r="BH2818" s="133" t="s">
        <v>5797</v>
      </c>
      <c r="BI2818" s="133" t="s">
        <v>5777</v>
      </c>
    </row>
    <row r="2819" spans="56:61" s="20" customFormat="1" ht="15" hidden="1" x14ac:dyDescent="0.25">
      <c r="BD2819" t="str">
        <f t="shared" si="117"/>
        <v>RVVSAINSBURY STORE</v>
      </c>
      <c r="BE2819" s="133" t="s">
        <v>5798</v>
      </c>
      <c r="BF2819" s="133" t="s">
        <v>5799</v>
      </c>
      <c r="BG2819" s="133" t="s">
        <v>5798</v>
      </c>
      <c r="BH2819" s="133" t="s">
        <v>5799</v>
      </c>
      <c r="BI2819" s="133" t="s">
        <v>5777</v>
      </c>
    </row>
    <row r="2820" spans="56:61" s="20" customFormat="1" ht="15" hidden="1" x14ac:dyDescent="0.25">
      <c r="BD2820" t="str">
        <f t="shared" si="117"/>
        <v>RVVSITTINGBOURNE MEMORIAL HOSPITAL</v>
      </c>
      <c r="BE2820" s="133" t="s">
        <v>5800</v>
      </c>
      <c r="BF2820" s="133" t="s">
        <v>5801</v>
      </c>
      <c r="BG2820" s="133" t="s">
        <v>5800</v>
      </c>
      <c r="BH2820" s="133" t="s">
        <v>5801</v>
      </c>
      <c r="BI2820" s="133" t="s">
        <v>5777</v>
      </c>
    </row>
    <row r="2821" spans="56:61" s="20" customFormat="1" ht="15" hidden="1" x14ac:dyDescent="0.25">
      <c r="BD2821" t="str">
        <f t="shared" si="117"/>
        <v>RVVSUN LANE SURGERY</v>
      </c>
      <c r="BE2821" s="133" t="s">
        <v>5802</v>
      </c>
      <c r="BF2821" s="133" t="s">
        <v>5803</v>
      </c>
      <c r="BG2821" s="133" t="s">
        <v>5802</v>
      </c>
      <c r="BH2821" s="133" t="s">
        <v>5803</v>
      </c>
      <c r="BI2821" s="133" t="s">
        <v>5777</v>
      </c>
    </row>
    <row r="2822" spans="56:61" s="20" customFormat="1" ht="15" hidden="1" x14ac:dyDescent="0.25">
      <c r="BD2822" t="str">
        <f t="shared" si="117"/>
        <v>RVVVICTORIA HOSPITAL (DEAL)</v>
      </c>
      <c r="BE2822" s="133" t="s">
        <v>5804</v>
      </c>
      <c r="BF2822" s="133" t="s">
        <v>5805</v>
      </c>
      <c r="BG2822" s="133" t="s">
        <v>5804</v>
      </c>
      <c r="BH2822" s="133" t="s">
        <v>5805</v>
      </c>
      <c r="BI2822" s="133" t="s">
        <v>5777</v>
      </c>
    </row>
    <row r="2823" spans="56:61" s="20" customFormat="1" ht="15" hidden="1" x14ac:dyDescent="0.25">
      <c r="BD2823" t="str">
        <f t="shared" si="117"/>
        <v>RVVWHITSTABLE AND TANKERTON HOSPITAL</v>
      </c>
      <c r="BE2823" s="133" t="s">
        <v>5806</v>
      </c>
      <c r="BF2823" s="133" t="s">
        <v>5807</v>
      </c>
      <c r="BG2823" s="133" t="s">
        <v>5806</v>
      </c>
      <c r="BH2823" s="133" t="s">
        <v>5807</v>
      </c>
      <c r="BI2823" s="133" t="s">
        <v>5777</v>
      </c>
    </row>
    <row r="2824" spans="56:61" s="20" customFormat="1" ht="15" hidden="1" x14ac:dyDescent="0.25">
      <c r="BD2824" t="str">
        <f t="shared" si="117"/>
        <v>RVVWILLIAM HARVEY HOSPITAL (ASHFORD)</v>
      </c>
      <c r="BE2824" s="133" t="s">
        <v>5808</v>
      </c>
      <c r="BF2824" s="133" t="s">
        <v>5809</v>
      </c>
      <c r="BG2824" s="133" t="s">
        <v>5808</v>
      </c>
      <c r="BH2824" s="133" t="s">
        <v>5809</v>
      </c>
      <c r="BI2824" s="133" t="s">
        <v>5777</v>
      </c>
    </row>
    <row r="2825" spans="56:61" s="20" customFormat="1" ht="15" hidden="1" x14ac:dyDescent="0.25">
      <c r="BD2825" t="str">
        <f t="shared" si="117"/>
        <v>RVVWILLOW COMMUNITY CENTRE</v>
      </c>
      <c r="BE2825" s="133" t="s">
        <v>5810</v>
      </c>
      <c r="BF2825" s="133" t="s">
        <v>5811</v>
      </c>
      <c r="BG2825" s="133" t="s">
        <v>5810</v>
      </c>
      <c r="BH2825" s="133" t="s">
        <v>5811</v>
      </c>
      <c r="BI2825" s="133" t="s">
        <v>5777</v>
      </c>
    </row>
    <row r="2826" spans="56:61" s="20" customFormat="1" ht="15" hidden="1" x14ac:dyDescent="0.25">
      <c r="BD2826" t="str">
        <f t="shared" si="117"/>
        <v>RVWPETERLEE COMMUNITY HOSPITAL</v>
      </c>
      <c r="BE2826" s="133" t="s">
        <v>5812</v>
      </c>
      <c r="BF2826" s="133" t="s">
        <v>5813</v>
      </c>
      <c r="BG2826" s="133" t="s">
        <v>5812</v>
      </c>
      <c r="BH2826" s="133" t="s">
        <v>5813</v>
      </c>
      <c r="BI2826" s="133" t="s">
        <v>5814</v>
      </c>
    </row>
    <row r="2827" spans="56:61" s="20" customFormat="1" ht="15" hidden="1" x14ac:dyDescent="0.25">
      <c r="BD2827" t="str">
        <f t="shared" si="117"/>
        <v>RVWUNIVERSITY HOSPITAL OF HARTLEPOOL</v>
      </c>
      <c r="BE2827" s="133" t="s">
        <v>5815</v>
      </c>
      <c r="BF2827" s="133" t="s">
        <v>5816</v>
      </c>
      <c r="BG2827" s="133" t="s">
        <v>5815</v>
      </c>
      <c r="BH2827" s="133" t="s">
        <v>5816</v>
      </c>
      <c r="BI2827" s="133" t="s">
        <v>5814</v>
      </c>
    </row>
    <row r="2828" spans="56:61" s="20" customFormat="1" ht="15" hidden="1" x14ac:dyDescent="0.25">
      <c r="BD2828" t="str">
        <f t="shared" si="117"/>
        <v>RVWUNIVERSITY HOSPITAL OF NORTH TEES</v>
      </c>
      <c r="BE2828" s="133" t="s">
        <v>5817</v>
      </c>
      <c r="BF2828" s="133" t="s">
        <v>5818</v>
      </c>
      <c r="BG2828" s="133" t="s">
        <v>5817</v>
      </c>
      <c r="BH2828" s="133" t="s">
        <v>5818</v>
      </c>
      <c r="BI2828" s="133" t="s">
        <v>5814</v>
      </c>
    </row>
    <row r="2829" spans="56:61" s="20" customFormat="1" ht="15" hidden="1" x14ac:dyDescent="0.25">
      <c r="BD2829" t="str">
        <f t="shared" si="117"/>
        <v>RVYFORMBY CLINIC</v>
      </c>
      <c r="BE2829" s="133" t="s">
        <v>5819</v>
      </c>
      <c r="BF2829" s="133" t="s">
        <v>5820</v>
      </c>
      <c r="BG2829" s="133" t="s">
        <v>5819</v>
      </c>
      <c r="BH2829" s="133" t="s">
        <v>5820</v>
      </c>
      <c r="BI2829" s="133" t="s">
        <v>5821</v>
      </c>
    </row>
    <row r="2830" spans="56:61" s="20" customFormat="1" ht="15" hidden="1" x14ac:dyDescent="0.25">
      <c r="BD2830" t="str">
        <f t="shared" si="117"/>
        <v>RVYMORNINGTON ROAD REHABILITATION CENTRE</v>
      </c>
      <c r="BE2830" s="133" t="s">
        <v>5822</v>
      </c>
      <c r="BF2830" s="133" t="s">
        <v>5823</v>
      </c>
      <c r="BG2830" s="133" t="s">
        <v>5822</v>
      </c>
      <c r="BH2830" s="133" t="s">
        <v>5823</v>
      </c>
      <c r="BI2830" s="133" t="s">
        <v>5821</v>
      </c>
    </row>
    <row r="2831" spans="56:61" s="20" customFormat="1" ht="15" hidden="1" x14ac:dyDescent="0.25">
      <c r="BD2831" t="str">
        <f t="shared" si="117"/>
        <v>RVYORMSKIRK AND DISTRICT GENERAL HOSPITAL</v>
      </c>
      <c r="BE2831" s="133" t="s">
        <v>5824</v>
      </c>
      <c r="BF2831" s="133" t="s">
        <v>5825</v>
      </c>
      <c r="BG2831" s="133" t="s">
        <v>5824</v>
      </c>
      <c r="BH2831" s="133" t="s">
        <v>5825</v>
      </c>
      <c r="BI2831" s="133" t="s">
        <v>5821</v>
      </c>
    </row>
    <row r="2832" spans="56:61" s="20" customFormat="1" ht="15" hidden="1" x14ac:dyDescent="0.25">
      <c r="BD2832" t="str">
        <f t="shared" si="117"/>
        <v>RVYSOUTHPORT AND FORMBY DISTRICT GENERAL HOSPITAL</v>
      </c>
      <c r="BE2832" s="133" t="s">
        <v>5826</v>
      </c>
      <c r="BF2832" s="133" t="s">
        <v>5827</v>
      </c>
      <c r="BG2832" s="133" t="s">
        <v>5826</v>
      </c>
      <c r="BH2832" s="133" t="s">
        <v>5827</v>
      </c>
      <c r="BI2832" s="133" t="s">
        <v>5821</v>
      </c>
    </row>
    <row r="2833" spans="56:61" s="20" customFormat="1" ht="15" hidden="1" x14ac:dyDescent="0.25">
      <c r="BD2833" t="str">
        <f t="shared" si="117"/>
        <v>RVYSOUTHPORT GENERAL INFIRMARY</v>
      </c>
      <c r="BE2833" s="133" t="s">
        <v>5828</v>
      </c>
      <c r="BF2833" s="133" t="s">
        <v>5829</v>
      </c>
      <c r="BG2833" s="133" t="s">
        <v>5828</v>
      </c>
      <c r="BH2833" s="133" t="s">
        <v>5829</v>
      </c>
      <c r="BI2833" s="133" t="s">
        <v>5821</v>
      </c>
    </row>
    <row r="2834" spans="56:61" s="20" customFormat="1" ht="15" hidden="1" x14ac:dyDescent="0.25">
      <c r="BD2834" t="str">
        <f t="shared" si="117"/>
        <v>RW1ABERCORN CONT. CARE</v>
      </c>
      <c r="BE2834" s="133" t="s">
        <v>5830</v>
      </c>
      <c r="BF2834" s="133" t="s">
        <v>5831</v>
      </c>
      <c r="BG2834" s="133" t="s">
        <v>5830</v>
      </c>
      <c r="BH2834" s="133" t="s">
        <v>5831</v>
      </c>
      <c r="BI2834" s="133" t="s">
        <v>5832</v>
      </c>
    </row>
    <row r="2835" spans="56:61" s="20" customFormat="1" ht="15" hidden="1" x14ac:dyDescent="0.25">
      <c r="BD2835" t="str">
        <f t="shared" si="117"/>
        <v>RW1ALDERSHOT PAEDIATRIC</v>
      </c>
      <c r="BE2835" s="133" t="s">
        <v>5833</v>
      </c>
      <c r="BF2835" s="133" t="s">
        <v>5834</v>
      </c>
      <c r="BG2835" s="133" t="s">
        <v>5833</v>
      </c>
      <c r="BH2835" s="133" t="s">
        <v>5834</v>
      </c>
      <c r="BI2835" s="133" t="s">
        <v>5832</v>
      </c>
    </row>
    <row r="2836" spans="56:61" s="20" customFormat="1" ht="15" hidden="1" x14ac:dyDescent="0.25">
      <c r="BD2836" t="str">
        <f t="shared" si="117"/>
        <v>RW1ALTON COMMUNITY HOSPITAL</v>
      </c>
      <c r="BE2836" s="133" t="s">
        <v>5835</v>
      </c>
      <c r="BF2836" s="133" t="s">
        <v>5836</v>
      </c>
      <c r="BG2836" s="133" t="s">
        <v>5835</v>
      </c>
      <c r="BH2836" s="133" t="s">
        <v>5836</v>
      </c>
      <c r="BI2836" s="133" t="s">
        <v>5832</v>
      </c>
    </row>
    <row r="2837" spans="56:61" s="20" customFormat="1" ht="15" hidden="1" x14ac:dyDescent="0.25">
      <c r="BD2837" t="str">
        <f t="shared" si="117"/>
        <v>RW1ALTON COMMUNITY HOSPITAL - ANSTEY WARD</v>
      </c>
      <c r="BE2837" s="133" t="s">
        <v>5837</v>
      </c>
      <c r="BF2837" s="133" t="s">
        <v>5838</v>
      </c>
      <c r="BG2837" s="133" t="s">
        <v>5837</v>
      </c>
      <c r="BH2837" s="133" t="s">
        <v>5838</v>
      </c>
      <c r="BI2837" s="133" t="s">
        <v>5832</v>
      </c>
    </row>
    <row r="2838" spans="56:61" s="20" customFormat="1" ht="15" hidden="1" x14ac:dyDescent="0.25">
      <c r="BD2838" t="str">
        <f t="shared" si="117"/>
        <v>RW1ANDLERS ASH</v>
      </c>
      <c r="BE2838" s="133" t="s">
        <v>5839</v>
      </c>
      <c r="BF2838" s="133" t="s">
        <v>5840</v>
      </c>
      <c r="BG2838" s="133" t="s">
        <v>5839</v>
      </c>
      <c r="BH2838" s="133" t="s">
        <v>5840</v>
      </c>
      <c r="BI2838" s="133" t="s">
        <v>5832</v>
      </c>
    </row>
    <row r="2839" spans="56:61" s="20" customFormat="1" ht="15" hidden="1" x14ac:dyDescent="0.25">
      <c r="BD2839" t="str">
        <f t="shared" si="117"/>
        <v>RW1ANDOVER WAR MEMORIAL HOSPITAL</v>
      </c>
      <c r="BE2839" s="133" t="s">
        <v>5841</v>
      </c>
      <c r="BF2839" s="133" t="s">
        <v>3056</v>
      </c>
      <c r="BG2839" s="133" t="s">
        <v>5841</v>
      </c>
      <c r="BH2839" s="133" t="s">
        <v>3056</v>
      </c>
      <c r="BI2839" s="133" t="s">
        <v>5832</v>
      </c>
    </row>
    <row r="2840" spans="56:61" s="20" customFormat="1" ht="15" hidden="1" x14ac:dyDescent="0.25">
      <c r="BD2840" t="str">
        <f t="shared" si="117"/>
        <v>RW1ANTELOPE HOUSE</v>
      </c>
      <c r="BE2840" s="134" t="s">
        <v>5842</v>
      </c>
      <c r="BF2840" s="135" t="s">
        <v>5843</v>
      </c>
      <c r="BG2840" s="134" t="s">
        <v>5842</v>
      </c>
      <c r="BH2840" s="135" t="s">
        <v>5843</v>
      </c>
      <c r="BI2840" s="133" t="s">
        <v>5832</v>
      </c>
    </row>
    <row r="2841" spans="56:61" s="20" customFormat="1" ht="15" hidden="1" x14ac:dyDescent="0.25">
      <c r="BD2841" t="str">
        <f t="shared" si="117"/>
        <v>RW1ASHURST HOSPITAL</v>
      </c>
      <c r="BE2841" s="133" t="s">
        <v>5844</v>
      </c>
      <c r="BF2841" s="133" t="s">
        <v>580</v>
      </c>
      <c r="BG2841" s="133" t="s">
        <v>5844</v>
      </c>
      <c r="BH2841" s="133" t="s">
        <v>580</v>
      </c>
      <c r="BI2841" s="133" t="s">
        <v>5832</v>
      </c>
    </row>
    <row r="2842" spans="56:61" s="20" customFormat="1" ht="15" hidden="1" x14ac:dyDescent="0.25">
      <c r="BD2842" t="str">
        <f t="shared" si="117"/>
        <v>RW1ASHURST RAVENSWOOD</v>
      </c>
      <c r="BE2842" s="133" t="s">
        <v>5845</v>
      </c>
      <c r="BF2842" s="133" t="s">
        <v>5846</v>
      </c>
      <c r="BG2842" s="133" t="s">
        <v>5845</v>
      </c>
      <c r="BH2842" s="133" t="s">
        <v>5846</v>
      </c>
      <c r="BI2842" s="133" t="s">
        <v>5832</v>
      </c>
    </row>
    <row r="2843" spans="56:61" s="20" customFormat="1" ht="15" hidden="1" x14ac:dyDescent="0.25">
      <c r="BD2843" t="str">
        <f t="shared" si="117"/>
        <v>RW1BARTON PARK</v>
      </c>
      <c r="BE2843" s="133" t="s">
        <v>5847</v>
      </c>
      <c r="BF2843" s="133" t="s">
        <v>5848</v>
      </c>
      <c r="BG2843" s="133" t="s">
        <v>5847</v>
      </c>
      <c r="BH2843" s="133" t="s">
        <v>5848</v>
      </c>
      <c r="BI2843" s="133" t="s">
        <v>5832</v>
      </c>
    </row>
    <row r="2844" spans="56:61" s="20" customFormat="1" ht="15" hidden="1" x14ac:dyDescent="0.25">
      <c r="BD2844" t="str">
        <f t="shared" si="117"/>
        <v>RW1BEECH HURST</v>
      </c>
      <c r="BE2844" s="133" t="s">
        <v>5849</v>
      </c>
      <c r="BF2844" s="133" t="s">
        <v>5850</v>
      </c>
      <c r="BG2844" s="133" t="s">
        <v>5849</v>
      </c>
      <c r="BH2844" s="133" t="s">
        <v>5850</v>
      </c>
      <c r="BI2844" s="133" t="s">
        <v>5832</v>
      </c>
    </row>
    <row r="2845" spans="56:61" s="20" customFormat="1" ht="15" hidden="1" x14ac:dyDescent="0.25">
      <c r="BD2845" t="str">
        <f t="shared" si="117"/>
        <v>RW1BELBINS</v>
      </c>
      <c r="BE2845" s="133" t="s">
        <v>5851</v>
      </c>
      <c r="BF2845" s="133" t="s">
        <v>5852</v>
      </c>
      <c r="BG2845" s="133" t="s">
        <v>5851</v>
      </c>
      <c r="BH2845" s="133" t="s">
        <v>5852</v>
      </c>
      <c r="BI2845" s="133" t="s">
        <v>5832</v>
      </c>
    </row>
    <row r="2846" spans="56:61" s="20" customFormat="1" ht="15" hidden="1" x14ac:dyDescent="0.25">
      <c r="BD2846" t="str">
        <f t="shared" si="117"/>
        <v>RW1BLUEBIRD HOUSE</v>
      </c>
      <c r="BE2846" s="134" t="s">
        <v>5853</v>
      </c>
      <c r="BF2846" s="135" t="s">
        <v>5854</v>
      </c>
      <c r="BG2846" s="134" t="s">
        <v>5853</v>
      </c>
      <c r="BH2846" s="135" t="s">
        <v>5854</v>
      </c>
      <c r="BI2846" s="133" t="s">
        <v>5832</v>
      </c>
    </row>
    <row r="2847" spans="56:61" s="20" customFormat="1" ht="15" hidden="1" x14ac:dyDescent="0.25">
      <c r="BD2847" t="str">
        <f t="shared" si="117"/>
        <v>RW1BOURNEMOUTH UNIVERSITY</v>
      </c>
      <c r="BE2847" s="133" t="s">
        <v>5855</v>
      </c>
      <c r="BF2847" s="133" t="s">
        <v>5856</v>
      </c>
      <c r="BG2847" s="133" t="s">
        <v>5855</v>
      </c>
      <c r="BH2847" s="133" t="s">
        <v>5856</v>
      </c>
      <c r="BI2847" s="133" t="s">
        <v>5832</v>
      </c>
    </row>
    <row r="2848" spans="56:61" s="20" customFormat="1" ht="15" hidden="1" x14ac:dyDescent="0.25">
      <c r="BD2848" t="str">
        <f t="shared" si="117"/>
        <v>RW1BRIXLAVEN</v>
      </c>
      <c r="BE2848" s="133" t="s">
        <v>5857</v>
      </c>
      <c r="BF2848" s="133" t="s">
        <v>5858</v>
      </c>
      <c r="BG2848" s="133" t="s">
        <v>5857</v>
      </c>
      <c r="BH2848" s="133" t="s">
        <v>5858</v>
      </c>
      <c r="BI2848" s="133" t="s">
        <v>5832</v>
      </c>
    </row>
    <row r="2849" spans="56:61" s="20" customFormat="1" ht="15" hidden="1" x14ac:dyDescent="0.25">
      <c r="BD2849" t="str">
        <f t="shared" si="117"/>
        <v>RW1BROOKVALE</v>
      </c>
      <c r="BE2849" s="133" t="s">
        <v>5859</v>
      </c>
      <c r="BF2849" s="133" t="s">
        <v>5860</v>
      </c>
      <c r="BG2849" s="133" t="s">
        <v>5859</v>
      </c>
      <c r="BH2849" s="133" t="s">
        <v>5860</v>
      </c>
      <c r="BI2849" s="133" t="s">
        <v>5832</v>
      </c>
    </row>
    <row r="2850" spans="56:61" s="20" customFormat="1" ht="15" hidden="1" x14ac:dyDescent="0.25">
      <c r="BD2850" t="str">
        <f t="shared" si="117"/>
        <v>RW1CASS MID HANTS</v>
      </c>
      <c r="BE2850" s="133" t="s">
        <v>5861</v>
      </c>
      <c r="BF2850" s="133" t="s">
        <v>5862</v>
      </c>
      <c r="BG2850" s="133" t="s">
        <v>5861</v>
      </c>
      <c r="BH2850" s="133" t="s">
        <v>5862</v>
      </c>
      <c r="BI2850" s="133" t="s">
        <v>5832</v>
      </c>
    </row>
    <row r="2851" spans="56:61" s="20" customFormat="1" ht="15" hidden="1" x14ac:dyDescent="0.25">
      <c r="BD2851" t="str">
        <f t="shared" si="117"/>
        <v>RW1CASS NEW FOREST</v>
      </c>
      <c r="BE2851" s="133" t="s">
        <v>5863</v>
      </c>
      <c r="BF2851" s="133" t="s">
        <v>5864</v>
      </c>
      <c r="BG2851" s="133" t="s">
        <v>5863</v>
      </c>
      <c r="BH2851" s="133" t="s">
        <v>5864</v>
      </c>
      <c r="BI2851" s="133" t="s">
        <v>5832</v>
      </c>
    </row>
    <row r="2852" spans="56:61" s="20" customFormat="1" ht="15" hidden="1" x14ac:dyDescent="0.25">
      <c r="BD2852" t="str">
        <f t="shared" si="117"/>
        <v>RW1CASS SOUTHAMPTON</v>
      </c>
      <c r="BE2852" s="133" t="s">
        <v>5865</v>
      </c>
      <c r="BF2852" s="133" t="s">
        <v>5866</v>
      </c>
      <c r="BG2852" s="133" t="s">
        <v>5865</v>
      </c>
      <c r="BH2852" s="133" t="s">
        <v>5866</v>
      </c>
      <c r="BI2852" s="133" t="s">
        <v>5832</v>
      </c>
    </row>
    <row r="2853" spans="56:61" s="20" customFormat="1" ht="15" hidden="1" x14ac:dyDescent="0.25">
      <c r="BD2853" t="str">
        <f t="shared" si="117"/>
        <v>RW1CHASE HOSPITAL</v>
      </c>
      <c r="BE2853" s="133" t="s">
        <v>5867</v>
      </c>
      <c r="BF2853" s="133" t="s">
        <v>5868</v>
      </c>
      <c r="BG2853" s="133" t="s">
        <v>5867</v>
      </c>
      <c r="BH2853" s="133" t="s">
        <v>5868</v>
      </c>
      <c r="BI2853" s="133" t="s">
        <v>5832</v>
      </c>
    </row>
    <row r="2854" spans="56:61" s="20" customFormat="1" ht="15" hidden="1" x14ac:dyDescent="0.25">
      <c r="BD2854" t="str">
        <f t="shared" si="117"/>
        <v>RW1CHERRYTREE</v>
      </c>
      <c r="BE2854" s="133" t="s">
        <v>5869</v>
      </c>
      <c r="BF2854" s="133" t="s">
        <v>5870</v>
      </c>
      <c r="BG2854" s="133" t="s">
        <v>5869</v>
      </c>
      <c r="BH2854" s="133" t="s">
        <v>5870</v>
      </c>
      <c r="BI2854" s="133" t="s">
        <v>5832</v>
      </c>
    </row>
    <row r="2855" spans="56:61" s="20" customFormat="1" ht="15" hidden="1" x14ac:dyDescent="0.25">
      <c r="BD2855" t="str">
        <f t="shared" si="117"/>
        <v>RW1CHILD &amp; FAMILY THERAPY</v>
      </c>
      <c r="BE2855" s="133" t="s">
        <v>5871</v>
      </c>
      <c r="BF2855" s="133" t="s">
        <v>5872</v>
      </c>
      <c r="BG2855" s="133" t="s">
        <v>5871</v>
      </c>
      <c r="BH2855" s="133" t="s">
        <v>5872</v>
      </c>
      <c r="BI2855" s="133" t="s">
        <v>5832</v>
      </c>
    </row>
    <row r="2856" spans="56:61" s="20" customFormat="1" ht="15" hidden="1" x14ac:dyDescent="0.25">
      <c r="BD2856" t="str">
        <f t="shared" si="117"/>
        <v>RW1COLLINGWOOD ASSESSMENT UNIT RAU</v>
      </c>
      <c r="BE2856" s="133" t="s">
        <v>5873</v>
      </c>
      <c r="BF2856" s="133" t="s">
        <v>5874</v>
      </c>
      <c r="BG2856" s="133" t="s">
        <v>5873</v>
      </c>
      <c r="BH2856" s="133" t="s">
        <v>5874</v>
      </c>
      <c r="BI2856" s="133" t="s">
        <v>5832</v>
      </c>
    </row>
    <row r="2857" spans="56:61" s="20" customFormat="1" ht="15" hidden="1" x14ac:dyDescent="0.25">
      <c r="BD2857" t="str">
        <f t="shared" si="117"/>
        <v>RW1CONS COMM GERIATRICIAN</v>
      </c>
      <c r="BE2857" s="133" t="s">
        <v>5875</v>
      </c>
      <c r="BF2857" s="133" t="s">
        <v>5876</v>
      </c>
      <c r="BG2857" s="133" t="s">
        <v>5875</v>
      </c>
      <c r="BH2857" s="133" t="s">
        <v>5876</v>
      </c>
      <c r="BI2857" s="133" t="s">
        <v>5832</v>
      </c>
    </row>
    <row r="2858" spans="56:61" s="20" customFormat="1" ht="15" hidden="1" x14ac:dyDescent="0.25">
      <c r="BD2858" t="str">
        <f t="shared" si="117"/>
        <v>RW1COPPER BEECHES (ANDOVER)</v>
      </c>
      <c r="BE2858" s="133" t="s">
        <v>5877</v>
      </c>
      <c r="BF2858" s="133" t="s">
        <v>5878</v>
      </c>
      <c r="BG2858" s="133" t="s">
        <v>5877</v>
      </c>
      <c r="BH2858" s="133" t="s">
        <v>5878</v>
      </c>
      <c r="BI2858" s="133" t="s">
        <v>5832</v>
      </c>
    </row>
    <row r="2859" spans="56:61" s="20" customFormat="1" ht="15" hidden="1" x14ac:dyDescent="0.25">
      <c r="BD2859" t="str">
        <f t="shared" si="117"/>
        <v>RW1COPPER BEECHES (NEW MILTON)</v>
      </c>
      <c r="BE2859" s="133" t="s">
        <v>5879</v>
      </c>
      <c r="BF2859" s="133" t="s">
        <v>5880</v>
      </c>
      <c r="BG2859" s="133" t="s">
        <v>5879</v>
      </c>
      <c r="BH2859" s="133" t="s">
        <v>5880</v>
      </c>
      <c r="BI2859" s="133" t="s">
        <v>5832</v>
      </c>
    </row>
    <row r="2860" spans="56:61" s="20" customFormat="1" ht="15" hidden="1" x14ac:dyDescent="0.25">
      <c r="BD2860" t="str">
        <f t="shared" si="117"/>
        <v>RW1COUNTY HALL</v>
      </c>
      <c r="BE2860" s="133" t="s">
        <v>5881</v>
      </c>
      <c r="BF2860" s="133" t="s">
        <v>5882</v>
      </c>
      <c r="BG2860" s="133" t="s">
        <v>5881</v>
      </c>
      <c r="BH2860" s="133" t="s">
        <v>5882</v>
      </c>
      <c r="BI2860" s="133" t="s">
        <v>5832</v>
      </c>
    </row>
    <row r="2861" spans="56:61" s="20" customFormat="1" ht="15" hidden="1" x14ac:dyDescent="0.25">
      <c r="BD2861" t="str">
        <f t="shared" si="117"/>
        <v>RW1CRHT NEW FOREST</v>
      </c>
      <c r="BE2861" s="133" t="s">
        <v>5883</v>
      </c>
      <c r="BF2861" s="133" t="s">
        <v>5884</v>
      </c>
      <c r="BG2861" s="133" t="s">
        <v>5883</v>
      </c>
      <c r="BH2861" s="133" t="s">
        <v>5884</v>
      </c>
      <c r="BI2861" s="133" t="s">
        <v>5832</v>
      </c>
    </row>
    <row r="2862" spans="56:61" s="20" customFormat="1" ht="15" hidden="1" x14ac:dyDescent="0.25">
      <c r="BD2862" t="str">
        <f t="shared" si="117"/>
        <v>RW1CRHT NORTH HANTS</v>
      </c>
      <c r="BE2862" s="133" t="s">
        <v>5885</v>
      </c>
      <c r="BF2862" s="133" t="s">
        <v>5886</v>
      </c>
      <c r="BG2862" s="133" t="s">
        <v>5885</v>
      </c>
      <c r="BH2862" s="133" t="s">
        <v>5886</v>
      </c>
      <c r="BI2862" s="133" t="s">
        <v>5832</v>
      </c>
    </row>
    <row r="2863" spans="56:61" s="20" customFormat="1" ht="15" hidden="1" x14ac:dyDescent="0.25">
      <c r="BD2863" t="str">
        <f t="shared" si="117"/>
        <v>RW1CUMBERLAND 2</v>
      </c>
      <c r="BE2863" s="133" t="s">
        <v>5887</v>
      </c>
      <c r="BF2863" s="133" t="s">
        <v>5888</v>
      </c>
      <c r="BG2863" s="133" t="s">
        <v>5887</v>
      </c>
      <c r="BH2863" s="133" t="s">
        <v>5888</v>
      </c>
      <c r="BI2863" s="133" t="s">
        <v>5832</v>
      </c>
    </row>
    <row r="2864" spans="56:61" s="20" customFormat="1" ht="15" hidden="1" x14ac:dyDescent="0.25">
      <c r="BD2864" t="str">
        <f t="shared" si="117"/>
        <v>RW1DEPARTMENT OF PSYCHOLOGICAL MEDICINE</v>
      </c>
      <c r="BE2864" s="133" t="s">
        <v>5889</v>
      </c>
      <c r="BF2864" s="133" t="s">
        <v>4264</v>
      </c>
      <c r="BG2864" s="133" t="s">
        <v>5889</v>
      </c>
      <c r="BH2864" s="133" t="s">
        <v>4264</v>
      </c>
      <c r="BI2864" s="133" t="s">
        <v>5832</v>
      </c>
    </row>
    <row r="2865" spans="56:61" s="20" customFormat="1" ht="15" hidden="1" x14ac:dyDescent="0.25">
      <c r="BD2865" t="str">
        <f t="shared" si="117"/>
        <v>RW1E&amp;TVS CLDT</v>
      </c>
      <c r="BE2865" s="133" t="s">
        <v>5890</v>
      </c>
      <c r="BF2865" s="133" t="s">
        <v>5891</v>
      </c>
      <c r="BG2865" s="133" t="s">
        <v>5890</v>
      </c>
      <c r="BH2865" s="133" t="s">
        <v>5891</v>
      </c>
      <c r="BI2865" s="133" t="s">
        <v>5832</v>
      </c>
    </row>
    <row r="2866" spans="56:61" s="20" customFormat="1" ht="15" hidden="1" x14ac:dyDescent="0.25">
      <c r="BD2866" t="str">
        <f t="shared" si="117"/>
        <v>RW1EAST HANTS AOT</v>
      </c>
      <c r="BE2866" s="133" t="s">
        <v>5892</v>
      </c>
      <c r="BF2866" s="133" t="s">
        <v>5893</v>
      </c>
      <c r="BG2866" s="133" t="s">
        <v>5892</v>
      </c>
      <c r="BH2866" s="133" t="s">
        <v>5893</v>
      </c>
      <c r="BI2866" s="133" t="s">
        <v>5832</v>
      </c>
    </row>
    <row r="2867" spans="56:61" s="20" customFormat="1" ht="15" hidden="1" x14ac:dyDescent="0.25">
      <c r="BD2867" t="str">
        <f t="shared" si="117"/>
        <v>RW1EASTLEIGH FLEMING PARK</v>
      </c>
      <c r="BE2867" s="133" t="s">
        <v>5894</v>
      </c>
      <c r="BF2867" s="133" t="s">
        <v>5895</v>
      </c>
      <c r="BG2867" s="133" t="s">
        <v>5894</v>
      </c>
      <c r="BH2867" s="133" t="s">
        <v>5895</v>
      </c>
      <c r="BI2867" s="133" t="s">
        <v>5832</v>
      </c>
    </row>
    <row r="2868" spans="56:61" s="20" customFormat="1" ht="15" hidden="1" x14ac:dyDescent="0.25">
      <c r="BD2868" t="str">
        <f t="shared" si="117"/>
        <v>RW1EATING DISORDERS</v>
      </c>
      <c r="BE2868" s="133" t="s">
        <v>5896</v>
      </c>
      <c r="BF2868" s="133" t="s">
        <v>3773</v>
      </c>
      <c r="BG2868" s="133" t="s">
        <v>5896</v>
      </c>
      <c r="BH2868" s="133" t="s">
        <v>3773</v>
      </c>
      <c r="BI2868" s="133" t="s">
        <v>5832</v>
      </c>
    </row>
    <row r="2869" spans="56:61" s="20" customFormat="1" ht="15" hidden="1" x14ac:dyDescent="0.25">
      <c r="BD2869" t="str">
        <f t="shared" si="117"/>
        <v>RW1EIP</v>
      </c>
      <c r="BE2869" s="133" t="s">
        <v>5897</v>
      </c>
      <c r="BF2869" s="133" t="s">
        <v>5898</v>
      </c>
      <c r="BG2869" s="133" t="s">
        <v>5897</v>
      </c>
      <c r="BH2869" s="133" t="s">
        <v>5898</v>
      </c>
      <c r="BI2869" s="133" t="s">
        <v>5832</v>
      </c>
    </row>
    <row r="2870" spans="56:61" s="20" customFormat="1" ht="15" hidden="1" x14ac:dyDescent="0.25">
      <c r="BD2870" t="str">
        <f t="shared" si="117"/>
        <v>RW1ELMLEIGH</v>
      </c>
      <c r="BE2870" s="133" t="s">
        <v>5899</v>
      </c>
      <c r="BF2870" s="133" t="s">
        <v>5900</v>
      </c>
      <c r="BG2870" s="133" t="s">
        <v>5899</v>
      </c>
      <c r="BH2870" s="133" t="s">
        <v>5900</v>
      </c>
      <c r="BI2870" s="133" t="s">
        <v>5832</v>
      </c>
    </row>
    <row r="2871" spans="56:61" s="20" customFormat="1" ht="15" hidden="1" x14ac:dyDescent="0.25">
      <c r="BD2871" t="str">
        <f t="shared" si="117"/>
        <v>RW1EVENLODE CLINIC</v>
      </c>
      <c r="BE2871" s="134" t="s">
        <v>5901</v>
      </c>
      <c r="BF2871" s="135" t="s">
        <v>5902</v>
      </c>
      <c r="BG2871" s="134" t="s">
        <v>5901</v>
      </c>
      <c r="BH2871" s="135" t="s">
        <v>5902</v>
      </c>
      <c r="BI2871" s="133" t="s">
        <v>5832</v>
      </c>
    </row>
    <row r="2872" spans="56:61" s="20" customFormat="1" ht="15" hidden="1" x14ac:dyDescent="0.25">
      <c r="BD2872" t="str">
        <f t="shared" si="117"/>
        <v>RW1FAGOS</v>
      </c>
      <c r="BE2872" s="133" t="s">
        <v>5903</v>
      </c>
      <c r="BF2872" s="133" t="s">
        <v>5904</v>
      </c>
      <c r="BG2872" s="133" t="s">
        <v>5903</v>
      </c>
      <c r="BH2872" s="133" t="s">
        <v>5904</v>
      </c>
      <c r="BI2872" s="133" t="s">
        <v>5832</v>
      </c>
    </row>
    <row r="2873" spans="56:61" s="20" customFormat="1" ht="15" hidden="1" x14ac:dyDescent="0.25">
      <c r="BD2873" t="str">
        <f t="shared" si="117"/>
        <v>RW1FAREHAM &amp; GOSPORT</v>
      </c>
      <c r="BE2873" s="133" t="s">
        <v>5905</v>
      </c>
      <c r="BF2873" s="133" t="s">
        <v>5906</v>
      </c>
      <c r="BG2873" s="133" t="s">
        <v>5905</v>
      </c>
      <c r="BH2873" s="133" t="s">
        <v>5906</v>
      </c>
      <c r="BI2873" s="133" t="s">
        <v>5832</v>
      </c>
    </row>
    <row r="2874" spans="56:61" s="20" customFormat="1" ht="15" hidden="1" x14ac:dyDescent="0.25">
      <c r="BD2874" t="str">
        <f t="shared" si="117"/>
        <v>RW1FAREHAM &amp; GOSPORT CLDT</v>
      </c>
      <c r="BE2874" s="133" t="s">
        <v>5907</v>
      </c>
      <c r="BF2874" s="133" t="s">
        <v>5908</v>
      </c>
      <c r="BG2874" s="133" t="s">
        <v>5907</v>
      </c>
      <c r="BH2874" s="133" t="s">
        <v>5908</v>
      </c>
      <c r="BI2874" s="133" t="s">
        <v>5832</v>
      </c>
    </row>
    <row r="2875" spans="56:61" s="20" customFormat="1" ht="15" hidden="1" x14ac:dyDescent="0.25">
      <c r="BD2875" t="str">
        <f t="shared" si="117"/>
        <v>RW1FAREHAM COMMUNITY HOSPITAL</v>
      </c>
      <c r="BE2875" s="133" t="s">
        <v>5909</v>
      </c>
      <c r="BF2875" s="133" t="s">
        <v>614</v>
      </c>
      <c r="BG2875" s="133" t="s">
        <v>5909</v>
      </c>
      <c r="BH2875" s="133" t="s">
        <v>614</v>
      </c>
      <c r="BI2875" s="133" t="s">
        <v>5832</v>
      </c>
    </row>
    <row r="2876" spans="56:61" s="20" customFormat="1" ht="15" hidden="1" x14ac:dyDescent="0.25">
      <c r="BD2876" t="str">
        <f t="shared" si="117"/>
        <v>RW1FAREHAM REACH</v>
      </c>
      <c r="BE2876" s="133" t="s">
        <v>5910</v>
      </c>
      <c r="BF2876" s="133" t="s">
        <v>5911</v>
      </c>
      <c r="BG2876" s="133" t="s">
        <v>5910</v>
      </c>
      <c r="BH2876" s="133" t="s">
        <v>5911</v>
      </c>
      <c r="BI2876" s="133" t="s">
        <v>5832</v>
      </c>
    </row>
    <row r="2877" spans="56:61" s="20" customFormat="1" ht="15" hidden="1" x14ac:dyDescent="0.25">
      <c r="BD2877" t="str">
        <f t="shared" si="117"/>
        <v>RW1FARNHAM PAEDIATRIC OPD</v>
      </c>
      <c r="BE2877" s="133" t="s">
        <v>5912</v>
      </c>
      <c r="BF2877" s="133" t="s">
        <v>5913</v>
      </c>
      <c r="BG2877" s="133" t="s">
        <v>5912</v>
      </c>
      <c r="BH2877" s="133" t="s">
        <v>5913</v>
      </c>
      <c r="BI2877" s="133" t="s">
        <v>5832</v>
      </c>
    </row>
    <row r="2878" spans="56:61" s="20" customFormat="1" ht="15" hidden="1" x14ac:dyDescent="0.25">
      <c r="BD2878" t="str">
        <f t="shared" si="117"/>
        <v>RW1FENWICK HOSPITAL</v>
      </c>
      <c r="BE2878" s="133" t="s">
        <v>5914</v>
      </c>
      <c r="BF2878" s="133" t="s">
        <v>618</v>
      </c>
      <c r="BG2878" s="133" t="s">
        <v>5914</v>
      </c>
      <c r="BH2878" s="133" t="s">
        <v>618</v>
      </c>
      <c r="BI2878" s="133" t="s">
        <v>5832</v>
      </c>
    </row>
    <row r="2879" spans="56:61" s="20" customFormat="1" ht="15" hidden="1" x14ac:dyDescent="0.25">
      <c r="BD2879" t="str">
        <f t="shared" si="117"/>
        <v>RW1FERNDOWN</v>
      </c>
      <c r="BE2879" s="133" t="s">
        <v>5915</v>
      </c>
      <c r="BF2879" s="133" t="s">
        <v>5916</v>
      </c>
      <c r="BG2879" s="133" t="s">
        <v>5915</v>
      </c>
      <c r="BH2879" s="133" t="s">
        <v>5916</v>
      </c>
      <c r="BI2879" s="133" t="s">
        <v>5832</v>
      </c>
    </row>
    <row r="2880" spans="56:61" s="20" customFormat="1" ht="15" hidden="1" x14ac:dyDescent="0.25">
      <c r="BD2880" t="str">
        <f t="shared" ref="BD2880:BD2943" si="118">CONCATENATE(LEFT(BE2880, 3),BF2880)</f>
        <v>RW1FLEET COMMUNITY HOSPITAL</v>
      </c>
      <c r="BE2880" s="133" t="s">
        <v>5917</v>
      </c>
      <c r="BF2880" s="133" t="s">
        <v>620</v>
      </c>
      <c r="BG2880" s="133" t="s">
        <v>5917</v>
      </c>
      <c r="BH2880" s="133" t="s">
        <v>620</v>
      </c>
      <c r="BI2880" s="133" t="s">
        <v>5832</v>
      </c>
    </row>
    <row r="2881" spans="56:61" s="20" customFormat="1" ht="15" hidden="1" x14ac:dyDescent="0.25">
      <c r="BD2881" t="str">
        <f t="shared" si="118"/>
        <v>RW1FLEET PAEDIATRIC</v>
      </c>
      <c r="BE2881" s="133" t="s">
        <v>5918</v>
      </c>
      <c r="BF2881" s="133" t="s">
        <v>5919</v>
      </c>
      <c r="BG2881" s="133" t="s">
        <v>5918</v>
      </c>
      <c r="BH2881" s="133" t="s">
        <v>5919</v>
      </c>
      <c r="BI2881" s="133" t="s">
        <v>5832</v>
      </c>
    </row>
    <row r="2882" spans="56:61" s="20" customFormat="1" ht="15" hidden="1" x14ac:dyDescent="0.25">
      <c r="BD2882" t="str">
        <f t="shared" si="118"/>
        <v>RW1FLEET RAPID ACCESS</v>
      </c>
      <c r="BE2882" s="133" t="s">
        <v>5920</v>
      </c>
      <c r="BF2882" s="133" t="s">
        <v>5921</v>
      </c>
      <c r="BG2882" s="133" t="s">
        <v>5920</v>
      </c>
      <c r="BH2882" s="133" t="s">
        <v>5921</v>
      </c>
      <c r="BI2882" s="133" t="s">
        <v>5832</v>
      </c>
    </row>
    <row r="2883" spans="56:61" s="20" customFormat="1" ht="15" hidden="1" x14ac:dyDescent="0.25">
      <c r="BD2883" t="str">
        <f t="shared" si="118"/>
        <v>RW1FORD WARD</v>
      </c>
      <c r="BE2883" s="133" t="s">
        <v>5922</v>
      </c>
      <c r="BF2883" s="133" t="s">
        <v>5923</v>
      </c>
      <c r="BG2883" s="133" t="s">
        <v>5922</v>
      </c>
      <c r="BH2883" s="133" t="s">
        <v>5923</v>
      </c>
      <c r="BI2883" s="133" t="s">
        <v>5832</v>
      </c>
    </row>
    <row r="2884" spans="56:61" s="20" customFormat="1" ht="15" hidden="1" x14ac:dyDescent="0.25">
      <c r="BD2884" t="str">
        <f t="shared" si="118"/>
        <v>RW1FORDINGBRIDGE</v>
      </c>
      <c r="BE2884" s="133" t="s">
        <v>5924</v>
      </c>
      <c r="BF2884" s="133" t="s">
        <v>5925</v>
      </c>
      <c r="BG2884" s="133" t="s">
        <v>5924</v>
      </c>
      <c r="BH2884" s="133" t="s">
        <v>5925</v>
      </c>
      <c r="BI2884" s="133" t="s">
        <v>5832</v>
      </c>
    </row>
    <row r="2885" spans="56:61" s="20" customFormat="1" ht="15" hidden="1" x14ac:dyDescent="0.25">
      <c r="BD2885" t="str">
        <f t="shared" si="118"/>
        <v>RW1FOREST LODGE</v>
      </c>
      <c r="BE2885" s="134" t="s">
        <v>5926</v>
      </c>
      <c r="BF2885" s="135" t="s">
        <v>5927</v>
      </c>
      <c r="BG2885" s="134" t="s">
        <v>5926</v>
      </c>
      <c r="BH2885" s="135" t="s">
        <v>5927</v>
      </c>
      <c r="BI2885" s="133" t="s">
        <v>5832</v>
      </c>
    </row>
    <row r="2886" spans="56:61" s="20" customFormat="1" ht="15" hidden="1" x14ac:dyDescent="0.25">
      <c r="BD2886" t="str">
        <f t="shared" si="118"/>
        <v>RW1FRIMLEY CC PAEDIATRIC</v>
      </c>
      <c r="BE2886" s="133" t="s">
        <v>5928</v>
      </c>
      <c r="BF2886" s="133" t="s">
        <v>5929</v>
      </c>
      <c r="BG2886" s="133" t="s">
        <v>5928</v>
      </c>
      <c r="BH2886" s="133" t="s">
        <v>5929</v>
      </c>
      <c r="BI2886" s="133" t="s">
        <v>5832</v>
      </c>
    </row>
    <row r="2887" spans="56:61" s="20" customFormat="1" ht="15" hidden="1" x14ac:dyDescent="0.25">
      <c r="BD2887" t="str">
        <f t="shared" si="118"/>
        <v>RW1GOSPORT WAR MEMORIAL HOSPITAL</v>
      </c>
      <c r="BE2887" s="133" t="s">
        <v>5930</v>
      </c>
      <c r="BF2887" s="133" t="s">
        <v>624</v>
      </c>
      <c r="BG2887" s="133" t="s">
        <v>5930</v>
      </c>
      <c r="BH2887" s="133" t="s">
        <v>624</v>
      </c>
      <c r="BI2887" s="133" t="s">
        <v>5832</v>
      </c>
    </row>
    <row r="2888" spans="56:61" s="20" customFormat="1" ht="15" hidden="1" x14ac:dyDescent="0.25">
      <c r="BD2888" t="str">
        <f t="shared" si="118"/>
        <v>RW1GOSPORT WAR MEMORIAL HOSPITAL</v>
      </c>
      <c r="BE2888" s="133" t="s">
        <v>5931</v>
      </c>
      <c r="BF2888" s="133" t="s">
        <v>624</v>
      </c>
      <c r="BG2888" s="133" t="s">
        <v>5931</v>
      </c>
      <c r="BH2888" s="133" t="s">
        <v>624</v>
      </c>
      <c r="BI2888" s="133" t="s">
        <v>5832</v>
      </c>
    </row>
    <row r="2889" spans="56:61" s="20" customFormat="1" ht="15" hidden="1" x14ac:dyDescent="0.25">
      <c r="BD2889" t="str">
        <f t="shared" si="118"/>
        <v>RW1GOSPORT WAR MEMORIAL HOSPITAL</v>
      </c>
      <c r="BE2889" s="133" t="s">
        <v>5932</v>
      </c>
      <c r="BF2889" s="133" t="s">
        <v>624</v>
      </c>
      <c r="BG2889" s="133" t="s">
        <v>5932</v>
      </c>
      <c r="BH2889" s="133" t="s">
        <v>624</v>
      </c>
      <c r="BI2889" s="133" t="s">
        <v>5832</v>
      </c>
    </row>
    <row r="2890" spans="56:61" s="20" customFormat="1" ht="15" hidden="1" x14ac:dyDescent="0.25">
      <c r="BD2890" t="str">
        <f t="shared" si="118"/>
        <v>RW1HALEACRE UNIT</v>
      </c>
      <c r="BE2890" s="133" t="s">
        <v>5933</v>
      </c>
      <c r="BF2890" s="133" t="s">
        <v>3238</v>
      </c>
      <c r="BG2890" s="133" t="s">
        <v>5933</v>
      </c>
      <c r="BH2890" s="133" t="s">
        <v>3238</v>
      </c>
      <c r="BI2890" s="133" t="s">
        <v>5832</v>
      </c>
    </row>
    <row r="2891" spans="56:61" s="20" customFormat="1" ht="15" hidden="1" x14ac:dyDescent="0.25">
      <c r="BD2891" t="str">
        <f t="shared" si="118"/>
        <v>RW1HAREFIELD DAY EMH</v>
      </c>
      <c r="BE2891" s="133" t="s">
        <v>5934</v>
      </c>
      <c r="BF2891" s="133" t="s">
        <v>5935</v>
      </c>
      <c r="BG2891" s="133" t="s">
        <v>5934</v>
      </c>
      <c r="BH2891" s="133" t="s">
        <v>5935</v>
      </c>
      <c r="BI2891" s="133" t="s">
        <v>5832</v>
      </c>
    </row>
    <row r="2892" spans="56:61" s="20" customFormat="1" ht="15" hidden="1" x14ac:dyDescent="0.25">
      <c r="BD2892" t="str">
        <f t="shared" si="118"/>
        <v>RW1HAVANT &amp; PETERSFIELD</v>
      </c>
      <c r="BE2892" s="133" t="s">
        <v>5936</v>
      </c>
      <c r="BF2892" s="133" t="s">
        <v>5937</v>
      </c>
      <c r="BG2892" s="133" t="s">
        <v>5936</v>
      </c>
      <c r="BH2892" s="133" t="s">
        <v>5937</v>
      </c>
      <c r="BI2892" s="133" t="s">
        <v>5832</v>
      </c>
    </row>
    <row r="2893" spans="56:61" s="20" customFormat="1" ht="15" hidden="1" x14ac:dyDescent="0.25">
      <c r="BD2893" t="str">
        <f t="shared" si="118"/>
        <v>RW1HAVANT &amp; PETERSFIELD CLDT</v>
      </c>
      <c r="BE2893" s="133" t="s">
        <v>5938</v>
      </c>
      <c r="BF2893" s="133" t="s">
        <v>5939</v>
      </c>
      <c r="BG2893" s="133" t="s">
        <v>5938</v>
      </c>
      <c r="BH2893" s="133" t="s">
        <v>5939</v>
      </c>
      <c r="BI2893" s="133" t="s">
        <v>5832</v>
      </c>
    </row>
    <row r="2894" spans="56:61" s="20" customFormat="1" ht="15" hidden="1" x14ac:dyDescent="0.25">
      <c r="BD2894" t="str">
        <f t="shared" si="118"/>
        <v>RW1HAVANT &amp; PETERSFIELD EMH</v>
      </c>
      <c r="BE2894" s="133" t="s">
        <v>5940</v>
      </c>
      <c r="BF2894" s="133" t="s">
        <v>5941</v>
      </c>
      <c r="BG2894" s="133" t="s">
        <v>5940</v>
      </c>
      <c r="BH2894" s="133" t="s">
        <v>5941</v>
      </c>
      <c r="BI2894" s="133" t="s">
        <v>5832</v>
      </c>
    </row>
    <row r="2895" spans="56:61" s="20" customFormat="1" ht="15" hidden="1" x14ac:dyDescent="0.25">
      <c r="BD2895" t="str">
        <f t="shared" si="118"/>
        <v>RW1HAVANT &amp; PETERSFIELD OPMH</v>
      </c>
      <c r="BE2895" s="133" t="s">
        <v>5942</v>
      </c>
      <c r="BF2895" s="133" t="s">
        <v>5943</v>
      </c>
      <c r="BG2895" s="133" t="s">
        <v>5942</v>
      </c>
      <c r="BH2895" s="133" t="s">
        <v>5943</v>
      </c>
      <c r="BI2895" s="133" t="s">
        <v>5832</v>
      </c>
    </row>
    <row r="2896" spans="56:61" s="20" customFormat="1" ht="15" hidden="1" x14ac:dyDescent="0.25">
      <c r="BD2896" t="str">
        <f t="shared" si="118"/>
        <v>RW1HAVANT &amp; PETERSFIELD OPMH 2</v>
      </c>
      <c r="BE2896" s="133" t="s">
        <v>5944</v>
      </c>
      <c r="BF2896" s="133" t="s">
        <v>5945</v>
      </c>
      <c r="BG2896" s="133" t="s">
        <v>5944</v>
      </c>
      <c r="BH2896" s="133" t="s">
        <v>5945</v>
      </c>
      <c r="BI2896" s="133" t="s">
        <v>5832</v>
      </c>
    </row>
    <row r="2897" spans="56:61" s="20" customFormat="1" ht="15" hidden="1" x14ac:dyDescent="0.25">
      <c r="BD2897" t="str">
        <f t="shared" si="118"/>
        <v>RW1HAVANT &amp; PETERSFIELD OPMH 2</v>
      </c>
      <c r="BE2897" s="133" t="s">
        <v>5946</v>
      </c>
      <c r="BF2897" s="133" t="s">
        <v>5945</v>
      </c>
      <c r="BG2897" s="133" t="s">
        <v>5946</v>
      </c>
      <c r="BH2897" s="133" t="s">
        <v>5945</v>
      </c>
      <c r="BI2897" s="133" t="s">
        <v>5832</v>
      </c>
    </row>
    <row r="2898" spans="56:61" s="20" customFormat="1" ht="15" hidden="1" x14ac:dyDescent="0.25">
      <c r="BD2898" t="str">
        <f t="shared" si="118"/>
        <v>RW1HAVANT CRHT</v>
      </c>
      <c r="BE2898" s="133" t="s">
        <v>5947</v>
      </c>
      <c r="BF2898" s="133" t="s">
        <v>5948</v>
      </c>
      <c r="BG2898" s="133" t="s">
        <v>5947</v>
      </c>
      <c r="BH2898" s="133" t="s">
        <v>5948</v>
      </c>
      <c r="BI2898" s="133" t="s">
        <v>5832</v>
      </c>
    </row>
    <row r="2899" spans="56:61" s="20" customFormat="1" ht="15" hidden="1" x14ac:dyDescent="0.25">
      <c r="BD2899" t="str">
        <f t="shared" si="118"/>
        <v>RW1HAVANT OPMH</v>
      </c>
      <c r="BE2899" s="133" t="s">
        <v>5949</v>
      </c>
      <c r="BF2899" s="133" t="s">
        <v>5950</v>
      </c>
      <c r="BG2899" s="133" t="s">
        <v>5949</v>
      </c>
      <c r="BH2899" s="133" t="s">
        <v>5950</v>
      </c>
      <c r="BI2899" s="133" t="s">
        <v>5832</v>
      </c>
    </row>
    <row r="2900" spans="56:61" s="20" customFormat="1" ht="15" hidden="1" x14ac:dyDescent="0.25">
      <c r="BD2900" t="str">
        <f t="shared" si="118"/>
        <v>RW1HIGHCROFT</v>
      </c>
      <c r="BE2900" s="133" t="s">
        <v>5951</v>
      </c>
      <c r="BF2900" s="133" t="s">
        <v>5952</v>
      </c>
      <c r="BG2900" s="133" t="s">
        <v>5951</v>
      </c>
      <c r="BH2900" s="133" t="s">
        <v>5952</v>
      </c>
      <c r="BI2900" s="133" t="s">
        <v>5832</v>
      </c>
    </row>
    <row r="2901" spans="56:61" s="20" customFormat="1" ht="15" hidden="1" x14ac:dyDescent="0.25">
      <c r="BD2901" t="str">
        <f t="shared" si="118"/>
        <v>RW1HOLLYBANK</v>
      </c>
      <c r="BE2901" s="133" t="s">
        <v>5953</v>
      </c>
      <c r="BF2901" s="133" t="s">
        <v>5954</v>
      </c>
      <c r="BG2901" s="133" t="s">
        <v>5953</v>
      </c>
      <c r="BH2901" s="133" t="s">
        <v>5954</v>
      </c>
      <c r="BI2901" s="133" t="s">
        <v>5832</v>
      </c>
    </row>
    <row r="2902" spans="56:61" s="20" customFormat="1" ht="15" hidden="1" x14ac:dyDescent="0.25">
      <c r="BD2902" t="str">
        <f t="shared" si="118"/>
        <v>RW1HOLLYBANK</v>
      </c>
      <c r="BE2902" s="133" t="s">
        <v>5955</v>
      </c>
      <c r="BF2902" s="133" t="s">
        <v>5954</v>
      </c>
      <c r="BG2902" s="133" t="s">
        <v>5955</v>
      </c>
      <c r="BH2902" s="133" t="s">
        <v>5954</v>
      </c>
      <c r="BI2902" s="133" t="s">
        <v>5832</v>
      </c>
    </row>
    <row r="2903" spans="56:61" s="20" customFormat="1" ht="15" hidden="1" x14ac:dyDescent="0.25">
      <c r="BD2903" t="str">
        <f t="shared" si="118"/>
        <v>RW1HOME LEA</v>
      </c>
      <c r="BE2903" s="133" t="s">
        <v>5956</v>
      </c>
      <c r="BF2903" s="133" t="s">
        <v>5957</v>
      </c>
      <c r="BG2903" s="133" t="s">
        <v>5956</v>
      </c>
      <c r="BH2903" s="133" t="s">
        <v>5957</v>
      </c>
      <c r="BI2903" s="133" t="s">
        <v>5832</v>
      </c>
    </row>
    <row r="2904" spans="56:61" s="20" customFormat="1" ht="15" hidden="1" x14ac:dyDescent="0.25">
      <c r="BD2904" t="str">
        <f t="shared" si="118"/>
        <v>RW1HORSEFAIR MEWS</v>
      </c>
      <c r="BE2904" s="133" t="s">
        <v>5958</v>
      </c>
      <c r="BF2904" s="133" t="s">
        <v>5959</v>
      </c>
      <c r="BG2904" s="133" t="s">
        <v>5958</v>
      </c>
      <c r="BH2904" s="133" t="s">
        <v>5959</v>
      </c>
      <c r="BI2904" s="133" t="s">
        <v>5832</v>
      </c>
    </row>
    <row r="2905" spans="56:61" s="20" customFormat="1" ht="15" hidden="1" x14ac:dyDescent="0.25">
      <c r="BD2905" t="str">
        <f t="shared" si="118"/>
        <v>RW1HYTHE HOSPITAL</v>
      </c>
      <c r="BE2905" s="133" t="s">
        <v>5960</v>
      </c>
      <c r="BF2905" s="133" t="s">
        <v>632</v>
      </c>
      <c r="BG2905" s="133" t="s">
        <v>5960</v>
      </c>
      <c r="BH2905" s="133" t="s">
        <v>632</v>
      </c>
      <c r="BI2905" s="133" t="s">
        <v>5832</v>
      </c>
    </row>
    <row r="2906" spans="56:61" s="20" customFormat="1" ht="15" hidden="1" x14ac:dyDescent="0.25">
      <c r="BD2906" t="str">
        <f t="shared" si="118"/>
        <v>RW1HYTHE HOSPITAL</v>
      </c>
      <c r="BE2906" s="133" t="s">
        <v>5961</v>
      </c>
      <c r="BF2906" s="133" t="s">
        <v>632</v>
      </c>
      <c r="BG2906" s="133" t="s">
        <v>5961</v>
      </c>
      <c r="BH2906" s="133" t="s">
        <v>632</v>
      </c>
      <c r="BI2906" s="133" t="s">
        <v>5832</v>
      </c>
    </row>
    <row r="2907" spans="56:61" s="20" customFormat="1" ht="15" hidden="1" x14ac:dyDescent="0.25">
      <c r="BD2907" t="str">
        <f t="shared" si="118"/>
        <v>RW1JOHN SHARICH HOUSE</v>
      </c>
      <c r="BE2907" s="134" t="s">
        <v>5962</v>
      </c>
      <c r="BF2907" s="135" t="s">
        <v>5963</v>
      </c>
      <c r="BG2907" s="134" t="s">
        <v>5962</v>
      </c>
      <c r="BH2907" s="135" t="s">
        <v>5963</v>
      </c>
      <c r="BI2907" s="133" t="s">
        <v>5832</v>
      </c>
    </row>
    <row r="2908" spans="56:61" s="20" customFormat="1" ht="15" hidden="1" x14ac:dyDescent="0.25">
      <c r="BD2908" t="str">
        <f t="shared" si="118"/>
        <v>RW1KENNETT</v>
      </c>
      <c r="BE2908" s="133" t="s">
        <v>5964</v>
      </c>
      <c r="BF2908" s="133" t="s">
        <v>5965</v>
      </c>
      <c r="BG2908" s="133" t="s">
        <v>5964</v>
      </c>
      <c r="BH2908" s="133" t="s">
        <v>5965</v>
      </c>
      <c r="BI2908" s="133" t="s">
        <v>5832</v>
      </c>
    </row>
    <row r="2909" spans="56:61" s="20" customFormat="1" ht="15" hidden="1" x14ac:dyDescent="0.25">
      <c r="BD2909" t="str">
        <f t="shared" si="118"/>
        <v>RW1KING GEORGE V</v>
      </c>
      <c r="BE2909" s="133" t="s">
        <v>5966</v>
      </c>
      <c r="BF2909" s="133" t="s">
        <v>5967</v>
      </c>
      <c r="BG2909" s="133" t="s">
        <v>5966</v>
      </c>
      <c r="BH2909" s="133" t="s">
        <v>5967</v>
      </c>
      <c r="BI2909" s="133" t="s">
        <v>5832</v>
      </c>
    </row>
    <row r="2910" spans="56:61" s="20" customFormat="1" ht="15" hidden="1" x14ac:dyDescent="0.25">
      <c r="BD2910" t="str">
        <f t="shared" si="118"/>
        <v>RW1LAUREL ASSESSMENT UNIT</v>
      </c>
      <c r="BE2910" s="133" t="s">
        <v>5968</v>
      </c>
      <c r="BF2910" s="133" t="s">
        <v>5969</v>
      </c>
      <c r="BG2910" s="133" t="s">
        <v>5968</v>
      </c>
      <c r="BH2910" s="133" t="s">
        <v>5969</v>
      </c>
      <c r="BI2910" s="133" t="s">
        <v>5832</v>
      </c>
    </row>
    <row r="2911" spans="56:61" s="20" customFormat="1" ht="15" hidden="1" x14ac:dyDescent="0.25">
      <c r="BD2911" t="str">
        <f t="shared" si="118"/>
        <v>RW1LEIGH HOUSE</v>
      </c>
      <c r="BE2911" s="136" t="s">
        <v>5970</v>
      </c>
      <c r="BF2911" s="137" t="s">
        <v>5971</v>
      </c>
      <c r="BG2911" s="136" t="s">
        <v>5970</v>
      </c>
      <c r="BH2911" s="137" t="s">
        <v>5971</v>
      </c>
      <c r="BI2911" s="133" t="s">
        <v>5832</v>
      </c>
    </row>
    <row r="2912" spans="56:61" s="20" customFormat="1" ht="15" hidden="1" x14ac:dyDescent="0.25">
      <c r="BD2912" t="str">
        <f t="shared" si="118"/>
        <v>RW1LEONARD CHESHIRE</v>
      </c>
      <c r="BE2912" s="133" t="s">
        <v>5972</v>
      </c>
      <c r="BF2912" s="133" t="s">
        <v>5973</v>
      </c>
      <c r="BG2912" s="133" t="s">
        <v>5972</v>
      </c>
      <c r="BH2912" s="133" t="s">
        <v>5973</v>
      </c>
      <c r="BI2912" s="133" t="s">
        <v>5832</v>
      </c>
    </row>
    <row r="2913" spans="56:61" s="20" customFormat="1" ht="15" hidden="1" x14ac:dyDescent="0.25">
      <c r="BD2913" t="str">
        <f t="shared" si="118"/>
        <v>RW1LYMINGTON HOSPITAL</v>
      </c>
      <c r="BE2913" s="133" t="s">
        <v>5974</v>
      </c>
      <c r="BF2913" s="133" t="s">
        <v>5975</v>
      </c>
      <c r="BG2913" s="133" t="s">
        <v>5974</v>
      </c>
      <c r="BH2913" s="133" t="s">
        <v>5975</v>
      </c>
      <c r="BI2913" s="133" t="s">
        <v>5832</v>
      </c>
    </row>
    <row r="2914" spans="56:61" s="20" customFormat="1" ht="15" hidden="1" x14ac:dyDescent="0.25">
      <c r="BD2914" t="str">
        <f t="shared" si="118"/>
        <v>RW1LYMINGTON NEW FOREST HOSPITAL</v>
      </c>
      <c r="BE2914" s="133" t="s">
        <v>5976</v>
      </c>
      <c r="BF2914" s="133" t="s">
        <v>640</v>
      </c>
      <c r="BG2914" s="133" t="s">
        <v>5976</v>
      </c>
      <c r="BH2914" s="133" t="s">
        <v>640</v>
      </c>
      <c r="BI2914" s="133" t="s">
        <v>5832</v>
      </c>
    </row>
    <row r="2915" spans="56:61" s="20" customFormat="1" ht="15" hidden="1" x14ac:dyDescent="0.25">
      <c r="BD2915" t="str">
        <f t="shared" si="118"/>
        <v>RW1LYNDHURST RAVENSWOOD</v>
      </c>
      <c r="BE2915" s="133" t="s">
        <v>5977</v>
      </c>
      <c r="BF2915" s="133" t="s">
        <v>5978</v>
      </c>
      <c r="BG2915" s="133" t="s">
        <v>5977</v>
      </c>
      <c r="BH2915" s="133" t="s">
        <v>5978</v>
      </c>
      <c r="BI2915" s="133" t="s">
        <v>5832</v>
      </c>
    </row>
    <row r="2916" spans="56:61" s="20" customFormat="1" ht="15" hidden="1" x14ac:dyDescent="0.25">
      <c r="BD2916" t="str">
        <f t="shared" si="118"/>
        <v>RW1MACILWAIN WARD</v>
      </c>
      <c r="BE2916" s="133" t="s">
        <v>5979</v>
      </c>
      <c r="BF2916" s="133" t="s">
        <v>5980</v>
      </c>
      <c r="BG2916" s="133" t="s">
        <v>5979</v>
      </c>
      <c r="BH2916" s="133" t="s">
        <v>5980</v>
      </c>
      <c r="BI2916" s="133" t="s">
        <v>5832</v>
      </c>
    </row>
    <row r="2917" spans="56:61" s="20" customFormat="1" ht="15" hidden="1" x14ac:dyDescent="0.25">
      <c r="BD2917" t="str">
        <f t="shared" si="118"/>
        <v>RW1MALCOLM FAULK RAVENSWOOD</v>
      </c>
      <c r="BE2917" s="133" t="s">
        <v>5981</v>
      </c>
      <c r="BF2917" s="133" t="s">
        <v>5982</v>
      </c>
      <c r="BG2917" s="133" t="s">
        <v>5981</v>
      </c>
      <c r="BH2917" s="133" t="s">
        <v>5982</v>
      </c>
      <c r="BI2917" s="133" t="s">
        <v>5832</v>
      </c>
    </row>
    <row r="2918" spans="56:61" s="20" customFormat="1" ht="15" hidden="1" x14ac:dyDescent="0.25">
      <c r="BD2918" t="str">
        <f t="shared" si="118"/>
        <v>RW1MARC</v>
      </c>
      <c r="BE2918" s="133" t="s">
        <v>5983</v>
      </c>
      <c r="BF2918" s="133" t="s">
        <v>5984</v>
      </c>
      <c r="BG2918" s="133" t="s">
        <v>5983</v>
      </c>
      <c r="BH2918" s="133" t="s">
        <v>5984</v>
      </c>
      <c r="BI2918" s="133" t="s">
        <v>5832</v>
      </c>
    </row>
    <row r="2919" spans="56:61" s="20" customFormat="1" ht="15" hidden="1" x14ac:dyDescent="0.25">
      <c r="BD2919" t="str">
        <f t="shared" si="118"/>
        <v>RW1MARC EMH</v>
      </c>
      <c r="BE2919" s="133" t="s">
        <v>5985</v>
      </c>
      <c r="BF2919" s="133" t="s">
        <v>5986</v>
      </c>
      <c r="BG2919" s="133" t="s">
        <v>5985</v>
      </c>
      <c r="BH2919" s="133" t="s">
        <v>5986</v>
      </c>
      <c r="BI2919" s="133" t="s">
        <v>5832</v>
      </c>
    </row>
    <row r="2920" spans="56:61" s="20" customFormat="1" ht="15" hidden="1" x14ac:dyDescent="0.25">
      <c r="BD2920" t="str">
        <f t="shared" si="118"/>
        <v>RW1MARY GRAHAM RAVENSWOOD</v>
      </c>
      <c r="BE2920" s="133" t="s">
        <v>5987</v>
      </c>
      <c r="BF2920" s="133" t="s">
        <v>5988</v>
      </c>
      <c r="BG2920" s="133" t="s">
        <v>5987</v>
      </c>
      <c r="BH2920" s="133" t="s">
        <v>5988</v>
      </c>
      <c r="BI2920" s="133" t="s">
        <v>5832</v>
      </c>
    </row>
    <row r="2921" spans="56:61" s="20" customFormat="1" ht="15" hidden="1" x14ac:dyDescent="0.25">
      <c r="BD2921" t="str">
        <f t="shared" si="118"/>
        <v>RW1MELBURY LODGE</v>
      </c>
      <c r="BE2921" s="134" t="s">
        <v>5989</v>
      </c>
      <c r="BF2921" s="135" t="s">
        <v>5990</v>
      </c>
      <c r="BG2921" s="134" t="s">
        <v>5989</v>
      </c>
      <c r="BH2921" s="135" t="s">
        <v>5990</v>
      </c>
      <c r="BI2921" s="133" t="s">
        <v>5832</v>
      </c>
    </row>
    <row r="2922" spans="56:61" s="20" customFormat="1" ht="15" hidden="1" x14ac:dyDescent="0.25">
      <c r="BD2922" t="str">
        <f t="shared" si="118"/>
        <v>RW1MEON VALLEY RAVENSWOOD</v>
      </c>
      <c r="BE2922" s="133" t="s">
        <v>5991</v>
      </c>
      <c r="BF2922" s="133" t="s">
        <v>5992</v>
      </c>
      <c r="BG2922" s="133" t="s">
        <v>5991</v>
      </c>
      <c r="BH2922" s="133" t="s">
        <v>5992</v>
      </c>
      <c r="BI2922" s="133" t="s">
        <v>5832</v>
      </c>
    </row>
    <row r="2923" spans="56:61" s="20" customFormat="1" ht="15" hidden="1" x14ac:dyDescent="0.25">
      <c r="BD2923" t="str">
        <f t="shared" si="118"/>
        <v>RW1MIDHANTS &amp; EASTLEIGH TVS CRHT</v>
      </c>
      <c r="BE2923" s="133" t="s">
        <v>5993</v>
      </c>
      <c r="BF2923" s="133" t="s">
        <v>5994</v>
      </c>
      <c r="BG2923" s="133" t="s">
        <v>5993</v>
      </c>
      <c r="BH2923" s="133" t="s">
        <v>5994</v>
      </c>
      <c r="BI2923" s="133" t="s">
        <v>5832</v>
      </c>
    </row>
    <row r="2924" spans="56:61" s="20" customFormat="1" ht="15" hidden="1" x14ac:dyDescent="0.25">
      <c r="BD2924" t="str">
        <f t="shared" si="118"/>
        <v>RW1MIDHANTS CLDT</v>
      </c>
      <c r="BE2924" s="133" t="s">
        <v>5995</v>
      </c>
      <c r="BF2924" s="133" t="s">
        <v>5996</v>
      </c>
      <c r="BG2924" s="133" t="s">
        <v>5995</v>
      </c>
      <c r="BH2924" s="133" t="s">
        <v>5996</v>
      </c>
      <c r="BI2924" s="133" t="s">
        <v>5832</v>
      </c>
    </row>
    <row r="2925" spans="56:61" s="20" customFormat="1" ht="15" hidden="1" x14ac:dyDescent="0.25">
      <c r="BD2925" t="str">
        <f t="shared" si="118"/>
        <v>RW1MIDHANTS CLDT</v>
      </c>
      <c r="BE2925" s="133" t="s">
        <v>5997</v>
      </c>
      <c r="BF2925" s="133" t="s">
        <v>5996</v>
      </c>
      <c r="BG2925" s="133" t="s">
        <v>5997</v>
      </c>
      <c r="BH2925" s="133" t="s">
        <v>5996</v>
      </c>
      <c r="BI2925" s="133" t="s">
        <v>5832</v>
      </c>
    </row>
    <row r="2926" spans="56:61" s="20" customFormat="1" ht="15" hidden="1" x14ac:dyDescent="0.25">
      <c r="BD2926" t="str">
        <f t="shared" si="118"/>
        <v>RW1MILFORD ON SEA WAR MEMORIAL HOSPITAL</v>
      </c>
      <c r="BE2926" s="133" t="s">
        <v>5998</v>
      </c>
      <c r="BF2926" s="133" t="s">
        <v>5999</v>
      </c>
      <c r="BG2926" s="133" t="s">
        <v>5998</v>
      </c>
      <c r="BH2926" s="133" t="s">
        <v>5999</v>
      </c>
      <c r="BI2926" s="133" t="s">
        <v>5832</v>
      </c>
    </row>
    <row r="2927" spans="56:61" s="20" customFormat="1" ht="15" hidden="1" x14ac:dyDescent="0.25">
      <c r="BD2927" t="str">
        <f t="shared" si="118"/>
        <v>RW1MILLVIEW</v>
      </c>
      <c r="BE2927" s="133" t="s">
        <v>6000</v>
      </c>
      <c r="BF2927" s="133" t="s">
        <v>6001</v>
      </c>
      <c r="BG2927" s="133" t="s">
        <v>6000</v>
      </c>
      <c r="BH2927" s="133" t="s">
        <v>6001</v>
      </c>
      <c r="BI2927" s="133" t="s">
        <v>5832</v>
      </c>
    </row>
    <row r="2928" spans="56:61" s="20" customFormat="1" ht="15" hidden="1" x14ac:dyDescent="0.25">
      <c r="BD2928" t="str">
        <f t="shared" si="118"/>
        <v>RW1MOORGREEN HOSPITAL</v>
      </c>
      <c r="BE2928" s="133" t="s">
        <v>6002</v>
      </c>
      <c r="BF2928" s="133" t="s">
        <v>646</v>
      </c>
      <c r="BG2928" s="133" t="s">
        <v>6002</v>
      </c>
      <c r="BH2928" s="133" t="s">
        <v>646</v>
      </c>
      <c r="BI2928" s="133" t="s">
        <v>5832</v>
      </c>
    </row>
    <row r="2929" spans="56:61" s="20" customFormat="1" ht="15" hidden="1" x14ac:dyDescent="0.25">
      <c r="BD2929" t="str">
        <f t="shared" si="118"/>
        <v>RW1N WILTS</v>
      </c>
      <c r="BE2929" s="133" t="s">
        <v>6003</v>
      </c>
      <c r="BF2929" s="133" t="s">
        <v>6004</v>
      </c>
      <c r="BG2929" s="133" t="s">
        <v>6003</v>
      </c>
      <c r="BH2929" s="133" t="s">
        <v>6004</v>
      </c>
      <c r="BI2929" s="133" t="s">
        <v>5832</v>
      </c>
    </row>
    <row r="2930" spans="56:61" s="20" customFormat="1" ht="15" hidden="1" x14ac:dyDescent="0.25">
      <c r="BD2930" t="str">
        <f t="shared" si="118"/>
        <v>RW1NEW FOREST AOT</v>
      </c>
      <c r="BE2930" s="133" t="s">
        <v>6005</v>
      </c>
      <c r="BF2930" s="133" t="s">
        <v>6006</v>
      </c>
      <c r="BG2930" s="133" t="s">
        <v>6005</v>
      </c>
      <c r="BH2930" s="133" t="s">
        <v>6006</v>
      </c>
      <c r="BI2930" s="133" t="s">
        <v>5832</v>
      </c>
    </row>
    <row r="2931" spans="56:61" s="20" customFormat="1" ht="15" hidden="1" x14ac:dyDescent="0.25">
      <c r="BD2931" t="str">
        <f t="shared" si="118"/>
        <v>RW1NEW FOREST CLDT</v>
      </c>
      <c r="BE2931" s="133" t="s">
        <v>6007</v>
      </c>
      <c r="BF2931" s="133" t="s">
        <v>6008</v>
      </c>
      <c r="BG2931" s="133" t="s">
        <v>6007</v>
      </c>
      <c r="BH2931" s="133" t="s">
        <v>6008</v>
      </c>
      <c r="BI2931" s="133" t="s">
        <v>5832</v>
      </c>
    </row>
    <row r="2932" spans="56:61" s="20" customFormat="1" ht="15" hidden="1" x14ac:dyDescent="0.25">
      <c r="BD2932" t="str">
        <f t="shared" si="118"/>
        <v>RW1NEW FOREST CLDT</v>
      </c>
      <c r="BE2932" s="133" t="s">
        <v>6009</v>
      </c>
      <c r="BF2932" s="133" t="s">
        <v>6008</v>
      </c>
      <c r="BG2932" s="133" t="s">
        <v>6009</v>
      </c>
      <c r="BH2932" s="133" t="s">
        <v>6008</v>
      </c>
      <c r="BI2932" s="133" t="s">
        <v>5832</v>
      </c>
    </row>
    <row r="2933" spans="56:61" s="20" customFormat="1" ht="15" hidden="1" x14ac:dyDescent="0.25">
      <c r="BD2933" t="str">
        <f t="shared" si="118"/>
        <v>RW1NORTH HANTS CLDT</v>
      </c>
      <c r="BE2933" s="133" t="s">
        <v>6010</v>
      </c>
      <c r="BF2933" s="133" t="s">
        <v>6011</v>
      </c>
      <c r="BG2933" s="133" t="s">
        <v>6010</v>
      </c>
      <c r="BH2933" s="133" t="s">
        <v>6011</v>
      </c>
      <c r="BI2933" s="133" t="s">
        <v>5832</v>
      </c>
    </row>
    <row r="2934" spans="56:61" s="20" customFormat="1" ht="15" hidden="1" x14ac:dyDescent="0.25">
      <c r="BD2934" t="str">
        <f t="shared" si="118"/>
        <v>RW1OAKRIDGE HALL FOR ALL</v>
      </c>
      <c r="BE2934" s="133" t="s">
        <v>6012</v>
      </c>
      <c r="BF2934" s="133" t="s">
        <v>656</v>
      </c>
      <c r="BG2934" s="133" t="s">
        <v>6012</v>
      </c>
      <c r="BH2934" s="133" t="s">
        <v>656</v>
      </c>
      <c r="BI2934" s="133" t="s">
        <v>5832</v>
      </c>
    </row>
    <row r="2935" spans="56:61" s="20" customFormat="1" ht="15" hidden="1" x14ac:dyDescent="0.25">
      <c r="BD2935" t="str">
        <f t="shared" si="118"/>
        <v>RW1ODIHAM COTTAGE HOSPITAL</v>
      </c>
      <c r="BE2935" s="133" t="s">
        <v>6013</v>
      </c>
      <c r="BF2935" s="133" t="s">
        <v>6014</v>
      </c>
      <c r="BG2935" s="133" t="s">
        <v>6013</v>
      </c>
      <c r="BH2935" s="133" t="s">
        <v>6014</v>
      </c>
      <c r="BI2935" s="133" t="s">
        <v>5832</v>
      </c>
    </row>
    <row r="2936" spans="56:61" s="20" customFormat="1" ht="15" hidden="1" x14ac:dyDescent="0.25">
      <c r="BD2936" t="str">
        <f t="shared" si="118"/>
        <v>RW1OLD CAT</v>
      </c>
      <c r="BE2936" s="133" t="s">
        <v>6015</v>
      </c>
      <c r="BF2936" s="133" t="s">
        <v>6016</v>
      </c>
      <c r="BG2936" s="133" t="s">
        <v>6015</v>
      </c>
      <c r="BH2936" s="133" t="s">
        <v>6016</v>
      </c>
      <c r="BI2936" s="133" t="s">
        <v>5832</v>
      </c>
    </row>
    <row r="2937" spans="56:61" s="20" customFormat="1" ht="15" hidden="1" x14ac:dyDescent="0.25">
      <c r="BD2937" t="str">
        <f t="shared" si="118"/>
        <v>RW1OLD TIMBERS</v>
      </c>
      <c r="BE2937" s="133" t="s">
        <v>6017</v>
      </c>
      <c r="BF2937" s="133" t="s">
        <v>6018</v>
      </c>
      <c r="BG2937" s="133" t="s">
        <v>6017</v>
      </c>
      <c r="BH2937" s="133" t="s">
        <v>6018</v>
      </c>
      <c r="BI2937" s="133" t="s">
        <v>5832</v>
      </c>
    </row>
    <row r="2938" spans="56:61" s="20" customFormat="1" ht="15" hidden="1" x14ac:dyDescent="0.25">
      <c r="BD2938" t="str">
        <f t="shared" si="118"/>
        <v>RW1OLD VICARAGE</v>
      </c>
      <c r="BE2938" s="133" t="s">
        <v>6019</v>
      </c>
      <c r="BF2938" s="133" t="s">
        <v>6020</v>
      </c>
      <c r="BG2938" s="133" t="s">
        <v>6019</v>
      </c>
      <c r="BH2938" s="133" t="s">
        <v>6020</v>
      </c>
      <c r="BI2938" s="133" t="s">
        <v>5832</v>
      </c>
    </row>
    <row r="2939" spans="56:61" s="20" customFormat="1" ht="15" hidden="1" x14ac:dyDescent="0.25">
      <c r="BD2939" t="str">
        <f t="shared" si="118"/>
        <v>RW1OLDER PERSONS' RAU</v>
      </c>
      <c r="BE2939" s="133" t="s">
        <v>6021</v>
      </c>
      <c r="BF2939" s="133" t="s">
        <v>6022</v>
      </c>
      <c r="BG2939" s="133" t="s">
        <v>6021</v>
      </c>
      <c r="BH2939" s="133" t="s">
        <v>6022</v>
      </c>
      <c r="BI2939" s="133" t="s">
        <v>5832</v>
      </c>
    </row>
    <row r="2940" spans="56:61" s="20" customFormat="1" ht="15" hidden="1" x14ac:dyDescent="0.25">
      <c r="BD2940" t="str">
        <f t="shared" si="118"/>
        <v>RW1PAEDIATRIC HASLEMERE</v>
      </c>
      <c r="BE2940" s="133" t="s">
        <v>6023</v>
      </c>
      <c r="BF2940" s="133" t="s">
        <v>6024</v>
      </c>
      <c r="BG2940" s="133" t="s">
        <v>6023</v>
      </c>
      <c r="BH2940" s="133" t="s">
        <v>6024</v>
      </c>
      <c r="BI2940" s="133" t="s">
        <v>5832</v>
      </c>
    </row>
    <row r="2941" spans="56:61" s="20" customFormat="1" ht="15" hidden="1" x14ac:dyDescent="0.25">
      <c r="BD2941" t="str">
        <f t="shared" si="118"/>
        <v>RW1PARKLANDS HOSPITAL</v>
      </c>
      <c r="BE2941" s="133" t="s">
        <v>6025</v>
      </c>
      <c r="BF2941" s="133" t="s">
        <v>6026</v>
      </c>
      <c r="BG2941" s="133" t="s">
        <v>6025</v>
      </c>
      <c r="BH2941" s="133" t="s">
        <v>6026</v>
      </c>
      <c r="BI2941" s="133" t="s">
        <v>5832</v>
      </c>
    </row>
    <row r="2942" spans="56:61" s="20" customFormat="1" ht="15" hidden="1" x14ac:dyDescent="0.25">
      <c r="BD2942" t="str">
        <f t="shared" si="118"/>
        <v>RW1PEACH COTTAGE</v>
      </c>
      <c r="BE2942" s="133" t="s">
        <v>6027</v>
      </c>
      <c r="BF2942" s="133" t="s">
        <v>6028</v>
      </c>
      <c r="BG2942" s="133" t="s">
        <v>6027</v>
      </c>
      <c r="BH2942" s="133" t="s">
        <v>6028</v>
      </c>
      <c r="BI2942" s="133" t="s">
        <v>5832</v>
      </c>
    </row>
    <row r="2943" spans="56:61" s="20" customFormat="1" ht="15" hidden="1" x14ac:dyDescent="0.25">
      <c r="BD2943" t="str">
        <f t="shared" si="118"/>
        <v>RW1PEAKLANDS</v>
      </c>
      <c r="BE2943" s="133" t="s">
        <v>6029</v>
      </c>
      <c r="BF2943" s="133" t="s">
        <v>6030</v>
      </c>
      <c r="BG2943" s="133" t="s">
        <v>6029</v>
      </c>
      <c r="BH2943" s="133" t="s">
        <v>6030</v>
      </c>
      <c r="BI2943" s="133" t="s">
        <v>5832</v>
      </c>
    </row>
    <row r="2944" spans="56:61" s="20" customFormat="1" ht="15" hidden="1" x14ac:dyDescent="0.25">
      <c r="BD2944" t="str">
        <f t="shared" ref="BD2944:BD3007" si="119">CONCATENATE(LEFT(BE2944, 3),BF2944)</f>
        <v>RW1PETERSFIELD HOSPITAL</v>
      </c>
      <c r="BE2944" s="133" t="s">
        <v>6031</v>
      </c>
      <c r="BF2944" s="133" t="s">
        <v>660</v>
      </c>
      <c r="BG2944" s="133" t="s">
        <v>6031</v>
      </c>
      <c r="BH2944" s="133" t="s">
        <v>660</v>
      </c>
      <c r="BI2944" s="133" t="s">
        <v>5832</v>
      </c>
    </row>
    <row r="2945" spans="56:61" s="20" customFormat="1" ht="15" hidden="1" x14ac:dyDescent="0.25">
      <c r="BD2945" t="str">
        <f t="shared" si="119"/>
        <v>RW1PHOENIX DAY HOSPITAL</v>
      </c>
      <c r="BE2945" s="133" t="s">
        <v>6032</v>
      </c>
      <c r="BF2945" s="133" t="s">
        <v>6033</v>
      </c>
      <c r="BG2945" s="133" t="s">
        <v>6032</v>
      </c>
      <c r="BH2945" s="133" t="s">
        <v>6033</v>
      </c>
      <c r="BI2945" s="133" t="s">
        <v>5832</v>
      </c>
    </row>
    <row r="2946" spans="56:61" s="20" customFormat="1" ht="15" hidden="1" x14ac:dyDescent="0.25">
      <c r="BD2946" t="str">
        <f t="shared" si="119"/>
        <v>RW1PINEWOOD</v>
      </c>
      <c r="BE2946" s="133" t="s">
        <v>6034</v>
      </c>
      <c r="BF2946" s="133" t="s">
        <v>6035</v>
      </c>
      <c r="BG2946" s="133" t="s">
        <v>6034</v>
      </c>
      <c r="BH2946" s="133" t="s">
        <v>6035</v>
      </c>
      <c r="BI2946" s="133" t="s">
        <v>5832</v>
      </c>
    </row>
    <row r="2947" spans="56:61" s="20" customFormat="1" ht="15" hidden="1" x14ac:dyDescent="0.25">
      <c r="BD2947" t="str">
        <f t="shared" si="119"/>
        <v>RW1POLES COPSE</v>
      </c>
      <c r="BE2947" s="133" t="s">
        <v>6036</v>
      </c>
      <c r="BF2947" s="133" t="s">
        <v>6037</v>
      </c>
      <c r="BG2947" s="133" t="s">
        <v>6036</v>
      </c>
      <c r="BH2947" s="133" t="s">
        <v>6037</v>
      </c>
      <c r="BI2947" s="133" t="s">
        <v>5832</v>
      </c>
    </row>
    <row r="2948" spans="56:61" s="20" customFormat="1" ht="15" hidden="1" x14ac:dyDescent="0.25">
      <c r="BD2948" t="str">
        <f t="shared" si="119"/>
        <v>RW1POTTERIES SOCIAL CARE</v>
      </c>
      <c r="BE2948" s="133" t="s">
        <v>6038</v>
      </c>
      <c r="BF2948" s="133" t="s">
        <v>6039</v>
      </c>
      <c r="BG2948" s="133" t="s">
        <v>6038</v>
      </c>
      <c r="BH2948" s="133" t="s">
        <v>6039</v>
      </c>
      <c r="BI2948" s="133" t="s">
        <v>5832</v>
      </c>
    </row>
    <row r="2949" spans="56:61" s="20" customFormat="1" ht="15" hidden="1" x14ac:dyDescent="0.25">
      <c r="BD2949" t="str">
        <f t="shared" si="119"/>
        <v>RW1PRINCESS ANNE HOSPITAL</v>
      </c>
      <c r="BE2949" s="133" t="s">
        <v>6040</v>
      </c>
      <c r="BF2949" s="133" t="s">
        <v>664</v>
      </c>
      <c r="BG2949" s="133" t="s">
        <v>6040</v>
      </c>
      <c r="BH2949" s="133" t="s">
        <v>664</v>
      </c>
      <c r="BI2949" s="133" t="s">
        <v>5832</v>
      </c>
    </row>
    <row r="2950" spans="56:61" s="20" customFormat="1" ht="15" hidden="1" x14ac:dyDescent="0.25">
      <c r="BD2950" t="str">
        <f t="shared" si="119"/>
        <v>RW1PSYCHOTHERAPY</v>
      </c>
      <c r="BE2950" s="133" t="s">
        <v>6041</v>
      </c>
      <c r="BF2950" s="133" t="s">
        <v>6042</v>
      </c>
      <c r="BG2950" s="133" t="s">
        <v>6041</v>
      </c>
      <c r="BH2950" s="133" t="s">
        <v>6042</v>
      </c>
      <c r="BI2950" s="133" t="s">
        <v>5832</v>
      </c>
    </row>
    <row r="2951" spans="56:61" s="20" customFormat="1" ht="15" hidden="1" x14ac:dyDescent="0.25">
      <c r="BD2951" t="str">
        <f t="shared" si="119"/>
        <v>RW1PSYCHOTHERAPY</v>
      </c>
      <c r="BE2951" s="133" t="s">
        <v>6043</v>
      </c>
      <c r="BF2951" s="133" t="s">
        <v>6042</v>
      </c>
      <c r="BG2951" s="133" t="s">
        <v>6043</v>
      </c>
      <c r="BH2951" s="133" t="s">
        <v>6042</v>
      </c>
      <c r="BI2951" s="133" t="s">
        <v>5832</v>
      </c>
    </row>
    <row r="2952" spans="56:61" s="20" customFormat="1" ht="15" hidden="1" x14ac:dyDescent="0.25">
      <c r="BD2952" t="str">
        <f t="shared" si="119"/>
        <v>RW1PSYCHOTHERAPY</v>
      </c>
      <c r="BE2952" s="133" t="s">
        <v>6044</v>
      </c>
      <c r="BF2952" s="133" t="s">
        <v>6042</v>
      </c>
      <c r="BG2952" s="133" t="s">
        <v>6044</v>
      </c>
      <c r="BH2952" s="133" t="s">
        <v>6042</v>
      </c>
      <c r="BI2952" s="133" t="s">
        <v>5832</v>
      </c>
    </row>
    <row r="2953" spans="56:61" s="20" customFormat="1" ht="15" hidden="1" x14ac:dyDescent="0.25">
      <c r="BD2953" t="str">
        <f t="shared" si="119"/>
        <v>RW1RAPID ASSESSMENT UNIT</v>
      </c>
      <c r="BE2953" s="133" t="s">
        <v>6045</v>
      </c>
      <c r="BF2953" s="133" t="s">
        <v>6046</v>
      </c>
      <c r="BG2953" s="133" t="s">
        <v>6045</v>
      </c>
      <c r="BH2953" s="133" t="s">
        <v>6046</v>
      </c>
      <c r="BI2953" s="133" t="s">
        <v>5832</v>
      </c>
    </row>
    <row r="2954" spans="56:61" s="20" customFormat="1" ht="15" hidden="1" x14ac:dyDescent="0.25">
      <c r="BD2954" t="str">
        <f t="shared" si="119"/>
        <v>RW1RAVENSWOOD HOUSE</v>
      </c>
      <c r="BE2954" s="134" t="s">
        <v>6047</v>
      </c>
      <c r="BF2954" s="135" t="s">
        <v>6048</v>
      </c>
      <c r="BG2954" s="134" t="s">
        <v>6047</v>
      </c>
      <c r="BH2954" s="135" t="s">
        <v>6048</v>
      </c>
      <c r="BI2954" s="133" t="s">
        <v>5832</v>
      </c>
    </row>
    <row r="2955" spans="56:61" s="20" customFormat="1" ht="15" hidden="1" x14ac:dyDescent="0.25">
      <c r="BD2955" t="str">
        <f t="shared" si="119"/>
        <v>RW1REDCLYFFE BENGALOWS</v>
      </c>
      <c r="BE2955" s="133" t="s">
        <v>6049</v>
      </c>
      <c r="BF2955" s="133" t="s">
        <v>6050</v>
      </c>
      <c r="BG2955" s="133" t="s">
        <v>6049</v>
      </c>
      <c r="BH2955" s="133" t="s">
        <v>6050</v>
      </c>
      <c r="BI2955" s="133" t="s">
        <v>5832</v>
      </c>
    </row>
    <row r="2956" spans="56:61" s="20" customFormat="1" ht="15" hidden="1" x14ac:dyDescent="0.25">
      <c r="BD2956" t="str">
        <f t="shared" si="119"/>
        <v>RW1REHAB F&amp;G</v>
      </c>
      <c r="BE2956" s="133" t="s">
        <v>6051</v>
      </c>
      <c r="BF2956" s="133" t="s">
        <v>6052</v>
      </c>
      <c r="BG2956" s="133" t="s">
        <v>6051</v>
      </c>
      <c r="BH2956" s="133" t="s">
        <v>6052</v>
      </c>
      <c r="BI2956" s="133" t="s">
        <v>5832</v>
      </c>
    </row>
    <row r="2957" spans="56:61" s="20" customFormat="1" ht="15" hidden="1" x14ac:dyDescent="0.25">
      <c r="BD2957" t="str">
        <f t="shared" si="119"/>
        <v>RW1REHAB FAREHAM &amp; GOSPORT</v>
      </c>
      <c r="BE2957" s="133" t="s">
        <v>6053</v>
      </c>
      <c r="BF2957" s="133" t="s">
        <v>6054</v>
      </c>
      <c r="BG2957" s="133" t="s">
        <v>6053</v>
      </c>
      <c r="BH2957" s="133" t="s">
        <v>6054</v>
      </c>
      <c r="BI2957" s="133" t="s">
        <v>5832</v>
      </c>
    </row>
    <row r="2958" spans="56:61" s="20" customFormat="1" ht="15" hidden="1" x14ac:dyDescent="0.25">
      <c r="BD2958" t="str">
        <f t="shared" si="119"/>
        <v>RW1REHAB NEW FOREST</v>
      </c>
      <c r="BE2958" s="133" t="s">
        <v>6055</v>
      </c>
      <c r="BF2958" s="133" t="s">
        <v>6056</v>
      </c>
      <c r="BG2958" s="133" t="s">
        <v>6055</v>
      </c>
      <c r="BH2958" s="133" t="s">
        <v>6056</v>
      </c>
      <c r="BI2958" s="133" t="s">
        <v>5832</v>
      </c>
    </row>
    <row r="2959" spans="56:61" s="20" customFormat="1" ht="15" hidden="1" x14ac:dyDescent="0.25">
      <c r="BD2959" t="str">
        <f t="shared" si="119"/>
        <v>RW1REHAB SOUTHAMPTON</v>
      </c>
      <c r="BE2959" s="133" t="s">
        <v>6057</v>
      </c>
      <c r="BF2959" s="133" t="s">
        <v>6058</v>
      </c>
      <c r="BG2959" s="133" t="s">
        <v>6057</v>
      </c>
      <c r="BH2959" s="133" t="s">
        <v>6058</v>
      </c>
      <c r="BI2959" s="133" t="s">
        <v>5832</v>
      </c>
    </row>
    <row r="2960" spans="56:61" s="20" customFormat="1" ht="15" hidden="1" x14ac:dyDescent="0.25">
      <c r="BD2960" t="str">
        <f t="shared" si="119"/>
        <v>RW1REHAB SOUTHAMPTON</v>
      </c>
      <c r="BE2960" s="133" t="s">
        <v>6059</v>
      </c>
      <c r="BF2960" s="133" t="s">
        <v>6058</v>
      </c>
      <c r="BG2960" s="133" t="s">
        <v>6059</v>
      </c>
      <c r="BH2960" s="133" t="s">
        <v>6058</v>
      </c>
      <c r="BI2960" s="133" t="s">
        <v>5832</v>
      </c>
    </row>
    <row r="2961" spans="56:61" s="20" customFormat="1" ht="15" hidden="1" x14ac:dyDescent="0.25">
      <c r="BD2961" t="str">
        <f t="shared" si="119"/>
        <v>RW1ROMSEY HOSPITAL</v>
      </c>
      <c r="BE2961" s="133" t="s">
        <v>6060</v>
      </c>
      <c r="BF2961" s="133" t="s">
        <v>668</v>
      </c>
      <c r="BG2961" s="133" t="s">
        <v>6060</v>
      </c>
      <c r="BH2961" s="133" t="s">
        <v>668</v>
      </c>
      <c r="BI2961" s="133" t="s">
        <v>5832</v>
      </c>
    </row>
    <row r="2962" spans="56:61" s="20" customFormat="1" ht="15" hidden="1" x14ac:dyDescent="0.25">
      <c r="BD2962" t="str">
        <f t="shared" si="119"/>
        <v>RW1ROMSEY HOSPITAL</v>
      </c>
      <c r="BE2962" s="133" t="s">
        <v>6061</v>
      </c>
      <c r="BF2962" s="133" t="s">
        <v>668</v>
      </c>
      <c r="BG2962" s="133" t="s">
        <v>6061</v>
      </c>
      <c r="BH2962" s="133" t="s">
        <v>668</v>
      </c>
      <c r="BI2962" s="133" t="s">
        <v>5832</v>
      </c>
    </row>
    <row r="2963" spans="56:61" s="20" customFormat="1" ht="15" hidden="1" x14ac:dyDescent="0.25">
      <c r="BD2963" t="str">
        <f t="shared" si="119"/>
        <v>RW1ROWAN WARD</v>
      </c>
      <c r="BE2963" s="133" t="s">
        <v>6062</v>
      </c>
      <c r="BF2963" s="133" t="s">
        <v>6063</v>
      </c>
      <c r="BG2963" s="133" t="s">
        <v>6062</v>
      </c>
      <c r="BH2963" s="133" t="s">
        <v>6063</v>
      </c>
      <c r="BI2963" s="133" t="s">
        <v>5832</v>
      </c>
    </row>
    <row r="2964" spans="56:61" s="20" customFormat="1" ht="15" hidden="1" x14ac:dyDescent="0.25">
      <c r="BD2964" t="str">
        <f t="shared" si="119"/>
        <v>RW1ROYAL HAMPSHIRE HOSPITAL</v>
      </c>
      <c r="BE2964" s="133" t="s">
        <v>6064</v>
      </c>
      <c r="BF2964" s="133" t="s">
        <v>6065</v>
      </c>
      <c r="BG2964" s="133" t="s">
        <v>6064</v>
      </c>
      <c r="BH2964" s="133" t="s">
        <v>6065</v>
      </c>
      <c r="BI2964" s="133" t="s">
        <v>5832</v>
      </c>
    </row>
    <row r="2965" spans="56:61" s="20" customFormat="1" ht="15" hidden="1" x14ac:dyDescent="0.25">
      <c r="BD2965" t="str">
        <f t="shared" si="119"/>
        <v>RW1ROYAL SOUTH HANTS HOSPITAL</v>
      </c>
      <c r="BE2965" s="133" t="s">
        <v>6066</v>
      </c>
      <c r="BF2965" s="133" t="s">
        <v>2442</v>
      </c>
      <c r="BG2965" s="133" t="s">
        <v>6066</v>
      </c>
      <c r="BH2965" s="133" t="s">
        <v>2442</v>
      </c>
      <c r="BI2965" s="133" t="s">
        <v>5832</v>
      </c>
    </row>
    <row r="2966" spans="56:61" s="20" customFormat="1" ht="15" hidden="1" x14ac:dyDescent="0.25">
      <c r="BD2966" t="str">
        <f t="shared" si="119"/>
        <v>RW1S WILTS</v>
      </c>
      <c r="BE2966" s="133" t="s">
        <v>6067</v>
      </c>
      <c r="BF2966" s="133" t="s">
        <v>6068</v>
      </c>
      <c r="BG2966" s="133" t="s">
        <v>6067</v>
      </c>
      <c r="BH2966" s="133" t="s">
        <v>6068</v>
      </c>
      <c r="BI2966" s="133" t="s">
        <v>5832</v>
      </c>
    </row>
    <row r="2967" spans="56:61" s="20" customFormat="1" ht="15" hidden="1" x14ac:dyDescent="0.25">
      <c r="BD2967" t="str">
        <f t="shared" si="119"/>
        <v>RW1SHAWFORD WARD</v>
      </c>
      <c r="BE2967" s="133" t="s">
        <v>6069</v>
      </c>
      <c r="BF2967" s="133" t="s">
        <v>6070</v>
      </c>
      <c r="BG2967" s="133" t="s">
        <v>6069</v>
      </c>
      <c r="BH2967" s="133" t="s">
        <v>6070</v>
      </c>
      <c r="BI2967" s="133" t="s">
        <v>5832</v>
      </c>
    </row>
    <row r="2968" spans="56:61" s="20" customFormat="1" ht="15" hidden="1" x14ac:dyDescent="0.25">
      <c r="BD2968" t="str">
        <f t="shared" si="119"/>
        <v>RW1SOLENT MIND</v>
      </c>
      <c r="BE2968" s="133" t="s">
        <v>6071</v>
      </c>
      <c r="BF2968" s="133" t="s">
        <v>6072</v>
      </c>
      <c r="BG2968" s="133" t="s">
        <v>6071</v>
      </c>
      <c r="BH2968" s="133" t="s">
        <v>6072</v>
      </c>
      <c r="BI2968" s="133" t="s">
        <v>5832</v>
      </c>
    </row>
    <row r="2969" spans="56:61" s="20" customFormat="1" ht="15" hidden="1" x14ac:dyDescent="0.25">
      <c r="BD2969" t="str">
        <f t="shared" si="119"/>
        <v>RW1SOTON CITY CLDT</v>
      </c>
      <c r="BE2969" s="133" t="s">
        <v>6073</v>
      </c>
      <c r="BF2969" s="133" t="s">
        <v>6074</v>
      </c>
      <c r="BG2969" s="133" t="s">
        <v>6073</v>
      </c>
      <c r="BH2969" s="133" t="s">
        <v>6074</v>
      </c>
      <c r="BI2969" s="133" t="s">
        <v>5832</v>
      </c>
    </row>
    <row r="2970" spans="56:61" s="20" customFormat="1" ht="15" hidden="1" x14ac:dyDescent="0.25">
      <c r="BD2970" t="str">
        <f t="shared" si="119"/>
        <v>RW1SOUTH WILTS CTPLD</v>
      </c>
      <c r="BE2970" s="133" t="s">
        <v>6075</v>
      </c>
      <c r="BF2970" s="133" t="s">
        <v>6076</v>
      </c>
      <c r="BG2970" s="133" t="s">
        <v>6075</v>
      </c>
      <c r="BH2970" s="133" t="s">
        <v>6076</v>
      </c>
      <c r="BI2970" s="133" t="s">
        <v>5832</v>
      </c>
    </row>
    <row r="2971" spans="56:61" s="20" customFormat="1" ht="15" hidden="1" x14ac:dyDescent="0.25">
      <c r="BD2971" t="str">
        <f t="shared" si="119"/>
        <v>RW1SOUTHAMPTON CITY CLDT</v>
      </c>
      <c r="BE2971" s="133" t="s">
        <v>6077</v>
      </c>
      <c r="BF2971" s="133" t="s">
        <v>6078</v>
      </c>
      <c r="BG2971" s="133" t="s">
        <v>6077</v>
      </c>
      <c r="BH2971" s="133" t="s">
        <v>6078</v>
      </c>
      <c r="BI2971" s="133" t="s">
        <v>5832</v>
      </c>
    </row>
    <row r="2972" spans="56:61" s="20" customFormat="1" ht="15" hidden="1" x14ac:dyDescent="0.25">
      <c r="BD2972" t="str">
        <f t="shared" si="119"/>
        <v>RW1SOUTHERN PARISHES PILANDS WOOD</v>
      </c>
      <c r="BE2972" s="133" t="s">
        <v>6079</v>
      </c>
      <c r="BF2972" s="133" t="s">
        <v>6080</v>
      </c>
      <c r="BG2972" s="133" t="s">
        <v>6079</v>
      </c>
      <c r="BH2972" s="133" t="s">
        <v>6080</v>
      </c>
      <c r="BI2972" s="133" t="s">
        <v>5832</v>
      </c>
    </row>
    <row r="2973" spans="56:61" s="20" customFormat="1" ht="15" hidden="1" x14ac:dyDescent="0.25">
      <c r="BD2973" t="str">
        <f t="shared" si="119"/>
        <v>RW1SOUTHFIELDS</v>
      </c>
      <c r="BE2973" s="133" t="s">
        <v>6081</v>
      </c>
      <c r="BF2973" s="133" t="s">
        <v>6082</v>
      </c>
      <c r="BG2973" s="133" t="s">
        <v>6081</v>
      </c>
      <c r="BH2973" s="133" t="s">
        <v>6082</v>
      </c>
      <c r="BI2973" s="133" t="s">
        <v>5832</v>
      </c>
    </row>
    <row r="2974" spans="56:61" s="20" customFormat="1" ht="15" hidden="1" x14ac:dyDescent="0.25">
      <c r="BD2974" t="str">
        <f t="shared" si="119"/>
        <v>RW1ST JAMES' HOSPITAL</v>
      </c>
      <c r="BE2974" s="133" t="s">
        <v>6083</v>
      </c>
      <c r="BF2974" s="133" t="s">
        <v>678</v>
      </c>
      <c r="BG2974" s="133" t="s">
        <v>6083</v>
      </c>
      <c r="BH2974" s="133" t="s">
        <v>678</v>
      </c>
      <c r="BI2974" s="133" t="s">
        <v>5832</v>
      </c>
    </row>
    <row r="2975" spans="56:61" s="20" customFormat="1" ht="15" hidden="1" x14ac:dyDescent="0.25">
      <c r="BD2975" t="str">
        <f t="shared" si="119"/>
        <v>RW1ST WALERIC</v>
      </c>
      <c r="BE2975" s="133" t="s">
        <v>6084</v>
      </c>
      <c r="BF2975" s="133" t="s">
        <v>6085</v>
      </c>
      <c r="BG2975" s="133" t="s">
        <v>6084</v>
      </c>
      <c r="BH2975" s="133" t="s">
        <v>6085</v>
      </c>
      <c r="BI2975" s="133" t="s">
        <v>5832</v>
      </c>
    </row>
    <row r="2976" spans="56:61" s="20" customFormat="1" ht="15" hidden="1" x14ac:dyDescent="0.25">
      <c r="BD2976" t="str">
        <f t="shared" si="119"/>
        <v>RW1STATT</v>
      </c>
      <c r="BE2976" s="133" t="s">
        <v>6086</v>
      </c>
      <c r="BF2976" s="133" t="s">
        <v>6087</v>
      </c>
      <c r="BG2976" s="133" t="s">
        <v>6086</v>
      </c>
      <c r="BH2976" s="133" t="s">
        <v>6087</v>
      </c>
      <c r="BI2976" s="133" t="s">
        <v>5832</v>
      </c>
    </row>
    <row r="2977" spans="56:61" s="20" customFormat="1" ht="15" hidden="1" x14ac:dyDescent="0.25">
      <c r="BD2977" t="str">
        <f t="shared" si="119"/>
        <v>RW1STEPDOWN</v>
      </c>
      <c r="BE2977" s="133" t="s">
        <v>6088</v>
      </c>
      <c r="BF2977" s="133" t="s">
        <v>6089</v>
      </c>
      <c r="BG2977" s="133" t="s">
        <v>6088</v>
      </c>
      <c r="BH2977" s="133" t="s">
        <v>6089</v>
      </c>
      <c r="BI2977" s="133" t="s">
        <v>5832</v>
      </c>
    </row>
    <row r="2978" spans="56:61" s="20" customFormat="1" ht="15" hidden="1" x14ac:dyDescent="0.25">
      <c r="BD2978" t="str">
        <f t="shared" si="119"/>
        <v>RW1SULTAN WARD</v>
      </c>
      <c r="BE2978" s="133" t="s">
        <v>6090</v>
      </c>
      <c r="BF2978" s="133" t="s">
        <v>6091</v>
      </c>
      <c r="BG2978" s="133" t="s">
        <v>6090</v>
      </c>
      <c r="BH2978" s="133" t="s">
        <v>6091</v>
      </c>
      <c r="BI2978" s="133" t="s">
        <v>5832</v>
      </c>
    </row>
    <row r="2979" spans="56:61" s="20" customFormat="1" ht="15" hidden="1" x14ac:dyDescent="0.25">
      <c r="BD2979" t="str">
        <f t="shared" si="119"/>
        <v>RW1SWINDON</v>
      </c>
      <c r="BE2979" s="133" t="s">
        <v>6092</v>
      </c>
      <c r="BF2979" s="133" t="s">
        <v>6093</v>
      </c>
      <c r="BG2979" s="133" t="s">
        <v>6092</v>
      </c>
      <c r="BH2979" s="133" t="s">
        <v>6093</v>
      </c>
      <c r="BI2979" s="133" t="s">
        <v>5832</v>
      </c>
    </row>
    <row r="2980" spans="56:61" s="20" customFormat="1" ht="15" hidden="1" x14ac:dyDescent="0.25">
      <c r="BD2980" t="str">
        <f t="shared" si="119"/>
        <v>RW1SYLVAN VILLA</v>
      </c>
      <c r="BE2980" s="133" t="s">
        <v>6094</v>
      </c>
      <c r="BF2980" s="133" t="s">
        <v>6095</v>
      </c>
      <c r="BG2980" s="133" t="s">
        <v>6094</v>
      </c>
      <c r="BH2980" s="133" t="s">
        <v>6095</v>
      </c>
      <c r="BI2980" s="133" t="s">
        <v>5832</v>
      </c>
    </row>
    <row r="2981" spans="56:61" s="20" customFormat="1" ht="15" hidden="1" x14ac:dyDescent="0.25">
      <c r="BD2981" t="str">
        <f t="shared" si="119"/>
        <v>RW1TAMARINE</v>
      </c>
      <c r="BE2981" s="133" t="s">
        <v>6096</v>
      </c>
      <c r="BF2981" s="133" t="s">
        <v>6097</v>
      </c>
      <c r="BG2981" s="133" t="s">
        <v>6096</v>
      </c>
      <c r="BH2981" s="133" t="s">
        <v>6097</v>
      </c>
      <c r="BI2981" s="133" t="s">
        <v>5832</v>
      </c>
    </row>
    <row r="2982" spans="56:61" s="20" customFormat="1" ht="15" hidden="1" x14ac:dyDescent="0.25">
      <c r="BD2982" t="str">
        <f t="shared" si="119"/>
        <v>RW1TATCHBURY MOUNT</v>
      </c>
      <c r="BE2982" s="133" t="s">
        <v>6098</v>
      </c>
      <c r="BF2982" s="133" t="s">
        <v>6099</v>
      </c>
      <c r="BG2982" s="133" t="s">
        <v>6098</v>
      </c>
      <c r="BH2982" s="133" t="s">
        <v>6099</v>
      </c>
      <c r="BI2982" s="133" t="s">
        <v>5832</v>
      </c>
    </row>
    <row r="2983" spans="56:61" s="20" customFormat="1" ht="15" hidden="1" x14ac:dyDescent="0.25">
      <c r="BD2983" t="str">
        <f t="shared" si="119"/>
        <v>RW1THE BRIDGE</v>
      </c>
      <c r="BE2983" s="133" t="s">
        <v>6100</v>
      </c>
      <c r="BF2983" s="133" t="s">
        <v>2188</v>
      </c>
      <c r="BG2983" s="133" t="s">
        <v>6100</v>
      </c>
      <c r="BH2983" s="133" t="s">
        <v>2188</v>
      </c>
      <c r="BI2983" s="133" t="s">
        <v>5832</v>
      </c>
    </row>
    <row r="2984" spans="56:61" s="20" customFormat="1" ht="15" hidden="1" x14ac:dyDescent="0.25">
      <c r="BD2984" t="str">
        <f t="shared" si="119"/>
        <v>RW1THE CONIFERS</v>
      </c>
      <c r="BE2984" s="133" t="s">
        <v>6101</v>
      </c>
      <c r="BF2984" s="133" t="s">
        <v>6102</v>
      </c>
      <c r="BG2984" s="133" t="s">
        <v>6101</v>
      </c>
      <c r="BH2984" s="133" t="s">
        <v>6102</v>
      </c>
      <c r="BI2984" s="133" t="s">
        <v>5832</v>
      </c>
    </row>
    <row r="2985" spans="56:61" s="20" customFormat="1" ht="15" hidden="1" x14ac:dyDescent="0.25">
      <c r="BD2985" t="str">
        <f t="shared" si="119"/>
        <v>RW1THE GRANGE</v>
      </c>
      <c r="BE2985" s="133" t="s">
        <v>6103</v>
      </c>
      <c r="BF2985" s="133" t="s">
        <v>523</v>
      </c>
      <c r="BG2985" s="133" t="s">
        <v>6103</v>
      </c>
      <c r="BH2985" s="133" t="s">
        <v>523</v>
      </c>
      <c r="BI2985" s="133" t="s">
        <v>5832</v>
      </c>
    </row>
    <row r="2986" spans="56:61" s="20" customFormat="1" ht="15" hidden="1" x14ac:dyDescent="0.25">
      <c r="BD2986" t="str">
        <f t="shared" si="119"/>
        <v>RW1THE HUB</v>
      </c>
      <c r="BE2986" s="133" t="s">
        <v>6104</v>
      </c>
      <c r="BF2986" s="133" t="s">
        <v>6105</v>
      </c>
      <c r="BG2986" s="133" t="s">
        <v>6104</v>
      </c>
      <c r="BH2986" s="133" t="s">
        <v>6105</v>
      </c>
      <c r="BI2986" s="133" t="s">
        <v>5832</v>
      </c>
    </row>
    <row r="2987" spans="56:61" s="20" customFormat="1" ht="15" hidden="1" x14ac:dyDescent="0.25">
      <c r="BD2987" t="str">
        <f t="shared" si="119"/>
        <v>RW1THE MEADOWS</v>
      </c>
      <c r="BE2987" s="133" t="s">
        <v>6106</v>
      </c>
      <c r="BF2987" s="133" t="s">
        <v>6107</v>
      </c>
      <c r="BG2987" s="133" t="s">
        <v>6106</v>
      </c>
      <c r="BH2987" s="133" t="s">
        <v>6107</v>
      </c>
      <c r="BI2987" s="133" t="s">
        <v>5832</v>
      </c>
    </row>
    <row r="2988" spans="56:61" s="20" customFormat="1" ht="15" hidden="1" x14ac:dyDescent="0.25">
      <c r="BD2988" t="str">
        <f t="shared" si="119"/>
        <v>RW1THE POTTERIES</v>
      </c>
      <c r="BE2988" s="133" t="s">
        <v>6108</v>
      </c>
      <c r="BF2988" s="133" t="s">
        <v>687</v>
      </c>
      <c r="BG2988" s="133" t="s">
        <v>6108</v>
      </c>
      <c r="BH2988" s="133" t="s">
        <v>687</v>
      </c>
      <c r="BI2988" s="133" t="s">
        <v>5832</v>
      </c>
    </row>
    <row r="2989" spans="56:61" s="20" customFormat="1" ht="15" hidden="1" x14ac:dyDescent="0.25">
      <c r="BD2989" t="str">
        <f t="shared" si="119"/>
        <v>RW1THE RAPIDS</v>
      </c>
      <c r="BE2989" s="133" t="s">
        <v>6109</v>
      </c>
      <c r="BF2989" s="133" t="s">
        <v>6110</v>
      </c>
      <c r="BG2989" s="133" t="s">
        <v>6109</v>
      </c>
      <c r="BH2989" s="133" t="s">
        <v>6110</v>
      </c>
      <c r="BI2989" s="133" t="s">
        <v>5832</v>
      </c>
    </row>
    <row r="2990" spans="56:61" s="20" customFormat="1" ht="15" hidden="1" x14ac:dyDescent="0.25">
      <c r="BD2990" t="str">
        <f t="shared" si="119"/>
        <v>RW1THE RIDGEWAY CENTRE</v>
      </c>
      <c r="BE2990" s="134" t="s">
        <v>6111</v>
      </c>
      <c r="BF2990" s="135" t="s">
        <v>6112</v>
      </c>
      <c r="BG2990" s="134" t="s">
        <v>6111</v>
      </c>
      <c r="BH2990" s="135" t="s">
        <v>6112</v>
      </c>
      <c r="BI2990" s="133" t="s">
        <v>5832</v>
      </c>
    </row>
    <row r="2991" spans="56:61" s="20" customFormat="1" ht="15" hidden="1" x14ac:dyDescent="0.25">
      <c r="BD2991" t="str">
        <f t="shared" si="119"/>
        <v>RW1THE RIVENDALE</v>
      </c>
      <c r="BE2991" s="133" t="s">
        <v>6113</v>
      </c>
      <c r="BF2991" s="133" t="s">
        <v>6114</v>
      </c>
      <c r="BG2991" s="133" t="s">
        <v>6113</v>
      </c>
      <c r="BH2991" s="133" t="s">
        <v>6114</v>
      </c>
      <c r="BI2991" s="133" t="s">
        <v>5832</v>
      </c>
    </row>
    <row r="2992" spans="56:61" s="20" customFormat="1" ht="15" hidden="1" x14ac:dyDescent="0.25">
      <c r="BD2992" t="str">
        <f t="shared" si="119"/>
        <v>RW1THORNEY LEYS</v>
      </c>
      <c r="BE2992" s="133" t="s">
        <v>6115</v>
      </c>
      <c r="BF2992" s="133" t="s">
        <v>6116</v>
      </c>
      <c r="BG2992" s="133" t="s">
        <v>6115</v>
      </c>
      <c r="BH2992" s="133" t="s">
        <v>6116</v>
      </c>
      <c r="BI2992" s="133" t="s">
        <v>5832</v>
      </c>
    </row>
    <row r="2993" spans="56:61" s="20" customFormat="1" ht="15" hidden="1" x14ac:dyDescent="0.25">
      <c r="BD2993" t="str">
        <f t="shared" si="119"/>
        <v>RW1TROWBRIDGE COMMUNITY HOSPITAL</v>
      </c>
      <c r="BE2993" s="133" t="s">
        <v>6117</v>
      </c>
      <c r="BF2993" s="133" t="s">
        <v>206</v>
      </c>
      <c r="BG2993" s="133" t="s">
        <v>6117</v>
      </c>
      <c r="BH2993" s="133" t="s">
        <v>206</v>
      </c>
      <c r="BI2993" s="133" t="s">
        <v>5832</v>
      </c>
    </row>
    <row r="2994" spans="56:61" s="20" customFormat="1" ht="15" hidden="1" x14ac:dyDescent="0.25">
      <c r="BD2994" t="str">
        <f t="shared" si="119"/>
        <v>RW1TWO CORNERS</v>
      </c>
      <c r="BE2994" s="133" t="s">
        <v>6118</v>
      </c>
      <c r="BF2994" s="133" t="s">
        <v>6119</v>
      </c>
      <c r="BG2994" s="133" t="s">
        <v>6118</v>
      </c>
      <c r="BH2994" s="133" t="s">
        <v>6119</v>
      </c>
      <c r="BI2994" s="133" t="s">
        <v>5832</v>
      </c>
    </row>
    <row r="2995" spans="56:61" s="20" customFormat="1" ht="15" hidden="1" x14ac:dyDescent="0.25">
      <c r="BD2995" t="str">
        <f t="shared" si="119"/>
        <v>RW1UNIVERSITY DOP</v>
      </c>
      <c r="BE2995" s="133" t="s">
        <v>6120</v>
      </c>
      <c r="BF2995" s="133" t="s">
        <v>6121</v>
      </c>
      <c r="BG2995" s="133" t="s">
        <v>6120</v>
      </c>
      <c r="BH2995" s="133" t="s">
        <v>6121</v>
      </c>
      <c r="BI2995" s="133" t="s">
        <v>5832</v>
      </c>
    </row>
    <row r="2996" spans="56:61" s="20" customFormat="1" ht="15" hidden="1" x14ac:dyDescent="0.25">
      <c r="BD2996" t="str">
        <f t="shared" si="119"/>
        <v>RW1UNIVERSITY DOP</v>
      </c>
      <c r="BE2996" s="133" t="s">
        <v>6122</v>
      </c>
      <c r="BF2996" s="133" t="s">
        <v>6121</v>
      </c>
      <c r="BG2996" s="133" t="s">
        <v>6122</v>
      </c>
      <c r="BH2996" s="133" t="s">
        <v>6121</v>
      </c>
      <c r="BI2996" s="133" t="s">
        <v>5832</v>
      </c>
    </row>
    <row r="2997" spans="56:61" s="20" customFormat="1" ht="15" hidden="1" x14ac:dyDescent="0.25">
      <c r="BD2997" t="str">
        <f t="shared" si="119"/>
        <v>RW1UNIVERSITY DOP</v>
      </c>
      <c r="BE2997" s="133" t="s">
        <v>6123</v>
      </c>
      <c r="BF2997" s="133" t="s">
        <v>6121</v>
      </c>
      <c r="BG2997" s="133" t="s">
        <v>6123</v>
      </c>
      <c r="BH2997" s="133" t="s">
        <v>6121</v>
      </c>
      <c r="BI2997" s="133" t="s">
        <v>5832</v>
      </c>
    </row>
    <row r="2998" spans="56:61" s="20" customFormat="1" ht="15" hidden="1" x14ac:dyDescent="0.25">
      <c r="BD2998" t="str">
        <f t="shared" si="119"/>
        <v>RW1UNIVERSITY OF SOUTHAMPTON</v>
      </c>
      <c r="BE2998" s="133" t="s">
        <v>6124</v>
      </c>
      <c r="BF2998" s="133" t="s">
        <v>6125</v>
      </c>
      <c r="BG2998" s="133" t="s">
        <v>6124</v>
      </c>
      <c r="BH2998" s="133" t="s">
        <v>6125</v>
      </c>
      <c r="BI2998" s="133" t="s">
        <v>5832</v>
      </c>
    </row>
    <row r="2999" spans="56:61" s="20" customFormat="1" ht="15" hidden="1" x14ac:dyDescent="0.25">
      <c r="BD2999" t="str">
        <f t="shared" si="119"/>
        <v>RW1W WILTS</v>
      </c>
      <c r="BE2999" s="133" t="s">
        <v>6126</v>
      </c>
      <c r="BF2999" s="133" t="s">
        <v>6127</v>
      </c>
      <c r="BG2999" s="133" t="s">
        <v>6126</v>
      </c>
      <c r="BH2999" s="133" t="s">
        <v>6127</v>
      </c>
      <c r="BI2999" s="133" t="s">
        <v>5832</v>
      </c>
    </row>
    <row r="3000" spans="56:61" s="20" customFormat="1" ht="15" hidden="1" x14ac:dyDescent="0.25">
      <c r="BD3000" t="str">
        <f t="shared" si="119"/>
        <v>RW1WEST VIEW/HOME FARM</v>
      </c>
      <c r="BE3000" s="133" t="s">
        <v>6128</v>
      </c>
      <c r="BF3000" s="133" t="s">
        <v>6129</v>
      </c>
      <c r="BG3000" s="133" t="s">
        <v>6128</v>
      </c>
      <c r="BH3000" s="133" t="s">
        <v>6129</v>
      </c>
      <c r="BI3000" s="133" t="s">
        <v>5832</v>
      </c>
    </row>
    <row r="3001" spans="56:61" s="20" customFormat="1" ht="15" hidden="1" x14ac:dyDescent="0.25">
      <c r="BD3001" t="str">
        <f t="shared" si="119"/>
        <v>RW1WESTBROOK</v>
      </c>
      <c r="BE3001" s="133" t="s">
        <v>6130</v>
      </c>
      <c r="BF3001" s="133" t="s">
        <v>6131</v>
      </c>
      <c r="BG3001" s="133" t="s">
        <v>6130</v>
      </c>
      <c r="BH3001" s="133" t="s">
        <v>6131</v>
      </c>
      <c r="BI3001" s="133" t="s">
        <v>5832</v>
      </c>
    </row>
    <row r="3002" spans="56:61" s="20" customFormat="1" ht="15" hidden="1" x14ac:dyDescent="0.25">
      <c r="BD3002" t="str">
        <f t="shared" si="119"/>
        <v>RW1WESTERN COMMUNITY HOSPITAL</v>
      </c>
      <c r="BE3002" s="133" t="s">
        <v>6132</v>
      </c>
      <c r="BF3002" s="133" t="s">
        <v>693</v>
      </c>
      <c r="BG3002" s="133" t="s">
        <v>6132</v>
      </c>
      <c r="BH3002" s="133" t="s">
        <v>693</v>
      </c>
      <c r="BI3002" s="133" t="s">
        <v>5832</v>
      </c>
    </row>
    <row r="3003" spans="56:61" s="20" customFormat="1" ht="15" hidden="1" x14ac:dyDescent="0.25">
      <c r="BD3003" t="str">
        <f t="shared" si="119"/>
        <v>RW1WHITELEY WOOD</v>
      </c>
      <c r="BE3003" s="133" t="s">
        <v>6133</v>
      </c>
      <c r="BF3003" s="133" t="s">
        <v>6134</v>
      </c>
      <c r="BG3003" s="133" t="s">
        <v>6133</v>
      </c>
      <c r="BH3003" s="133" t="s">
        <v>6134</v>
      </c>
      <c r="BI3003" s="133" t="s">
        <v>5832</v>
      </c>
    </row>
    <row r="3004" spans="56:61" s="20" customFormat="1" ht="15" hidden="1" x14ac:dyDescent="0.25">
      <c r="BD3004" t="str">
        <f t="shared" si="119"/>
        <v>RW1WILLIAM KIMBER CRESCENT</v>
      </c>
      <c r="BE3004" s="133" t="s">
        <v>6135</v>
      </c>
      <c r="BF3004" s="133" t="s">
        <v>6136</v>
      </c>
      <c r="BG3004" s="133" t="s">
        <v>6135</v>
      </c>
      <c r="BH3004" s="133" t="s">
        <v>6136</v>
      </c>
      <c r="BI3004" s="133" t="s">
        <v>5832</v>
      </c>
    </row>
    <row r="3005" spans="56:61" s="20" customFormat="1" ht="15" hidden="1" x14ac:dyDescent="0.25">
      <c r="BD3005" t="str">
        <f t="shared" si="119"/>
        <v>RW1WOODHAVEN</v>
      </c>
      <c r="BE3005" s="133" t="s">
        <v>6137</v>
      </c>
      <c r="BF3005" s="133" t="s">
        <v>6138</v>
      </c>
      <c r="BG3005" s="133" t="s">
        <v>6137</v>
      </c>
      <c r="BH3005" s="133" t="s">
        <v>6138</v>
      </c>
      <c r="BI3005" s="133" t="s">
        <v>5832</v>
      </c>
    </row>
    <row r="3006" spans="56:61" s="20" customFormat="1" ht="15" hidden="1" x14ac:dyDescent="0.25">
      <c r="BD3006" t="str">
        <f t="shared" si="119"/>
        <v>RW4AINTREE AMI</v>
      </c>
      <c r="BE3006" s="30" t="s">
        <v>6139</v>
      </c>
      <c r="BF3006" s="30" t="s">
        <v>6140</v>
      </c>
      <c r="BG3006" s="30" t="s">
        <v>6139</v>
      </c>
      <c r="BH3006" s="30" t="s">
        <v>6140</v>
      </c>
      <c r="BI3006" s="30" t="s">
        <v>6141</v>
      </c>
    </row>
    <row r="3007" spans="56:61" s="20" customFormat="1" ht="15" hidden="1" x14ac:dyDescent="0.25">
      <c r="BD3007" t="str">
        <f t="shared" si="119"/>
        <v>RW4AINTREE EMI</v>
      </c>
      <c r="BE3007" s="30" t="s">
        <v>6142</v>
      </c>
      <c r="BF3007" s="30" t="s">
        <v>6143</v>
      </c>
      <c r="BG3007" s="30" t="s">
        <v>6142</v>
      </c>
      <c r="BH3007" s="30" t="s">
        <v>6143</v>
      </c>
      <c r="BI3007" s="30" t="s">
        <v>6141</v>
      </c>
    </row>
    <row r="3008" spans="56:61" s="20" customFormat="1" ht="15" hidden="1" x14ac:dyDescent="0.25">
      <c r="BD3008" t="str">
        <f t="shared" ref="BD3008:BD3071" si="120">CONCATENATE(LEFT(BE3008, 3),BF3008)</f>
        <v>RW4ASHWORTH HOSPITAL</v>
      </c>
      <c r="BE3008" s="30" t="s">
        <v>6144</v>
      </c>
      <c r="BF3008" s="30" t="s">
        <v>6145</v>
      </c>
      <c r="BG3008" s="30" t="s">
        <v>6144</v>
      </c>
      <c r="BH3008" s="30" t="s">
        <v>6145</v>
      </c>
      <c r="BI3008" s="30" t="s">
        <v>6141</v>
      </c>
    </row>
    <row r="3009" spans="56:61" s="20" customFormat="1" ht="15" hidden="1" x14ac:dyDescent="0.25">
      <c r="BD3009" t="str">
        <f t="shared" si="120"/>
        <v>RW4AVALON UNIT</v>
      </c>
      <c r="BE3009" s="30" t="s">
        <v>6146</v>
      </c>
      <c r="BF3009" s="30" t="s">
        <v>6147</v>
      </c>
      <c r="BG3009" s="30" t="s">
        <v>6146</v>
      </c>
      <c r="BH3009" s="30" t="s">
        <v>6147</v>
      </c>
      <c r="BI3009" s="30" t="s">
        <v>6141</v>
      </c>
    </row>
    <row r="3010" spans="56:61" s="20" customFormat="1" ht="15" hidden="1" x14ac:dyDescent="0.25">
      <c r="BD3010" t="str">
        <f t="shared" si="120"/>
        <v>RW4BOB MARTIN WARD</v>
      </c>
      <c r="BE3010" s="30" t="s">
        <v>6148</v>
      </c>
      <c r="BF3010" s="30" t="s">
        <v>6149</v>
      </c>
      <c r="BG3010" s="30" t="s">
        <v>6148</v>
      </c>
      <c r="BH3010" s="30" t="s">
        <v>6149</v>
      </c>
      <c r="BI3010" s="30" t="s">
        <v>6141</v>
      </c>
    </row>
    <row r="3011" spans="56:61" s="20" customFormat="1" ht="15" hidden="1" x14ac:dyDescent="0.25">
      <c r="BD3011" t="str">
        <f t="shared" si="120"/>
        <v>RW4BOOTHROYD WARD</v>
      </c>
      <c r="BE3011" s="30" t="s">
        <v>6150</v>
      </c>
      <c r="BF3011" s="30" t="s">
        <v>6151</v>
      </c>
      <c r="BG3011" s="30" t="s">
        <v>6150</v>
      </c>
      <c r="BH3011" s="30" t="s">
        <v>6151</v>
      </c>
      <c r="BI3011" s="30" t="s">
        <v>6141</v>
      </c>
    </row>
    <row r="3012" spans="56:61" s="20" customFormat="1" ht="15" hidden="1" x14ac:dyDescent="0.25">
      <c r="BD3012" t="str">
        <f t="shared" si="120"/>
        <v>RW4BRAIN INJURY UNIT</v>
      </c>
      <c r="BE3012" s="30" t="s">
        <v>6152</v>
      </c>
      <c r="BF3012" s="30" t="s">
        <v>6153</v>
      </c>
      <c r="BG3012" s="30" t="s">
        <v>6152</v>
      </c>
      <c r="BH3012" s="30" t="s">
        <v>6153</v>
      </c>
      <c r="BI3012" s="30" t="s">
        <v>6141</v>
      </c>
    </row>
    <row r="3013" spans="56:61" s="20" customFormat="1" ht="15" hidden="1" x14ac:dyDescent="0.25">
      <c r="BD3013" t="str">
        <f t="shared" si="120"/>
        <v>RW4BROADGREEN SITE</v>
      </c>
      <c r="BE3013" s="30" t="s">
        <v>6154</v>
      </c>
      <c r="BF3013" s="30" t="s">
        <v>6155</v>
      </c>
      <c r="BG3013" s="30" t="s">
        <v>6154</v>
      </c>
      <c r="BH3013" s="30" t="s">
        <v>6155</v>
      </c>
      <c r="BI3013" s="30" t="s">
        <v>6141</v>
      </c>
    </row>
    <row r="3014" spans="56:61" s="20" customFormat="1" ht="15" hidden="1" x14ac:dyDescent="0.25">
      <c r="BD3014" t="str">
        <f t="shared" si="120"/>
        <v>RW4CALDERSTONES HOSPITAL</v>
      </c>
      <c r="BE3014" s="30" t="s">
        <v>6156</v>
      </c>
      <c r="BF3014" s="30" t="s">
        <v>2727</v>
      </c>
      <c r="BG3014" s="30" t="s">
        <v>6156</v>
      </c>
      <c r="BH3014" s="30" t="s">
        <v>2727</v>
      </c>
      <c r="BI3014" s="30" t="s">
        <v>6141</v>
      </c>
    </row>
    <row r="3015" spans="56:61" s="20" customFormat="1" ht="15" hidden="1" x14ac:dyDescent="0.25">
      <c r="BD3015" t="str">
        <f t="shared" si="120"/>
        <v>RW4CHERRY TREE - MERSEY CARE AT AINTREE UNIVERSITY HOSPITAL SITE</v>
      </c>
      <c r="BE3015" s="30" t="s">
        <v>6157</v>
      </c>
      <c r="BF3015" s="30" t="s">
        <v>6158</v>
      </c>
      <c r="BG3015" s="30" t="s">
        <v>6157</v>
      </c>
      <c r="BH3015" s="30" t="s">
        <v>6158</v>
      </c>
      <c r="BI3015" s="30" t="s">
        <v>6141</v>
      </c>
    </row>
    <row r="3016" spans="56:61" s="20" customFormat="1" ht="15" hidden="1" x14ac:dyDescent="0.25">
      <c r="BD3016" t="str">
        <f t="shared" si="120"/>
        <v>RW4CLOCK VIEW HOSPITAL</v>
      </c>
      <c r="BE3016" t="s">
        <v>6159</v>
      </c>
      <c r="BF3016" t="s">
        <v>6160</v>
      </c>
      <c r="BG3016" t="s">
        <v>6159</v>
      </c>
      <c r="BH3016" t="s">
        <v>6160</v>
      </c>
      <c r="BI3016" s="30" t="s">
        <v>6141</v>
      </c>
    </row>
    <row r="3017" spans="56:61" s="20" customFormat="1" ht="15" hidden="1" x14ac:dyDescent="0.25">
      <c r="BD3017" t="str">
        <f t="shared" si="120"/>
        <v>RW4COTTAGE 11</v>
      </c>
      <c r="BE3017" s="30" t="s">
        <v>6161</v>
      </c>
      <c r="BF3017" s="30" t="s">
        <v>6162</v>
      </c>
      <c r="BG3017" s="30" t="s">
        <v>6161</v>
      </c>
      <c r="BH3017" s="30" t="s">
        <v>6162</v>
      </c>
      <c r="BI3017" s="30" t="s">
        <v>6141</v>
      </c>
    </row>
    <row r="3018" spans="56:61" s="20" customFormat="1" ht="15" hidden="1" x14ac:dyDescent="0.25">
      <c r="BD3018" t="str">
        <f t="shared" si="120"/>
        <v>RW4CRECHE - MERSEY CARE AT AINTREE UNIVERSITY HOSPITAL SITE</v>
      </c>
      <c r="BE3018" s="30" t="s">
        <v>6163</v>
      </c>
      <c r="BF3018" s="30" t="s">
        <v>6164</v>
      </c>
      <c r="BG3018" s="30" t="s">
        <v>6163</v>
      </c>
      <c r="BH3018" s="30" t="s">
        <v>6164</v>
      </c>
      <c r="BI3018" s="30" t="s">
        <v>6141</v>
      </c>
    </row>
    <row r="3019" spans="56:61" s="20" customFormat="1" ht="15" hidden="1" x14ac:dyDescent="0.25">
      <c r="BD3019" t="str">
        <f t="shared" si="120"/>
        <v>RW4ELM WARD - MERSEY CARE AT AINTREE UNIVERSITY HOSPITAL SITE</v>
      </c>
      <c r="BE3019" s="30" t="s">
        <v>6165</v>
      </c>
      <c r="BF3019" s="30" t="s">
        <v>6166</v>
      </c>
      <c r="BG3019" s="30" t="s">
        <v>6165</v>
      </c>
      <c r="BH3019" s="30" t="s">
        <v>6166</v>
      </c>
      <c r="BI3019" s="30" t="s">
        <v>6141</v>
      </c>
    </row>
    <row r="3020" spans="56:61" s="20" customFormat="1" ht="15" hidden="1" x14ac:dyDescent="0.25">
      <c r="BD3020" t="str">
        <f t="shared" si="120"/>
        <v>RW4FERNDALE UNIT - MERSEY CARE AT AINTREE UNIVERSITY HOSPITAL SITE</v>
      </c>
      <c r="BE3020" s="30" t="s">
        <v>6167</v>
      </c>
      <c r="BF3020" s="30" t="s">
        <v>6168</v>
      </c>
      <c r="BG3020" s="30" t="s">
        <v>6167</v>
      </c>
      <c r="BH3020" s="30" t="s">
        <v>6168</v>
      </c>
      <c r="BI3020" s="30" t="s">
        <v>6141</v>
      </c>
    </row>
    <row r="3021" spans="56:61" s="20" customFormat="1" ht="15" hidden="1" x14ac:dyDescent="0.25">
      <c r="BD3021" t="str">
        <f t="shared" si="120"/>
        <v>RW4HESKETH CENTRE</v>
      </c>
      <c r="BE3021" s="30" t="s">
        <v>6169</v>
      </c>
      <c r="BF3021" s="30" t="s">
        <v>6170</v>
      </c>
      <c r="BG3021" s="30" t="s">
        <v>6169</v>
      </c>
      <c r="BH3021" s="30" t="s">
        <v>6170</v>
      </c>
      <c r="BI3021" s="30" t="s">
        <v>6141</v>
      </c>
    </row>
    <row r="3022" spans="56:61" s="20" customFormat="1" ht="15" hidden="1" x14ac:dyDescent="0.25">
      <c r="BD3022" t="str">
        <f t="shared" si="120"/>
        <v>RW4HEYS COURT</v>
      </c>
      <c r="BE3022" s="30" t="s">
        <v>6171</v>
      </c>
      <c r="BF3022" s="30" t="s">
        <v>6172</v>
      </c>
      <c r="BG3022" s="30" t="s">
        <v>6171</v>
      </c>
      <c r="BH3022" s="30" t="s">
        <v>6172</v>
      </c>
      <c r="BI3022" s="30" t="s">
        <v>6141</v>
      </c>
    </row>
    <row r="3023" spans="56:61" s="20" customFormat="1" ht="15" hidden="1" x14ac:dyDescent="0.25">
      <c r="BD3023" t="str">
        <f t="shared" si="120"/>
        <v>RW4KEVIN WHITE UNIT</v>
      </c>
      <c r="BE3023" s="30" t="s">
        <v>6173</v>
      </c>
      <c r="BF3023" s="30" t="s">
        <v>6174</v>
      </c>
      <c r="BG3023" s="30" t="s">
        <v>6173</v>
      </c>
      <c r="BH3023" s="30" t="s">
        <v>6174</v>
      </c>
      <c r="BI3023" s="30" t="s">
        <v>6141</v>
      </c>
    </row>
    <row r="3024" spans="56:61" s="20" customFormat="1" ht="15" hidden="1" x14ac:dyDescent="0.25">
      <c r="BD3024" t="str">
        <f t="shared" si="120"/>
        <v>RW4LAKESIDE</v>
      </c>
      <c r="BE3024" s="30" t="s">
        <v>6175</v>
      </c>
      <c r="BF3024" s="30" t="s">
        <v>6176</v>
      </c>
      <c r="BG3024" s="30" t="s">
        <v>6175</v>
      </c>
      <c r="BH3024" s="30" t="s">
        <v>6176</v>
      </c>
      <c r="BI3024" s="30" t="s">
        <v>6141</v>
      </c>
    </row>
    <row r="3025" spans="56:61" s="20" customFormat="1" ht="15" hidden="1" x14ac:dyDescent="0.25">
      <c r="BD3025" t="str">
        <f t="shared" si="120"/>
        <v>RW4LIVERPOOL AMI</v>
      </c>
      <c r="BE3025" s="30" t="s">
        <v>6177</v>
      </c>
      <c r="BF3025" s="30" t="s">
        <v>6178</v>
      </c>
      <c r="BG3025" s="30" t="s">
        <v>6177</v>
      </c>
      <c r="BH3025" s="30" t="s">
        <v>6178</v>
      </c>
      <c r="BI3025" s="30" t="s">
        <v>6141</v>
      </c>
    </row>
    <row r="3026" spans="56:61" s="20" customFormat="1" ht="15" hidden="1" x14ac:dyDescent="0.25">
      <c r="BD3026" t="str">
        <f t="shared" si="120"/>
        <v>RW4LIVERPOOL CDT</v>
      </c>
      <c r="BE3026" s="30" t="s">
        <v>6179</v>
      </c>
      <c r="BF3026" s="30" t="s">
        <v>6180</v>
      </c>
      <c r="BG3026" s="30" t="s">
        <v>6179</v>
      </c>
      <c r="BH3026" s="30" t="s">
        <v>6180</v>
      </c>
      <c r="BI3026" s="30" t="s">
        <v>6141</v>
      </c>
    </row>
    <row r="3027" spans="56:61" s="20" customFormat="1" ht="15" hidden="1" x14ac:dyDescent="0.25">
      <c r="BD3027" t="str">
        <f t="shared" si="120"/>
        <v>RW4LIVERPOOL CDT</v>
      </c>
      <c r="BE3027" s="30" t="s">
        <v>6181</v>
      </c>
      <c r="BF3027" s="30" t="s">
        <v>6180</v>
      </c>
      <c r="BG3027" s="30" t="s">
        <v>6181</v>
      </c>
      <c r="BH3027" s="30" t="s">
        <v>6180</v>
      </c>
      <c r="BI3027" s="30" t="s">
        <v>6141</v>
      </c>
    </row>
    <row r="3028" spans="56:61" s="20" customFormat="1" ht="15" hidden="1" x14ac:dyDescent="0.25">
      <c r="BD3028" t="str">
        <f t="shared" si="120"/>
        <v>RW4LIVERPOOL EIT</v>
      </c>
      <c r="BE3028" s="30" t="s">
        <v>6182</v>
      </c>
      <c r="BF3028" s="30" t="s">
        <v>6183</v>
      </c>
      <c r="BG3028" s="30" t="s">
        <v>6182</v>
      </c>
      <c r="BH3028" s="30" t="s">
        <v>6183</v>
      </c>
      <c r="BI3028" s="30" t="s">
        <v>6141</v>
      </c>
    </row>
    <row r="3029" spans="56:61" s="20" customFormat="1" ht="15" hidden="1" x14ac:dyDescent="0.25">
      <c r="BD3029" t="str">
        <f t="shared" si="120"/>
        <v>RW4LIVERPOOL EMI</v>
      </c>
      <c r="BE3029" s="30" t="s">
        <v>6184</v>
      </c>
      <c r="BF3029" s="30" t="s">
        <v>6185</v>
      </c>
      <c r="BG3029" s="30" t="s">
        <v>6184</v>
      </c>
      <c r="BH3029" s="30" t="s">
        <v>6185</v>
      </c>
      <c r="BI3029" s="30" t="s">
        <v>6141</v>
      </c>
    </row>
    <row r="3030" spans="56:61" s="20" customFormat="1" ht="15" hidden="1" x14ac:dyDescent="0.25">
      <c r="BD3030" t="str">
        <f t="shared" si="120"/>
        <v>RW4LSU</v>
      </c>
      <c r="BE3030" s="30" t="s">
        <v>6186</v>
      </c>
      <c r="BF3030" s="30" t="s">
        <v>6187</v>
      </c>
      <c r="BG3030" s="30" t="s">
        <v>6186</v>
      </c>
      <c r="BH3030" s="30" t="s">
        <v>6187</v>
      </c>
      <c r="BI3030" s="30" t="s">
        <v>6141</v>
      </c>
    </row>
    <row r="3031" spans="56:61" s="20" customFormat="1" ht="15" hidden="1" x14ac:dyDescent="0.25">
      <c r="BD3031" t="str">
        <f t="shared" si="120"/>
        <v>RW4LSU</v>
      </c>
      <c r="BE3031" s="30" t="s">
        <v>6188</v>
      </c>
      <c r="BF3031" s="30" t="s">
        <v>6187</v>
      </c>
      <c r="BG3031" s="30" t="s">
        <v>6188</v>
      </c>
      <c r="BH3031" s="30" t="s">
        <v>6187</v>
      </c>
      <c r="BI3031" s="30" t="s">
        <v>6141</v>
      </c>
    </row>
    <row r="3032" spans="56:61" s="20" customFormat="1" ht="15" hidden="1" x14ac:dyDescent="0.25">
      <c r="BD3032" t="str">
        <f t="shared" si="120"/>
        <v>RW4MAGNOLIA WARD - MERSEY CARE AT AINTREE UNIVERSITY HOSPITAL SITE</v>
      </c>
      <c r="BE3032" s="30" t="s">
        <v>6189</v>
      </c>
      <c r="BF3032" s="30" t="s">
        <v>6190</v>
      </c>
      <c r="BG3032" s="30" t="s">
        <v>6189</v>
      </c>
      <c r="BH3032" s="30" t="s">
        <v>6190</v>
      </c>
      <c r="BI3032" s="30" t="s">
        <v>6141</v>
      </c>
    </row>
    <row r="3033" spans="56:61" s="20" customFormat="1" ht="15" hidden="1" x14ac:dyDescent="0.25">
      <c r="BD3033" t="str">
        <f t="shared" si="120"/>
        <v>RW4MERSEY CARE NHS TRUST AT AINTREE HOSPITAL</v>
      </c>
      <c r="BE3033" s="30" t="s">
        <v>6191</v>
      </c>
      <c r="BF3033" s="30" t="s">
        <v>6192</v>
      </c>
      <c r="BG3033" s="30" t="s">
        <v>6191</v>
      </c>
      <c r="BH3033" s="30" t="s">
        <v>6192</v>
      </c>
      <c r="BI3033" s="30" t="s">
        <v>6141</v>
      </c>
    </row>
    <row r="3034" spans="56:61" s="20" customFormat="1" ht="15" hidden="1" x14ac:dyDescent="0.25">
      <c r="BD3034" t="str">
        <f t="shared" si="120"/>
        <v>RW4MOSSLEY HILL HOSPITAL</v>
      </c>
      <c r="BE3034" s="30" t="s">
        <v>6193</v>
      </c>
      <c r="BF3034" s="30" t="s">
        <v>6194</v>
      </c>
      <c r="BG3034" s="30" t="s">
        <v>6193</v>
      </c>
      <c r="BH3034" s="30" t="s">
        <v>6194</v>
      </c>
      <c r="BI3034" s="30" t="s">
        <v>6141</v>
      </c>
    </row>
    <row r="3035" spans="56:61" s="20" customFormat="1" ht="15" hidden="1" x14ac:dyDescent="0.25">
      <c r="BD3035" t="str">
        <f t="shared" si="120"/>
        <v>RW4NORTH LIVERPOOL CDT</v>
      </c>
      <c r="BE3035" s="30" t="s">
        <v>6195</v>
      </c>
      <c r="BF3035" s="30" t="s">
        <v>6196</v>
      </c>
      <c r="BG3035" s="30" t="s">
        <v>6195</v>
      </c>
      <c r="BH3035" s="30" t="s">
        <v>6196</v>
      </c>
      <c r="BI3035" s="30" t="s">
        <v>6141</v>
      </c>
    </row>
    <row r="3036" spans="56:61" s="20" customFormat="1" ht="15" hidden="1" x14ac:dyDescent="0.25">
      <c r="BD3036" t="str">
        <f t="shared" si="120"/>
        <v>RW4NORTH LIVERPOOL CDT</v>
      </c>
      <c r="BE3036" s="30" t="s">
        <v>6197</v>
      </c>
      <c r="BF3036" s="30" t="s">
        <v>6196</v>
      </c>
      <c r="BG3036" s="30" t="s">
        <v>6197</v>
      </c>
      <c r="BH3036" s="30" t="s">
        <v>6196</v>
      </c>
      <c r="BI3036" s="30" t="s">
        <v>6141</v>
      </c>
    </row>
    <row r="3037" spans="56:61" s="20" customFormat="1" ht="15" hidden="1" x14ac:dyDescent="0.25">
      <c r="BD3037" t="str">
        <f t="shared" si="120"/>
        <v>RW4PARK SITE</v>
      </c>
      <c r="BE3037" s="30" t="s">
        <v>6198</v>
      </c>
      <c r="BF3037" s="30" t="s">
        <v>6199</v>
      </c>
      <c r="BG3037" s="30" t="s">
        <v>6198</v>
      </c>
      <c r="BH3037" s="30" t="s">
        <v>6199</v>
      </c>
      <c r="BI3037" s="30" t="s">
        <v>6141</v>
      </c>
    </row>
    <row r="3038" spans="56:61" s="20" customFormat="1" ht="15" hidden="1" x14ac:dyDescent="0.25">
      <c r="BD3038" t="str">
        <f t="shared" si="120"/>
        <v>RW4PARK VIEW DAY HOSPITAL</v>
      </c>
      <c r="BE3038" s="30" t="s">
        <v>6200</v>
      </c>
      <c r="BF3038" s="30" t="s">
        <v>6201</v>
      </c>
      <c r="BG3038" s="30" t="s">
        <v>6200</v>
      </c>
      <c r="BH3038" s="30" t="s">
        <v>6201</v>
      </c>
      <c r="BI3038" s="30" t="s">
        <v>6141</v>
      </c>
    </row>
    <row r="3039" spans="56:61" s="20" customFormat="1" ht="15" hidden="1" x14ac:dyDescent="0.25">
      <c r="BD3039" t="str">
        <f t="shared" si="120"/>
        <v>RW4POST GRADUATE BUILDING</v>
      </c>
      <c r="BE3039" s="30" t="s">
        <v>6202</v>
      </c>
      <c r="BF3039" s="30" t="s">
        <v>6203</v>
      </c>
      <c r="BG3039" s="30" t="s">
        <v>6202</v>
      </c>
      <c r="BH3039" s="30" t="s">
        <v>6203</v>
      </c>
      <c r="BI3039" s="30" t="s">
        <v>6141</v>
      </c>
    </row>
    <row r="3040" spans="56:61" s="20" customFormat="1" ht="15" hidden="1" x14ac:dyDescent="0.25">
      <c r="BD3040" t="str">
        <f t="shared" si="120"/>
        <v>RW4PRINT UNIT - MERSEY CARE AT AINTREE UNIVERSITY HOSPITAL SITE</v>
      </c>
      <c r="BE3040" s="30" t="s">
        <v>6204</v>
      </c>
      <c r="BF3040" s="30" t="s">
        <v>6205</v>
      </c>
      <c r="BG3040" s="30" t="s">
        <v>6204</v>
      </c>
      <c r="BH3040" s="30" t="s">
        <v>6205</v>
      </c>
      <c r="BI3040" s="30" t="s">
        <v>6141</v>
      </c>
    </row>
    <row r="3041" spans="56:61" s="20" customFormat="1" ht="15" hidden="1" x14ac:dyDescent="0.25">
      <c r="BD3041" t="str">
        <f t="shared" si="120"/>
        <v>RW4RATHBONE HOSPITAL</v>
      </c>
      <c r="BE3041" s="30" t="s">
        <v>6206</v>
      </c>
      <c r="BF3041" s="30" t="s">
        <v>6207</v>
      </c>
      <c r="BG3041" s="30" t="s">
        <v>6206</v>
      </c>
      <c r="BH3041" s="30" t="s">
        <v>6207</v>
      </c>
      <c r="BI3041" s="30" t="s">
        <v>6141</v>
      </c>
    </row>
    <row r="3042" spans="56:61" s="20" customFormat="1" ht="15" hidden="1" x14ac:dyDescent="0.25">
      <c r="BD3042" t="str">
        <f t="shared" si="120"/>
        <v>RW4REHAB RES 2</v>
      </c>
      <c r="BE3042" s="30" t="s">
        <v>6208</v>
      </c>
      <c r="BF3042" s="30" t="s">
        <v>6209</v>
      </c>
      <c r="BG3042" s="30" t="s">
        <v>6208</v>
      </c>
      <c r="BH3042" s="30" t="s">
        <v>6209</v>
      </c>
      <c r="BI3042" s="30" t="s">
        <v>6141</v>
      </c>
    </row>
    <row r="3043" spans="56:61" s="20" customFormat="1" ht="15" hidden="1" x14ac:dyDescent="0.25">
      <c r="BD3043" t="str">
        <f t="shared" si="120"/>
        <v>RW4REHAB RES1</v>
      </c>
      <c r="BE3043" s="30" t="s">
        <v>6210</v>
      </c>
      <c r="BF3043" s="30" t="s">
        <v>6211</v>
      </c>
      <c r="BG3043" s="30" t="s">
        <v>6210</v>
      </c>
      <c r="BH3043" s="30" t="s">
        <v>6211</v>
      </c>
      <c r="BI3043" s="30" t="s">
        <v>6141</v>
      </c>
    </row>
    <row r="3044" spans="56:61" s="20" customFormat="1" ht="15" hidden="1" x14ac:dyDescent="0.25">
      <c r="BD3044" t="str">
        <f t="shared" si="120"/>
        <v>RW4RESETTLE</v>
      </c>
      <c r="BE3044" s="30" t="s">
        <v>6212</v>
      </c>
      <c r="BF3044" s="30" t="s">
        <v>6213</v>
      </c>
      <c r="BG3044" s="30" t="s">
        <v>6212</v>
      </c>
      <c r="BH3044" s="30" t="s">
        <v>6213</v>
      </c>
      <c r="BI3044" s="30" t="s">
        <v>6141</v>
      </c>
    </row>
    <row r="3045" spans="56:61" s="20" customFormat="1" ht="15" hidden="1" x14ac:dyDescent="0.25">
      <c r="BD3045" t="str">
        <f t="shared" si="120"/>
        <v>RW4SCOTT CLINIC</v>
      </c>
      <c r="BE3045" s="30" t="s">
        <v>6214</v>
      </c>
      <c r="BF3045" s="30" t="s">
        <v>6215</v>
      </c>
      <c r="BG3045" s="30" t="s">
        <v>6214</v>
      </c>
      <c r="BH3045" s="30" t="s">
        <v>6215</v>
      </c>
      <c r="BI3045" s="30" t="s">
        <v>6141</v>
      </c>
    </row>
    <row r="3046" spans="56:61" s="20" customFormat="1" ht="15" hidden="1" x14ac:dyDescent="0.25">
      <c r="BD3046" t="str">
        <f t="shared" si="120"/>
        <v>RW4SEFTON HEALTH RESOURCE PARK</v>
      </c>
      <c r="BE3046" s="30" t="s">
        <v>6216</v>
      </c>
      <c r="BF3046" s="30" t="s">
        <v>6217</v>
      </c>
      <c r="BG3046" s="30" t="s">
        <v>6216</v>
      </c>
      <c r="BH3046" s="30" t="s">
        <v>6217</v>
      </c>
      <c r="BI3046" s="30" t="s">
        <v>6141</v>
      </c>
    </row>
    <row r="3047" spans="56:61" s="20" customFormat="1" ht="15" hidden="1" x14ac:dyDescent="0.25">
      <c r="BD3047" t="str">
        <f t="shared" si="120"/>
        <v>RW4SOUTH SEFTON CDT</v>
      </c>
      <c r="BE3047" s="30" t="s">
        <v>6218</v>
      </c>
      <c r="BF3047" s="30" t="s">
        <v>6219</v>
      </c>
      <c r="BG3047" s="30" t="s">
        <v>6218</v>
      </c>
      <c r="BH3047" s="30" t="s">
        <v>6219</v>
      </c>
      <c r="BI3047" s="30" t="s">
        <v>6141</v>
      </c>
    </row>
    <row r="3048" spans="56:61" s="20" customFormat="1" ht="15" hidden="1" x14ac:dyDescent="0.25">
      <c r="BD3048" t="str">
        <f t="shared" si="120"/>
        <v>RW4SOUTH SEFTON PILOT SCHEME</v>
      </c>
      <c r="BE3048" s="30" t="s">
        <v>6220</v>
      </c>
      <c r="BF3048" s="30" t="s">
        <v>6221</v>
      </c>
      <c r="BG3048" s="30" t="s">
        <v>6220</v>
      </c>
      <c r="BH3048" s="30" t="s">
        <v>6221</v>
      </c>
      <c r="BI3048" s="30" t="s">
        <v>6141</v>
      </c>
    </row>
    <row r="3049" spans="56:61" s="20" customFormat="1" ht="15" hidden="1" x14ac:dyDescent="0.25">
      <c r="BD3049" t="str">
        <f t="shared" si="120"/>
        <v>RW4SOUTHPORT AMI</v>
      </c>
      <c r="BE3049" s="30" t="s">
        <v>6222</v>
      </c>
      <c r="BF3049" s="30" t="s">
        <v>6223</v>
      </c>
      <c r="BG3049" s="30" t="s">
        <v>6222</v>
      </c>
      <c r="BH3049" s="30" t="s">
        <v>6223</v>
      </c>
      <c r="BI3049" s="30" t="s">
        <v>6141</v>
      </c>
    </row>
    <row r="3050" spans="56:61" s="20" customFormat="1" ht="15" hidden="1" x14ac:dyDescent="0.25">
      <c r="BD3050" t="str">
        <f t="shared" si="120"/>
        <v>RW4SOUTHPORT CDT</v>
      </c>
      <c r="BE3050" s="30" t="s">
        <v>6224</v>
      </c>
      <c r="BF3050" s="30" t="s">
        <v>6225</v>
      </c>
      <c r="BG3050" s="30" t="s">
        <v>6224</v>
      </c>
      <c r="BH3050" s="30" t="s">
        <v>6225</v>
      </c>
      <c r="BI3050" s="30" t="s">
        <v>6141</v>
      </c>
    </row>
    <row r="3051" spans="56:61" s="20" customFormat="1" ht="15" hidden="1" x14ac:dyDescent="0.25">
      <c r="BD3051" t="str">
        <f t="shared" si="120"/>
        <v>RW4SOUTHPORT EMI</v>
      </c>
      <c r="BE3051" s="30" t="s">
        <v>6226</v>
      </c>
      <c r="BF3051" s="30" t="s">
        <v>6227</v>
      </c>
      <c r="BG3051" s="30" t="s">
        <v>6226</v>
      </c>
      <c r="BH3051" s="30" t="s">
        <v>6227</v>
      </c>
      <c r="BI3051" s="30" t="s">
        <v>6141</v>
      </c>
    </row>
    <row r="3052" spans="56:61" s="20" customFormat="1" ht="15" hidden="1" x14ac:dyDescent="0.25">
      <c r="BD3052" t="str">
        <f t="shared" si="120"/>
        <v>RW4VAUHALL &amp; ANFIELD CHMT</v>
      </c>
      <c r="BE3052" s="30" t="s">
        <v>6228</v>
      </c>
      <c r="BF3052" s="30" t="s">
        <v>6229</v>
      </c>
      <c r="BG3052" s="30" t="s">
        <v>6228</v>
      </c>
      <c r="BH3052" s="30" t="s">
        <v>6229</v>
      </c>
      <c r="BI3052" s="30" t="s">
        <v>6141</v>
      </c>
    </row>
    <row r="3053" spans="56:61" s="20" customFormat="1" ht="15" hidden="1" x14ac:dyDescent="0.25">
      <c r="BD3053" t="str">
        <f t="shared" si="120"/>
        <v>RW4WATERLOO DAY HOSPITAL</v>
      </c>
      <c r="BE3053" s="30" t="s">
        <v>6230</v>
      </c>
      <c r="BF3053" s="30" t="s">
        <v>6231</v>
      </c>
      <c r="BG3053" s="30" t="s">
        <v>6230</v>
      </c>
      <c r="BH3053" s="30" t="s">
        <v>6231</v>
      </c>
      <c r="BI3053" s="30" t="s">
        <v>6141</v>
      </c>
    </row>
    <row r="3054" spans="56:61" s="20" customFormat="1" ht="15" hidden="1" x14ac:dyDescent="0.25">
      <c r="BD3054" t="str">
        <f t="shared" si="120"/>
        <v>RW4WAVERTREE BUNGALOW</v>
      </c>
      <c r="BE3054" s="30" t="s">
        <v>6232</v>
      </c>
      <c r="BF3054" s="30" t="s">
        <v>6233</v>
      </c>
      <c r="BG3054" s="30" t="s">
        <v>6232</v>
      </c>
      <c r="BH3054" s="30" t="s">
        <v>6233</v>
      </c>
      <c r="BI3054" s="30" t="s">
        <v>6141</v>
      </c>
    </row>
    <row r="3055" spans="56:61" s="20" customFormat="1" ht="15" hidden="1" x14ac:dyDescent="0.25">
      <c r="BD3055" t="str">
        <f t="shared" si="120"/>
        <v>RW4WINDSOR CLINIC</v>
      </c>
      <c r="BE3055" s="30" t="s">
        <v>6234</v>
      </c>
      <c r="BF3055" s="30" t="s">
        <v>6235</v>
      </c>
      <c r="BG3055" s="30" t="s">
        <v>6234</v>
      </c>
      <c r="BH3055" s="30" t="s">
        <v>6235</v>
      </c>
      <c r="BI3055" s="30" t="s">
        <v>6141</v>
      </c>
    </row>
    <row r="3056" spans="56:61" s="20" customFormat="1" ht="15" hidden="1" x14ac:dyDescent="0.25">
      <c r="BD3056" t="str">
        <f t="shared" si="120"/>
        <v>RW4WINDSOR HOUSE</v>
      </c>
      <c r="BE3056" s="30" t="s">
        <v>6236</v>
      </c>
      <c r="BF3056" s="30" t="s">
        <v>6237</v>
      </c>
      <c r="BG3056" s="30" t="s">
        <v>6236</v>
      </c>
      <c r="BH3056" s="30" t="s">
        <v>6237</v>
      </c>
      <c r="BI3056" s="30" t="s">
        <v>6141</v>
      </c>
    </row>
    <row r="3057" spans="56:61" s="20" customFormat="1" ht="15" hidden="1" x14ac:dyDescent="0.25">
      <c r="BD3057" t="str">
        <f t="shared" si="120"/>
        <v>RW5ACCRINGTON VICTORIA HOSPITAL</v>
      </c>
      <c r="BE3057" s="133" t="s">
        <v>6238</v>
      </c>
      <c r="BF3057" s="133" t="s">
        <v>6239</v>
      </c>
      <c r="BG3057" s="133" t="s">
        <v>6238</v>
      </c>
      <c r="BH3057" s="133" t="s">
        <v>6239</v>
      </c>
      <c r="BI3057" s="133" t="s">
        <v>6240</v>
      </c>
    </row>
    <row r="3058" spans="56:61" s="20" customFormat="1" ht="15" hidden="1" x14ac:dyDescent="0.25">
      <c r="BD3058" t="str">
        <f t="shared" si="120"/>
        <v>RW5ALBERT VIEW</v>
      </c>
      <c r="BE3058" s="133" t="s">
        <v>6241</v>
      </c>
      <c r="BF3058" s="133" t="s">
        <v>6242</v>
      </c>
      <c r="BG3058" s="133" t="s">
        <v>6241</v>
      </c>
      <c r="BH3058" s="133" t="s">
        <v>6242</v>
      </c>
      <c r="BI3058" s="133" t="s">
        <v>6240</v>
      </c>
    </row>
    <row r="3059" spans="56:61" s="20" customFormat="1" ht="15" hidden="1" x14ac:dyDescent="0.25">
      <c r="BD3059" t="str">
        <f t="shared" si="120"/>
        <v>RW5ALTHAM MEADOWS</v>
      </c>
      <c r="BE3059" s="133" t="s">
        <v>6243</v>
      </c>
      <c r="BF3059" s="133" t="s">
        <v>6244</v>
      </c>
      <c r="BG3059" s="133" t="s">
        <v>6243</v>
      </c>
      <c r="BH3059" s="133" t="s">
        <v>6244</v>
      </c>
      <c r="BI3059" s="133" t="s">
        <v>6240</v>
      </c>
    </row>
    <row r="3060" spans="56:61" s="20" customFormat="1" ht="15" hidden="1" x14ac:dyDescent="0.25">
      <c r="BD3060" t="str">
        <f t="shared" si="120"/>
        <v>RW5AVENHAM HEALTH CARE</v>
      </c>
      <c r="BE3060" s="133" t="s">
        <v>6245</v>
      </c>
      <c r="BF3060" s="133" t="s">
        <v>6246</v>
      </c>
      <c r="BG3060" s="133" t="s">
        <v>6245</v>
      </c>
      <c r="BH3060" s="133" t="s">
        <v>6246</v>
      </c>
      <c r="BI3060" s="133" t="s">
        <v>6240</v>
      </c>
    </row>
    <row r="3061" spans="56:61" s="20" customFormat="1" ht="15" hidden="1" x14ac:dyDescent="0.25">
      <c r="BD3061" t="str">
        <f t="shared" si="120"/>
        <v>RW5AVONDALE UNIT</v>
      </c>
      <c r="BE3061" s="133" t="s">
        <v>6247</v>
      </c>
      <c r="BF3061" s="133" t="s">
        <v>6248</v>
      </c>
      <c r="BG3061" s="133" t="s">
        <v>6247</v>
      </c>
      <c r="BH3061" s="133" t="s">
        <v>6248</v>
      </c>
      <c r="BI3061" s="133" t="s">
        <v>6240</v>
      </c>
    </row>
    <row r="3062" spans="56:61" s="20" customFormat="1" ht="15" hidden="1" x14ac:dyDescent="0.25">
      <c r="BD3062" t="str">
        <f t="shared" si="120"/>
        <v>RW5BLACKPOOL VICTORIA HOSPITAL</v>
      </c>
      <c r="BE3062" s="133" t="s">
        <v>6249</v>
      </c>
      <c r="BF3062" s="133" t="s">
        <v>6250</v>
      </c>
      <c r="BG3062" s="133" t="s">
        <v>6249</v>
      </c>
      <c r="BH3062" s="133" t="s">
        <v>6250</v>
      </c>
      <c r="BI3062" s="133" t="s">
        <v>6240</v>
      </c>
    </row>
    <row r="3063" spans="56:61" s="20" customFormat="1" ht="15" hidden="1" x14ac:dyDescent="0.25">
      <c r="BD3063" t="str">
        <f t="shared" si="120"/>
        <v>RW5BRIER CRESCENT</v>
      </c>
      <c r="BE3063" s="133" t="s">
        <v>6251</v>
      </c>
      <c r="BF3063" s="133" t="s">
        <v>6252</v>
      </c>
      <c r="BG3063" s="133" t="s">
        <v>6251</v>
      </c>
      <c r="BH3063" s="133" t="s">
        <v>6252</v>
      </c>
      <c r="BI3063" s="133" t="s">
        <v>6240</v>
      </c>
    </row>
    <row r="3064" spans="56:61" s="20" customFormat="1" ht="15" hidden="1" x14ac:dyDescent="0.25">
      <c r="BD3064" t="str">
        <f t="shared" si="120"/>
        <v>RW5BROOKSIDE RETIREMENT VILLAGE</v>
      </c>
      <c r="BE3064" s="133" t="s">
        <v>6253</v>
      </c>
      <c r="BF3064" s="133" t="s">
        <v>6254</v>
      </c>
      <c r="BG3064" s="133" t="s">
        <v>6253</v>
      </c>
      <c r="BH3064" s="133" t="s">
        <v>6254</v>
      </c>
      <c r="BI3064" s="133" t="s">
        <v>6240</v>
      </c>
    </row>
    <row r="3065" spans="56:61" s="20" customFormat="1" ht="15" hidden="1" x14ac:dyDescent="0.25">
      <c r="BD3065" t="str">
        <f t="shared" si="120"/>
        <v>RW5BURNLEY GENERAL HOSPITAL</v>
      </c>
      <c r="BE3065" s="133" t="s">
        <v>6255</v>
      </c>
      <c r="BF3065" s="133" t="s">
        <v>6256</v>
      </c>
      <c r="BG3065" s="133" t="s">
        <v>6255</v>
      </c>
      <c r="BH3065" s="133" t="s">
        <v>6256</v>
      </c>
      <c r="BI3065" s="133" t="s">
        <v>6240</v>
      </c>
    </row>
    <row r="3066" spans="56:61" s="20" customFormat="1" ht="15" hidden="1" x14ac:dyDescent="0.25">
      <c r="BD3066" t="str">
        <f t="shared" si="120"/>
        <v>RW5BURNLEY WOOD</v>
      </c>
      <c r="BE3066" s="133" t="s">
        <v>6257</v>
      </c>
      <c r="BF3066" s="133" t="s">
        <v>6258</v>
      </c>
      <c r="BG3066" s="133" t="s">
        <v>6257</v>
      </c>
      <c r="BH3066" s="133" t="s">
        <v>6258</v>
      </c>
      <c r="BI3066" s="133" t="s">
        <v>6240</v>
      </c>
    </row>
    <row r="3067" spans="56:61" s="20" customFormat="1" ht="15" hidden="1" x14ac:dyDescent="0.25">
      <c r="BD3067" t="str">
        <f t="shared" si="120"/>
        <v>RW5CAMDEN PLACE</v>
      </c>
      <c r="BE3067" s="133" t="s">
        <v>6259</v>
      </c>
      <c r="BF3067" s="133" t="s">
        <v>6260</v>
      </c>
      <c r="BG3067" s="133" t="s">
        <v>6259</v>
      </c>
      <c r="BH3067" s="133" t="s">
        <v>6260</v>
      </c>
      <c r="BI3067" s="133" t="s">
        <v>6240</v>
      </c>
    </row>
    <row r="3068" spans="56:61" s="20" customFormat="1" ht="15" hidden="1" x14ac:dyDescent="0.25">
      <c r="BD3068" t="str">
        <f t="shared" si="120"/>
        <v>RW5CANAL WALK</v>
      </c>
      <c r="BE3068" s="133" t="s">
        <v>6261</v>
      </c>
      <c r="BF3068" s="133" t="s">
        <v>6262</v>
      </c>
      <c r="BG3068" s="133" t="s">
        <v>6261</v>
      </c>
      <c r="BH3068" s="133" t="s">
        <v>6262</v>
      </c>
      <c r="BI3068" s="133" t="s">
        <v>6240</v>
      </c>
    </row>
    <row r="3069" spans="56:61" s="20" customFormat="1" ht="15" hidden="1" x14ac:dyDescent="0.25">
      <c r="BD3069" t="str">
        <f t="shared" si="120"/>
        <v>RW5CENTRAL LANCS MAS</v>
      </c>
      <c r="BE3069" s="133" t="s">
        <v>6263</v>
      </c>
      <c r="BF3069" s="133" t="s">
        <v>6264</v>
      </c>
      <c r="BG3069" s="133" t="s">
        <v>6263</v>
      </c>
      <c r="BH3069" s="133" t="s">
        <v>6264</v>
      </c>
      <c r="BI3069" s="133" t="s">
        <v>6240</v>
      </c>
    </row>
    <row r="3070" spans="56:61" s="20" customFormat="1" ht="15" hidden="1" x14ac:dyDescent="0.25">
      <c r="BD3070" t="str">
        <f t="shared" si="120"/>
        <v>RW5CHARNLEY FOLD</v>
      </c>
      <c r="BE3070" s="133" t="s">
        <v>6265</v>
      </c>
      <c r="BF3070" s="133" t="s">
        <v>6266</v>
      </c>
      <c r="BG3070" s="133" t="s">
        <v>6265</v>
      </c>
      <c r="BH3070" s="133" t="s">
        <v>6266</v>
      </c>
      <c r="BI3070" s="133" t="s">
        <v>6240</v>
      </c>
    </row>
    <row r="3071" spans="56:61" s="20" customFormat="1" ht="15" hidden="1" x14ac:dyDescent="0.25">
      <c r="BD3071" t="str">
        <f t="shared" si="120"/>
        <v>RW5CHILDREN'S UNIT</v>
      </c>
      <c r="BE3071" s="133" t="s">
        <v>6267</v>
      </c>
      <c r="BF3071" s="133" t="s">
        <v>6268</v>
      </c>
      <c r="BG3071" s="133" t="s">
        <v>6267</v>
      </c>
      <c r="BH3071" s="133" t="s">
        <v>6268</v>
      </c>
      <c r="BI3071" s="133" t="s">
        <v>6240</v>
      </c>
    </row>
    <row r="3072" spans="56:61" s="20" customFormat="1" ht="15" hidden="1" x14ac:dyDescent="0.25">
      <c r="BD3072" t="str">
        <f t="shared" ref="BD3072:BD3135" si="121">CONCATENATE(LEFT(BE3072, 3),BF3072)</f>
        <v>RW5CHORLEY &amp; SOUTH RIBBLE CCTT</v>
      </c>
      <c r="BE3072" s="133" t="s">
        <v>6269</v>
      </c>
      <c r="BF3072" s="133" t="s">
        <v>6270</v>
      </c>
      <c r="BG3072" s="133" t="s">
        <v>6269</v>
      </c>
      <c r="BH3072" s="133" t="s">
        <v>6270</v>
      </c>
      <c r="BI3072" s="133" t="s">
        <v>6240</v>
      </c>
    </row>
    <row r="3073" spans="56:61" s="20" customFormat="1" ht="15" hidden="1" x14ac:dyDescent="0.25">
      <c r="BD3073" t="str">
        <f t="shared" si="121"/>
        <v>RW5CHORLEY &amp; SOUTH RIBBLE CCTT</v>
      </c>
      <c r="BE3073" s="133" t="s">
        <v>6271</v>
      </c>
      <c r="BF3073" s="133" t="s">
        <v>6270</v>
      </c>
      <c r="BG3073" s="133" t="s">
        <v>6271</v>
      </c>
      <c r="BH3073" s="133" t="s">
        <v>6270</v>
      </c>
      <c r="BI3073" s="133" t="s">
        <v>6240</v>
      </c>
    </row>
    <row r="3074" spans="56:61" s="20" customFormat="1" ht="15" hidden="1" x14ac:dyDescent="0.25">
      <c r="BD3074" t="str">
        <f t="shared" si="121"/>
        <v>RW5CHORLEY AND SOUTH RIBBLE HOSPITAL</v>
      </c>
      <c r="BE3074" s="133" t="s">
        <v>6272</v>
      </c>
      <c r="BF3074" s="133" t="s">
        <v>6273</v>
      </c>
      <c r="BG3074" s="133" t="s">
        <v>6272</v>
      </c>
      <c r="BH3074" s="133" t="s">
        <v>6273</v>
      </c>
      <c r="BI3074" s="133" t="s">
        <v>6240</v>
      </c>
    </row>
    <row r="3075" spans="56:61" s="20" customFormat="1" ht="15" hidden="1" x14ac:dyDescent="0.25">
      <c r="BD3075" t="str">
        <f t="shared" si="121"/>
        <v>RW5CMP BUILDING</v>
      </c>
      <c r="BE3075" s="133" t="s">
        <v>6274</v>
      </c>
      <c r="BF3075" s="133" t="s">
        <v>6275</v>
      </c>
      <c r="BG3075" s="133" t="s">
        <v>6274</v>
      </c>
      <c r="BH3075" s="133" t="s">
        <v>6275</v>
      </c>
      <c r="BI3075" s="133" t="s">
        <v>6240</v>
      </c>
    </row>
    <row r="3076" spans="56:61" s="20" customFormat="1" ht="15" hidden="1" x14ac:dyDescent="0.25">
      <c r="BD3076" t="str">
        <f t="shared" si="121"/>
        <v>RW5DEANSGATE</v>
      </c>
      <c r="BE3076" s="133" t="s">
        <v>6276</v>
      </c>
      <c r="BF3076" s="133" t="s">
        <v>6277</v>
      </c>
      <c r="BG3076" s="133" t="s">
        <v>6276</v>
      </c>
      <c r="BH3076" s="133" t="s">
        <v>6277</v>
      </c>
      <c r="BI3076" s="133" t="s">
        <v>6240</v>
      </c>
    </row>
    <row r="3077" spans="56:61" s="20" customFormat="1" ht="15" hidden="1" x14ac:dyDescent="0.25">
      <c r="BD3077" t="str">
        <f t="shared" si="121"/>
        <v>RW5DOB BRIDGE COTTAGE</v>
      </c>
      <c r="BE3077" s="133" t="s">
        <v>6278</v>
      </c>
      <c r="BF3077" s="133" t="s">
        <v>6279</v>
      </c>
      <c r="BG3077" s="133" t="s">
        <v>6278</v>
      </c>
      <c r="BH3077" s="133" t="s">
        <v>6279</v>
      </c>
      <c r="BI3077" s="133" t="s">
        <v>6240</v>
      </c>
    </row>
    <row r="3078" spans="56:61" s="20" customFormat="1" ht="15" hidden="1" x14ac:dyDescent="0.25">
      <c r="BD3078" t="str">
        <f t="shared" si="121"/>
        <v>RW5EAST BARN</v>
      </c>
      <c r="BE3078" s="133" t="s">
        <v>6280</v>
      </c>
      <c r="BF3078" s="133" t="s">
        <v>6281</v>
      </c>
      <c r="BG3078" s="133" t="s">
        <v>6280</v>
      </c>
      <c r="BH3078" s="133" t="s">
        <v>6281</v>
      </c>
      <c r="BI3078" s="133" t="s">
        <v>6240</v>
      </c>
    </row>
    <row r="3079" spans="56:61" s="20" customFormat="1" ht="15" hidden="1" x14ac:dyDescent="0.25">
      <c r="BD3079" t="str">
        <f t="shared" si="121"/>
        <v>RW5EAST LANCS EDS</v>
      </c>
      <c r="BE3079" s="133" t="s">
        <v>6282</v>
      </c>
      <c r="BF3079" s="133" t="s">
        <v>6283</v>
      </c>
      <c r="BG3079" s="133" t="s">
        <v>6282</v>
      </c>
      <c r="BH3079" s="133" t="s">
        <v>6283</v>
      </c>
      <c r="BI3079" s="133" t="s">
        <v>6240</v>
      </c>
    </row>
    <row r="3080" spans="56:61" s="20" customFormat="1" ht="15" hidden="1" x14ac:dyDescent="0.25">
      <c r="BD3080" t="str">
        <f t="shared" si="121"/>
        <v>RW5EAST LANCS SPOA</v>
      </c>
      <c r="BE3080" s="133" t="s">
        <v>6284</v>
      </c>
      <c r="BF3080" s="133" t="s">
        <v>6285</v>
      </c>
      <c r="BG3080" s="133" t="s">
        <v>6284</v>
      </c>
      <c r="BH3080" s="133" t="s">
        <v>6285</v>
      </c>
      <c r="BI3080" s="133" t="s">
        <v>6240</v>
      </c>
    </row>
    <row r="3081" spans="56:61" s="20" customFormat="1" ht="15" hidden="1" x14ac:dyDescent="0.25">
      <c r="BD3081" t="str">
        <f t="shared" si="121"/>
        <v>RW5FLEETWOOD HOSPITAL</v>
      </c>
      <c r="BE3081" s="133" t="s">
        <v>6286</v>
      </c>
      <c r="BF3081" s="133" t="s">
        <v>6287</v>
      </c>
      <c r="BG3081" s="133" t="s">
        <v>6286</v>
      </c>
      <c r="BH3081" s="133" t="s">
        <v>6287</v>
      </c>
      <c r="BI3081" s="133" t="s">
        <v>6240</v>
      </c>
    </row>
    <row r="3082" spans="56:61" s="20" customFormat="1" ht="15" hidden="1" x14ac:dyDescent="0.25">
      <c r="BD3082" t="str">
        <f t="shared" si="121"/>
        <v>RW5GREY GABLES COTTAGE</v>
      </c>
      <c r="BE3082" s="133" t="s">
        <v>6288</v>
      </c>
      <c r="BF3082" s="133" t="s">
        <v>6289</v>
      </c>
      <c r="BG3082" s="133" t="s">
        <v>6288</v>
      </c>
      <c r="BH3082" s="133" t="s">
        <v>6289</v>
      </c>
      <c r="BI3082" s="133" t="s">
        <v>6240</v>
      </c>
    </row>
    <row r="3083" spans="56:61" s="20" customFormat="1" ht="15" hidden="1" x14ac:dyDescent="0.25">
      <c r="BD3083" t="str">
        <f t="shared" si="121"/>
        <v>RW5GUILD PARK</v>
      </c>
      <c r="BE3083" s="133" t="s">
        <v>6290</v>
      </c>
      <c r="BF3083" s="133" t="s">
        <v>6291</v>
      </c>
      <c r="BG3083" s="133" t="s">
        <v>6290</v>
      </c>
      <c r="BH3083" s="133" t="s">
        <v>6291</v>
      </c>
      <c r="BI3083" s="133" t="s">
        <v>6240</v>
      </c>
    </row>
    <row r="3084" spans="56:61" s="20" customFormat="1" ht="15" hidden="1" x14ac:dyDescent="0.25">
      <c r="BD3084" t="str">
        <f t="shared" si="121"/>
        <v>RW5LEARNING DIFFICULTIES (CHORLEY &amp; SOUTH RIBBLE DISTRICT GENERAL HOSPITAL)</v>
      </c>
      <c r="BE3084" s="133" t="s">
        <v>6292</v>
      </c>
      <c r="BF3084" s="133" t="s">
        <v>6293</v>
      </c>
      <c r="BG3084" s="133" t="s">
        <v>6292</v>
      </c>
      <c r="BH3084" s="133" t="s">
        <v>6293</v>
      </c>
      <c r="BI3084" s="133" t="s">
        <v>6240</v>
      </c>
    </row>
    <row r="3085" spans="56:61" s="20" customFormat="1" ht="15" hidden="1" x14ac:dyDescent="0.25">
      <c r="BD3085" t="str">
        <f t="shared" si="121"/>
        <v>RW5LONGRIDGE COMMUNITY HOSPITAL</v>
      </c>
      <c r="BE3085" s="133" t="s">
        <v>6294</v>
      </c>
      <c r="BF3085" s="133" t="s">
        <v>6295</v>
      </c>
      <c r="BG3085" s="133" t="s">
        <v>6294</v>
      </c>
      <c r="BH3085" s="133" t="s">
        <v>6295</v>
      </c>
      <c r="BI3085" s="133" t="s">
        <v>6240</v>
      </c>
    </row>
    <row r="3086" spans="56:61" s="20" customFormat="1" ht="15" hidden="1" x14ac:dyDescent="0.25">
      <c r="BD3086" t="str">
        <f t="shared" si="121"/>
        <v>RW5LOWER PRIORY HALL DAY HOSPITAL</v>
      </c>
      <c r="BE3086" s="133" t="s">
        <v>6296</v>
      </c>
      <c r="BF3086" s="133" t="s">
        <v>6297</v>
      </c>
      <c r="BG3086" s="133" t="s">
        <v>6296</v>
      </c>
      <c r="BH3086" s="133" t="s">
        <v>6297</v>
      </c>
      <c r="BI3086" s="133" t="s">
        <v>6240</v>
      </c>
    </row>
    <row r="3087" spans="56:61" s="20" customFormat="1" ht="15" hidden="1" x14ac:dyDescent="0.25">
      <c r="BD3087" t="str">
        <f t="shared" si="121"/>
        <v>RW5LYTHAM HOSPITAL</v>
      </c>
      <c r="BE3087" s="133" t="s">
        <v>6298</v>
      </c>
      <c r="BF3087" s="133" t="s">
        <v>6299</v>
      </c>
      <c r="BG3087" s="133" t="s">
        <v>6298</v>
      </c>
      <c r="BH3087" s="133" t="s">
        <v>6299</v>
      </c>
      <c r="BI3087" s="133" t="s">
        <v>6240</v>
      </c>
    </row>
    <row r="3088" spans="56:61" s="20" customFormat="1" ht="15" hidden="1" x14ac:dyDescent="0.25">
      <c r="BD3088" t="str">
        <f t="shared" si="121"/>
        <v>RW5MAKING SPACE</v>
      </c>
      <c r="BE3088" s="133" t="s">
        <v>6300</v>
      </c>
      <c r="BF3088" s="133" t="s">
        <v>6301</v>
      </c>
      <c r="BG3088" s="133" t="s">
        <v>6300</v>
      </c>
      <c r="BH3088" s="133" t="s">
        <v>6301</v>
      </c>
      <c r="BI3088" s="133" t="s">
        <v>6240</v>
      </c>
    </row>
    <row r="3089" spans="56:61" s="20" customFormat="1" ht="15" hidden="1" x14ac:dyDescent="0.25">
      <c r="BD3089" t="str">
        <f t="shared" si="121"/>
        <v>RW5MEADOWBANK NURSING AND RESIDENTIAL HOME</v>
      </c>
      <c r="BE3089" s="133" t="s">
        <v>6302</v>
      </c>
      <c r="BF3089" s="133" t="s">
        <v>6303</v>
      </c>
      <c r="BG3089" s="133" t="s">
        <v>6302</v>
      </c>
      <c r="BH3089" s="133" t="s">
        <v>6303</v>
      </c>
      <c r="BI3089" s="133" t="s">
        <v>6240</v>
      </c>
    </row>
    <row r="3090" spans="56:61" s="20" customFormat="1" ht="15" hidden="1" x14ac:dyDescent="0.25">
      <c r="BD3090" t="str">
        <f t="shared" si="121"/>
        <v>RW5MOSS VIEW CONTINUING CARE UNIT</v>
      </c>
      <c r="BE3090" s="133" t="s">
        <v>6304</v>
      </c>
      <c r="BF3090" s="133" t="s">
        <v>6305</v>
      </c>
      <c r="BG3090" s="133" t="s">
        <v>6304</v>
      </c>
      <c r="BH3090" s="133" t="s">
        <v>6305</v>
      </c>
      <c r="BI3090" s="133" t="s">
        <v>6240</v>
      </c>
    </row>
    <row r="3091" spans="56:61" s="20" customFormat="1" ht="15" hidden="1" x14ac:dyDescent="0.25">
      <c r="BD3091" t="str">
        <f t="shared" si="121"/>
        <v>RW5NHS BLACKPOOL</v>
      </c>
      <c r="BE3091" s="133" t="s">
        <v>6306</v>
      </c>
      <c r="BF3091" s="133" t="s">
        <v>6307</v>
      </c>
      <c r="BG3091" s="133" t="s">
        <v>6306</v>
      </c>
      <c r="BH3091" s="133" t="s">
        <v>6307</v>
      </c>
      <c r="BI3091" s="133" t="s">
        <v>6240</v>
      </c>
    </row>
    <row r="3092" spans="56:61" s="20" customFormat="1" ht="15" hidden="1" x14ac:dyDescent="0.25">
      <c r="BD3092" t="str">
        <f t="shared" si="121"/>
        <v>RW5NICKY NOOK</v>
      </c>
      <c r="BE3092" s="133" t="s">
        <v>6308</v>
      </c>
      <c r="BF3092" s="133" t="s">
        <v>6309</v>
      </c>
      <c r="BG3092" s="133" t="s">
        <v>6308</v>
      </c>
      <c r="BH3092" s="133" t="s">
        <v>6309</v>
      </c>
      <c r="BI3092" s="133" t="s">
        <v>6240</v>
      </c>
    </row>
    <row r="3093" spans="56:61" s="20" customFormat="1" ht="15" hidden="1" x14ac:dyDescent="0.25">
      <c r="BD3093" t="str">
        <f t="shared" si="121"/>
        <v>RW5NORTH BARN</v>
      </c>
      <c r="BE3093" s="133" t="s">
        <v>6310</v>
      </c>
      <c r="BF3093" s="133" t="s">
        <v>6311</v>
      </c>
      <c r="BG3093" s="133" t="s">
        <v>6310</v>
      </c>
      <c r="BH3093" s="133" t="s">
        <v>6311</v>
      </c>
      <c r="BI3093" s="133" t="s">
        <v>6240</v>
      </c>
    </row>
    <row r="3094" spans="56:61" s="20" customFormat="1" ht="15" hidden="1" x14ac:dyDescent="0.25">
      <c r="BD3094" t="str">
        <f t="shared" si="121"/>
        <v>RW5OAKLANDS</v>
      </c>
      <c r="BE3094" s="133" t="s">
        <v>6312</v>
      </c>
      <c r="BF3094" s="133" t="s">
        <v>6313</v>
      </c>
      <c r="BG3094" s="133" t="s">
        <v>6312</v>
      </c>
      <c r="BH3094" s="133" t="s">
        <v>6313</v>
      </c>
      <c r="BI3094" s="133" t="s">
        <v>6240</v>
      </c>
    </row>
    <row r="3095" spans="56:61" s="20" customFormat="1" ht="15" hidden="1" x14ac:dyDescent="0.25">
      <c r="BD3095" t="str">
        <f t="shared" si="121"/>
        <v>RW5ORMSKIRK AND DISTRICT GENERAL HOSPITAL</v>
      </c>
      <c r="BE3095" s="133" t="s">
        <v>6314</v>
      </c>
      <c r="BF3095" s="133" t="s">
        <v>5825</v>
      </c>
      <c r="BG3095" s="133" t="s">
        <v>6314</v>
      </c>
      <c r="BH3095" s="133" t="s">
        <v>5825</v>
      </c>
      <c r="BI3095" s="133" t="s">
        <v>6240</v>
      </c>
    </row>
    <row r="3096" spans="56:61" s="20" customFormat="1" ht="15" hidden="1" x14ac:dyDescent="0.25">
      <c r="BD3096" t="str">
        <f t="shared" si="121"/>
        <v>RW5ORMSKIRK CCTT</v>
      </c>
      <c r="BE3096" s="133" t="s">
        <v>6315</v>
      </c>
      <c r="BF3096" s="133" t="s">
        <v>6316</v>
      </c>
      <c r="BG3096" s="133" t="s">
        <v>6315</v>
      </c>
      <c r="BH3096" s="133" t="s">
        <v>6316</v>
      </c>
      <c r="BI3096" s="133" t="s">
        <v>6240</v>
      </c>
    </row>
    <row r="3097" spans="56:61" s="20" customFormat="1" ht="15" hidden="1" x14ac:dyDescent="0.25">
      <c r="BD3097" t="str">
        <f t="shared" si="121"/>
        <v>RW5OXFORD ANNEXE</v>
      </c>
      <c r="BE3097" s="133" t="s">
        <v>6317</v>
      </c>
      <c r="BF3097" s="133" t="s">
        <v>6318</v>
      </c>
      <c r="BG3097" s="133" t="s">
        <v>6317</v>
      </c>
      <c r="BH3097" s="133" t="s">
        <v>6318</v>
      </c>
      <c r="BI3097" s="133" t="s">
        <v>6240</v>
      </c>
    </row>
    <row r="3098" spans="56:61" s="20" customFormat="1" ht="15" hidden="1" x14ac:dyDescent="0.25">
      <c r="BD3098" t="str">
        <f t="shared" si="121"/>
        <v>RW5PARKWOOD HOSPITAL</v>
      </c>
      <c r="BE3098" s="133" t="s">
        <v>6319</v>
      </c>
      <c r="BF3098" s="133" t="s">
        <v>6320</v>
      </c>
      <c r="BG3098" s="133" t="s">
        <v>6319</v>
      </c>
      <c r="BH3098" s="133" t="s">
        <v>6320</v>
      </c>
      <c r="BI3098" s="133" t="s">
        <v>6240</v>
      </c>
    </row>
    <row r="3099" spans="56:61" s="20" customFormat="1" ht="15" hidden="1" x14ac:dyDescent="0.25">
      <c r="BD3099" t="str">
        <f t="shared" si="121"/>
        <v>RW5PRESTON HEALTHPORT</v>
      </c>
      <c r="BE3099" s="133" t="s">
        <v>6321</v>
      </c>
      <c r="BF3099" s="133" t="s">
        <v>6322</v>
      </c>
      <c r="BG3099" s="133" t="s">
        <v>6321</v>
      </c>
      <c r="BH3099" s="133" t="s">
        <v>6322</v>
      </c>
      <c r="BI3099" s="133" t="s">
        <v>6240</v>
      </c>
    </row>
    <row r="3100" spans="56:61" s="20" customFormat="1" ht="15" hidden="1" x14ac:dyDescent="0.25">
      <c r="BD3100" t="str">
        <f t="shared" si="121"/>
        <v>RW5PRESTON PRISON</v>
      </c>
      <c r="BE3100" s="133" t="s">
        <v>6323</v>
      </c>
      <c r="BF3100" s="133" t="s">
        <v>6324</v>
      </c>
      <c r="BG3100" s="133" t="s">
        <v>6323</v>
      </c>
      <c r="BH3100" s="133" t="s">
        <v>6324</v>
      </c>
      <c r="BI3100" s="133" t="s">
        <v>6240</v>
      </c>
    </row>
    <row r="3101" spans="56:61" s="20" customFormat="1" ht="15" hidden="1" x14ac:dyDescent="0.25">
      <c r="BD3101" t="str">
        <f t="shared" si="121"/>
        <v>RW5QUAYSIDE</v>
      </c>
      <c r="BE3101" s="133" t="s">
        <v>6325</v>
      </c>
      <c r="BF3101" s="133" t="s">
        <v>6326</v>
      </c>
      <c r="BG3101" s="133" t="s">
        <v>6325</v>
      </c>
      <c r="BH3101" s="133" t="s">
        <v>6326</v>
      </c>
      <c r="BI3101" s="133" t="s">
        <v>6240</v>
      </c>
    </row>
    <row r="3102" spans="56:61" s="20" customFormat="1" ht="15" hidden="1" x14ac:dyDescent="0.25">
      <c r="BD3102" t="str">
        <f t="shared" si="121"/>
        <v>RW5QUEEN VICTORIA HOSPITAL</v>
      </c>
      <c r="BE3102" s="133" t="s">
        <v>6327</v>
      </c>
      <c r="BF3102" s="133" t="s">
        <v>1600</v>
      </c>
      <c r="BG3102" s="133" t="s">
        <v>6327</v>
      </c>
      <c r="BH3102" s="133" t="s">
        <v>1600</v>
      </c>
      <c r="BI3102" s="133" t="s">
        <v>6240</v>
      </c>
    </row>
    <row r="3103" spans="56:61" s="20" customFormat="1" ht="15" hidden="1" x14ac:dyDescent="0.25">
      <c r="BD3103" t="str">
        <f t="shared" si="121"/>
        <v>RW5REGATTA PLACE</v>
      </c>
      <c r="BE3103" s="133" t="s">
        <v>6328</v>
      </c>
      <c r="BF3103" s="133" t="s">
        <v>6329</v>
      </c>
      <c r="BG3103" s="133" t="s">
        <v>6328</v>
      </c>
      <c r="BH3103" s="133" t="s">
        <v>6329</v>
      </c>
      <c r="BI3103" s="133" t="s">
        <v>6240</v>
      </c>
    </row>
    <row r="3104" spans="56:61" s="20" customFormat="1" ht="15" hidden="1" x14ac:dyDescent="0.25">
      <c r="BD3104" t="str">
        <f t="shared" si="121"/>
        <v>RW5RIBBLETON HOSPITAL</v>
      </c>
      <c r="BE3104" s="133" t="s">
        <v>6330</v>
      </c>
      <c r="BF3104" s="133" t="s">
        <v>6331</v>
      </c>
      <c r="BG3104" s="133" t="s">
        <v>6330</v>
      </c>
      <c r="BH3104" s="133" t="s">
        <v>6331</v>
      </c>
      <c r="BI3104" s="133" t="s">
        <v>6240</v>
      </c>
    </row>
    <row r="3105" spans="56:61" s="20" customFormat="1" ht="15" hidden="1" x14ac:dyDescent="0.25">
      <c r="BD3105" t="str">
        <f t="shared" si="121"/>
        <v>RW5RIDGE LEA HOSPITAL</v>
      </c>
      <c r="BE3105" s="133" t="s">
        <v>6332</v>
      </c>
      <c r="BF3105" s="133" t="s">
        <v>6333</v>
      </c>
      <c r="BG3105" s="133" t="s">
        <v>6332</v>
      </c>
      <c r="BH3105" s="133" t="s">
        <v>6333</v>
      </c>
      <c r="BI3105" s="133" t="s">
        <v>6240</v>
      </c>
    </row>
    <row r="3106" spans="56:61" s="20" customFormat="1" ht="15" hidden="1" x14ac:dyDescent="0.25">
      <c r="BD3106" t="str">
        <f t="shared" si="121"/>
        <v>RW5ROSSENDALE HOSPITAL</v>
      </c>
      <c r="BE3106" s="133" t="s">
        <v>6334</v>
      </c>
      <c r="BF3106" s="133" t="s">
        <v>6335</v>
      </c>
      <c r="BG3106" s="133" t="s">
        <v>6334</v>
      </c>
      <c r="BH3106" s="133" t="s">
        <v>6335</v>
      </c>
      <c r="BI3106" s="133" t="s">
        <v>6240</v>
      </c>
    </row>
    <row r="3107" spans="56:61" s="20" customFormat="1" ht="15" hidden="1" x14ac:dyDescent="0.25">
      <c r="BD3107" t="str">
        <f t="shared" si="121"/>
        <v>RW5ROYAL BLACKBURN HOSPITAL</v>
      </c>
      <c r="BE3107" s="133" t="s">
        <v>6336</v>
      </c>
      <c r="BF3107" s="133" t="s">
        <v>6337</v>
      </c>
      <c r="BG3107" s="133" t="s">
        <v>6336</v>
      </c>
      <c r="BH3107" s="133" t="s">
        <v>6337</v>
      </c>
      <c r="BI3107" s="133" t="s">
        <v>6240</v>
      </c>
    </row>
    <row r="3108" spans="56:61" s="20" customFormat="1" ht="15" hidden="1" x14ac:dyDescent="0.25">
      <c r="BD3108" t="str">
        <f t="shared" si="121"/>
        <v>RW5ROYAL LANCASTER INFIRMARY</v>
      </c>
      <c r="BE3108" s="133" t="s">
        <v>6338</v>
      </c>
      <c r="BF3108" s="133" t="s">
        <v>5235</v>
      </c>
      <c r="BG3108" s="133" t="s">
        <v>6338</v>
      </c>
      <c r="BH3108" s="133" t="s">
        <v>5235</v>
      </c>
      <c r="BI3108" s="133" t="s">
        <v>6240</v>
      </c>
    </row>
    <row r="3109" spans="56:61" s="20" customFormat="1" ht="15" hidden="1" x14ac:dyDescent="0.25">
      <c r="BD3109" t="str">
        <f t="shared" si="121"/>
        <v>RW5ROYAL PRESTON HOSPITAL</v>
      </c>
      <c r="BE3109" s="133" t="s">
        <v>6339</v>
      </c>
      <c r="BF3109" s="133" t="s">
        <v>6340</v>
      </c>
      <c r="BG3109" s="133" t="s">
        <v>6339</v>
      </c>
      <c r="BH3109" s="133" t="s">
        <v>6340</v>
      </c>
      <c r="BI3109" s="133" t="s">
        <v>6240</v>
      </c>
    </row>
    <row r="3110" spans="56:61" s="20" customFormat="1" ht="15" hidden="1" x14ac:dyDescent="0.25">
      <c r="BD3110" t="str">
        <f t="shared" si="121"/>
        <v>RW5STANDEN ENTERPRISES</v>
      </c>
      <c r="BE3110" s="133" t="s">
        <v>6341</v>
      </c>
      <c r="BF3110" s="133" t="s">
        <v>6342</v>
      </c>
      <c r="BG3110" s="133" t="s">
        <v>6341</v>
      </c>
      <c r="BH3110" s="133" t="s">
        <v>6342</v>
      </c>
      <c r="BI3110" s="133" t="s">
        <v>6240</v>
      </c>
    </row>
    <row r="3111" spans="56:61" s="20" customFormat="1" ht="15" hidden="1" x14ac:dyDescent="0.25">
      <c r="BD3111" t="str">
        <f t="shared" si="121"/>
        <v>RW5STRAWBERRY BANK</v>
      </c>
      <c r="BE3111" s="133" t="s">
        <v>6343</v>
      </c>
      <c r="BF3111" s="133" t="s">
        <v>6344</v>
      </c>
      <c r="BG3111" s="133" t="s">
        <v>6343</v>
      </c>
      <c r="BH3111" s="133" t="s">
        <v>6344</v>
      </c>
      <c r="BI3111" s="133" t="s">
        <v>6240</v>
      </c>
    </row>
    <row r="3112" spans="56:61" s="20" customFormat="1" ht="15" hidden="1" x14ac:dyDescent="0.25">
      <c r="BD3112" t="str">
        <f t="shared" si="121"/>
        <v>RW5THE BRIDGE</v>
      </c>
      <c r="BE3112" s="133" t="s">
        <v>6345</v>
      </c>
      <c r="BF3112" s="133" t="s">
        <v>2188</v>
      </c>
      <c r="BG3112" s="133" t="s">
        <v>6345</v>
      </c>
      <c r="BH3112" s="133" t="s">
        <v>2188</v>
      </c>
      <c r="BI3112" s="133" t="s">
        <v>6240</v>
      </c>
    </row>
    <row r="3113" spans="56:61" s="20" customFormat="1" ht="15" hidden="1" x14ac:dyDescent="0.25">
      <c r="BD3113" t="str">
        <f t="shared" si="121"/>
        <v>RW5THE COTTAGES</v>
      </c>
      <c r="BE3113" s="133" t="s">
        <v>6346</v>
      </c>
      <c r="BF3113" s="133" t="s">
        <v>6347</v>
      </c>
      <c r="BG3113" s="133" t="s">
        <v>6346</v>
      </c>
      <c r="BH3113" s="133" t="s">
        <v>6347</v>
      </c>
      <c r="BI3113" s="133" t="s">
        <v>6240</v>
      </c>
    </row>
    <row r="3114" spans="56:61" s="20" customFormat="1" ht="15" hidden="1" x14ac:dyDescent="0.25">
      <c r="BD3114" t="str">
        <f t="shared" si="121"/>
        <v>RW5THE HARBOUR</v>
      </c>
      <c r="BE3114" t="s">
        <v>6348</v>
      </c>
      <c r="BF3114" t="s">
        <v>6349</v>
      </c>
      <c r="BG3114" t="s">
        <v>6348</v>
      </c>
      <c r="BH3114" t="s">
        <v>6349</v>
      </c>
      <c r="BI3114" s="133" t="s">
        <v>6240</v>
      </c>
    </row>
    <row r="3115" spans="56:61" s="20" customFormat="1" ht="15" hidden="1" x14ac:dyDescent="0.25">
      <c r="BD3115" t="str">
        <f t="shared" si="121"/>
        <v>RW5THE JUNCTION</v>
      </c>
      <c r="BE3115" s="133" t="s">
        <v>6267</v>
      </c>
      <c r="BF3115" s="133" t="s">
        <v>1828</v>
      </c>
      <c r="BG3115" s="133" t="s">
        <v>6267</v>
      </c>
      <c r="BH3115" s="133" t="s">
        <v>1828</v>
      </c>
      <c r="BI3115" s="133" t="s">
        <v>6240</v>
      </c>
    </row>
    <row r="3116" spans="56:61" s="20" customFormat="1" ht="15" hidden="1" x14ac:dyDescent="0.25">
      <c r="BD3116" t="str">
        <f t="shared" si="121"/>
        <v>RW5THE MISSION</v>
      </c>
      <c r="BE3116" s="133" t="s">
        <v>6350</v>
      </c>
      <c r="BF3116" s="133" t="s">
        <v>6351</v>
      </c>
      <c r="BG3116" s="133" t="s">
        <v>6350</v>
      </c>
      <c r="BH3116" s="133" t="s">
        <v>6351</v>
      </c>
      <c r="BI3116" s="133" t="s">
        <v>6240</v>
      </c>
    </row>
    <row r="3117" spans="56:61" s="20" customFormat="1" ht="15" hidden="1" x14ac:dyDescent="0.25">
      <c r="BD3117" t="str">
        <f t="shared" si="121"/>
        <v>RW5THE MOUNT (ACCRINGTON)</v>
      </c>
      <c r="BE3117" s="133" t="s">
        <v>6352</v>
      </c>
      <c r="BF3117" s="133" t="s">
        <v>6353</v>
      </c>
      <c r="BG3117" s="133" t="s">
        <v>6352</v>
      </c>
      <c r="BH3117" s="133" t="s">
        <v>6353</v>
      </c>
      <c r="BI3117" s="133" t="s">
        <v>6240</v>
      </c>
    </row>
    <row r="3118" spans="56:61" s="20" customFormat="1" ht="15" hidden="1" x14ac:dyDescent="0.25">
      <c r="BD3118" t="str">
        <f t="shared" si="121"/>
        <v>RW5THE REEDS</v>
      </c>
      <c r="BE3118" s="133" t="s">
        <v>6354</v>
      </c>
      <c r="BF3118" s="133" t="s">
        <v>6355</v>
      </c>
      <c r="BG3118" s="133" t="s">
        <v>6354</v>
      </c>
      <c r="BH3118" s="133" t="s">
        <v>6355</v>
      </c>
      <c r="BI3118" s="133" t="s">
        <v>6240</v>
      </c>
    </row>
    <row r="3119" spans="56:61" s="20" customFormat="1" ht="15" hidden="1" x14ac:dyDescent="0.25">
      <c r="BD3119" t="str">
        <f t="shared" si="121"/>
        <v>RW5THORNLEIGH</v>
      </c>
      <c r="BE3119" s="133" t="s">
        <v>6356</v>
      </c>
      <c r="BF3119" s="133" t="s">
        <v>6357</v>
      </c>
      <c r="BG3119" s="133" t="s">
        <v>6356</v>
      </c>
      <c r="BH3119" s="133" t="s">
        <v>6357</v>
      </c>
      <c r="BI3119" s="133" t="s">
        <v>6240</v>
      </c>
    </row>
    <row r="3120" spans="56:61" s="20" customFormat="1" ht="15" hidden="1" x14ac:dyDescent="0.25">
      <c r="BD3120" t="str">
        <f t="shared" si="121"/>
        <v>RW5UNIT 13</v>
      </c>
      <c r="BE3120" s="133" t="s">
        <v>6358</v>
      </c>
      <c r="BF3120" s="133" t="s">
        <v>6359</v>
      </c>
      <c r="BG3120" s="133" t="s">
        <v>6358</v>
      </c>
      <c r="BH3120" s="133" t="s">
        <v>6359</v>
      </c>
      <c r="BI3120" s="133" t="s">
        <v>6240</v>
      </c>
    </row>
    <row r="3121" spans="56:61" s="20" customFormat="1" ht="15" hidden="1" x14ac:dyDescent="0.25">
      <c r="BD3121" t="str">
        <f t="shared" si="121"/>
        <v>RW5WESHAM PARK HOSPITAL</v>
      </c>
      <c r="BE3121" s="133" t="s">
        <v>6360</v>
      </c>
      <c r="BF3121" s="133" t="s">
        <v>6361</v>
      </c>
      <c r="BG3121" s="133" t="s">
        <v>6360</v>
      </c>
      <c r="BH3121" s="133" t="s">
        <v>6361</v>
      </c>
      <c r="BI3121" s="133" t="s">
        <v>6240</v>
      </c>
    </row>
    <row r="3122" spans="56:61" s="20" customFormat="1" ht="15" hidden="1" x14ac:dyDescent="0.25">
      <c r="BD3122" t="str">
        <f t="shared" si="121"/>
        <v>RW5WESTGATE</v>
      </c>
      <c r="BE3122" s="133" t="s">
        <v>6362</v>
      </c>
      <c r="BF3122" s="133" t="s">
        <v>2744</v>
      </c>
      <c r="BG3122" s="133" t="s">
        <v>6362</v>
      </c>
      <c r="BH3122" s="133" t="s">
        <v>2744</v>
      </c>
      <c r="BI3122" s="133" t="s">
        <v>6240</v>
      </c>
    </row>
    <row r="3123" spans="56:61" s="20" customFormat="1" ht="15" hidden="1" x14ac:dyDescent="0.25">
      <c r="BD3123" t="str">
        <f t="shared" si="121"/>
        <v>RW5WESTGATE</v>
      </c>
      <c r="BE3123" s="133" t="s">
        <v>6363</v>
      </c>
      <c r="BF3123" s="133" t="s">
        <v>2744</v>
      </c>
      <c r="BG3123" s="133" t="s">
        <v>6363</v>
      </c>
      <c r="BH3123" s="133" t="s">
        <v>2744</v>
      </c>
      <c r="BI3123" s="133" t="s">
        <v>6240</v>
      </c>
    </row>
    <row r="3124" spans="56:61" s="20" customFormat="1" ht="15" hidden="1" x14ac:dyDescent="0.25">
      <c r="BD3124" t="str">
        <f t="shared" si="121"/>
        <v>RW5WESTLEIGH</v>
      </c>
      <c r="BE3124" s="133" t="s">
        <v>6364</v>
      </c>
      <c r="BF3124" s="133" t="s">
        <v>6365</v>
      </c>
      <c r="BG3124" s="133" t="s">
        <v>6364</v>
      </c>
      <c r="BH3124" s="133" t="s">
        <v>6365</v>
      </c>
      <c r="BI3124" s="133" t="s">
        <v>6240</v>
      </c>
    </row>
    <row r="3125" spans="56:61" s="20" customFormat="1" ht="15" hidden="1" x14ac:dyDescent="0.25">
      <c r="BD3125" t="str">
        <f t="shared" si="121"/>
        <v>RW5WYRE ADS</v>
      </c>
      <c r="BE3125" s="133" t="s">
        <v>6366</v>
      </c>
      <c r="BF3125" s="133" t="s">
        <v>6367</v>
      </c>
      <c r="BG3125" s="133" t="s">
        <v>6366</v>
      </c>
      <c r="BH3125" s="133" t="s">
        <v>6367</v>
      </c>
      <c r="BI3125" s="133" t="s">
        <v>6240</v>
      </c>
    </row>
    <row r="3126" spans="56:61" s="20" customFormat="1" ht="15" hidden="1" x14ac:dyDescent="0.25">
      <c r="BD3126" t="str">
        <f t="shared" si="121"/>
        <v>RW6BIRCH HILL HOSPITAL</v>
      </c>
      <c r="BE3126" s="133" t="s">
        <v>6368</v>
      </c>
      <c r="BF3126" s="133" t="s">
        <v>6369</v>
      </c>
      <c r="BG3126" s="133" t="s">
        <v>6368</v>
      </c>
      <c r="BH3126" s="133" t="s">
        <v>6369</v>
      </c>
      <c r="BI3126" s="133" t="s">
        <v>6370</v>
      </c>
    </row>
    <row r="3127" spans="56:61" s="20" customFormat="1" ht="15" hidden="1" x14ac:dyDescent="0.25">
      <c r="BD3127" t="str">
        <f t="shared" si="121"/>
        <v>RW6BURY GENERAL HOSPITAL</v>
      </c>
      <c r="BE3127" s="133" t="s">
        <v>6371</v>
      </c>
      <c r="BF3127" s="133" t="s">
        <v>6372</v>
      </c>
      <c r="BG3127" s="133" t="s">
        <v>6371</v>
      </c>
      <c r="BH3127" s="133" t="s">
        <v>6372</v>
      </c>
      <c r="BI3127" s="133" t="s">
        <v>6370</v>
      </c>
    </row>
    <row r="3128" spans="56:61" s="20" customFormat="1" ht="15" hidden="1" x14ac:dyDescent="0.25">
      <c r="BD3128" t="str">
        <f t="shared" si="121"/>
        <v>RW6FAIRFIELD GENERAL HOSPITAL</v>
      </c>
      <c r="BE3128" s="133" t="s">
        <v>6373</v>
      </c>
      <c r="BF3128" s="133" t="s">
        <v>6374</v>
      </c>
      <c r="BG3128" s="133" t="s">
        <v>6373</v>
      </c>
      <c r="BH3128" s="133" t="s">
        <v>6374</v>
      </c>
      <c r="BI3128" s="133" t="s">
        <v>6370</v>
      </c>
    </row>
    <row r="3129" spans="56:61" s="20" customFormat="1" ht="15" hidden="1" x14ac:dyDescent="0.25">
      <c r="BD3129" t="str">
        <f t="shared" si="121"/>
        <v>RW6NORTH MANCHESTER GENERAL HOSPITAL</v>
      </c>
      <c r="BE3129" s="133" t="s">
        <v>6375</v>
      </c>
      <c r="BF3129" s="133" t="s">
        <v>6376</v>
      </c>
      <c r="BG3129" s="133" t="s">
        <v>6375</v>
      </c>
      <c r="BH3129" s="133" t="s">
        <v>6376</v>
      </c>
      <c r="BI3129" s="133" t="s">
        <v>6370</v>
      </c>
    </row>
    <row r="3130" spans="56:61" s="20" customFormat="1" ht="15" hidden="1" x14ac:dyDescent="0.25">
      <c r="BD3130" t="str">
        <f t="shared" si="121"/>
        <v>RW6ROCHDALE INFIRMARY</v>
      </c>
      <c r="BE3130" s="133" t="s">
        <v>6377</v>
      </c>
      <c r="BF3130" s="133" t="s">
        <v>6378</v>
      </c>
      <c r="BG3130" s="133" t="s">
        <v>6377</v>
      </c>
      <c r="BH3130" s="133" t="s">
        <v>6378</v>
      </c>
      <c r="BI3130" s="133" t="s">
        <v>6370</v>
      </c>
    </row>
    <row r="3131" spans="56:61" s="20" customFormat="1" ht="15" hidden="1" x14ac:dyDescent="0.25">
      <c r="BD3131" t="str">
        <f t="shared" si="121"/>
        <v>RW6ROYAL OLDHAM HOSPITAL</v>
      </c>
      <c r="BE3131" s="133" t="s">
        <v>6379</v>
      </c>
      <c r="BF3131" s="133" t="s">
        <v>6380</v>
      </c>
      <c r="BG3131" s="133" t="s">
        <v>6379</v>
      </c>
      <c r="BH3131" s="133" t="s">
        <v>6380</v>
      </c>
      <c r="BI3131" s="133" t="s">
        <v>6370</v>
      </c>
    </row>
    <row r="3132" spans="56:61" s="20" customFormat="1" ht="15" hidden="1" x14ac:dyDescent="0.25">
      <c r="BD3132" t="str">
        <f t="shared" si="121"/>
        <v>RWABEVERLEY WESTWOOD HOSPITAL</v>
      </c>
      <c r="BE3132" s="133" t="s">
        <v>6381</v>
      </c>
      <c r="BF3132" s="133" t="s">
        <v>6382</v>
      </c>
      <c r="BG3132" s="133" t="s">
        <v>6381</v>
      </c>
      <c r="BH3132" s="133" t="s">
        <v>6382</v>
      </c>
      <c r="BI3132" s="133" t="s">
        <v>6383</v>
      </c>
    </row>
    <row r="3133" spans="56:61" s="20" customFormat="1" ht="15" hidden="1" x14ac:dyDescent="0.25">
      <c r="BD3133" t="str">
        <f t="shared" si="121"/>
        <v>RWACASTLE HILL HOSPITAL</v>
      </c>
      <c r="BE3133" s="133" t="s">
        <v>6384</v>
      </c>
      <c r="BF3133" s="133" t="s">
        <v>6385</v>
      </c>
      <c r="BG3133" s="133" t="s">
        <v>6384</v>
      </c>
      <c r="BH3133" s="133" t="s">
        <v>6385</v>
      </c>
      <c r="BI3133" s="133" t="s">
        <v>6383</v>
      </c>
    </row>
    <row r="3134" spans="56:61" s="20" customFormat="1" ht="15" hidden="1" x14ac:dyDescent="0.25">
      <c r="BD3134" t="str">
        <f t="shared" si="121"/>
        <v>RWAHULL ROYAL INFIRMARY</v>
      </c>
      <c r="BE3134" s="133" t="s">
        <v>6386</v>
      </c>
      <c r="BF3134" s="133" t="s">
        <v>6387</v>
      </c>
      <c r="BG3134" s="133" t="s">
        <v>6386</v>
      </c>
      <c r="BH3134" s="133" t="s">
        <v>6387</v>
      </c>
      <c r="BI3134" s="133" t="s">
        <v>6383</v>
      </c>
    </row>
    <row r="3135" spans="56:61" s="20" customFormat="1" ht="15" hidden="1" x14ac:dyDescent="0.25">
      <c r="BD3135" t="str">
        <f t="shared" si="121"/>
        <v>RWANEWINGTON HEALTHCARE CENTRE</v>
      </c>
      <c r="BE3135" s="133" t="s">
        <v>6388</v>
      </c>
      <c r="BF3135" s="133" t="s">
        <v>6389</v>
      </c>
      <c r="BG3135" s="133" t="s">
        <v>6388</v>
      </c>
      <c r="BH3135" s="133" t="s">
        <v>6389</v>
      </c>
      <c r="BI3135" s="133" t="s">
        <v>6383</v>
      </c>
    </row>
    <row r="3136" spans="56:61" s="20" customFormat="1" ht="15" hidden="1" x14ac:dyDescent="0.25">
      <c r="BD3136" t="str">
        <f t="shared" ref="BD3136:BD3199" si="122">CONCATENATE(LEFT(BE3136, 3),BF3136)</f>
        <v>RWASLEDMORE HOUSE</v>
      </c>
      <c r="BE3136" s="133" t="s">
        <v>6390</v>
      </c>
      <c r="BF3136" s="133" t="s">
        <v>6391</v>
      </c>
      <c r="BG3136" s="133" t="s">
        <v>6390</v>
      </c>
      <c r="BH3136" s="133" t="s">
        <v>6391</v>
      </c>
      <c r="BI3136" s="133" t="s">
        <v>6383</v>
      </c>
    </row>
    <row r="3137" spans="56:61" s="20" customFormat="1" ht="15" hidden="1" x14ac:dyDescent="0.25">
      <c r="BD3137" t="str">
        <f t="shared" si="122"/>
        <v>RWATHE ARTIFICIAL LIMB UNIT</v>
      </c>
      <c r="BE3137" s="133" t="s">
        <v>6392</v>
      </c>
      <c r="BF3137" s="133" t="s">
        <v>6393</v>
      </c>
      <c r="BG3137" s="133" t="s">
        <v>6392</v>
      </c>
      <c r="BH3137" s="133" t="s">
        <v>6393</v>
      </c>
      <c r="BI3137" s="133" t="s">
        <v>6383</v>
      </c>
    </row>
    <row r="3138" spans="56:61" s="20" customFormat="1" ht="15" hidden="1" x14ac:dyDescent="0.25">
      <c r="BD3138" t="str">
        <f t="shared" si="122"/>
        <v>RWDCOUNTY HOSPITAL LOUTH</v>
      </c>
      <c r="BE3138" s="133" t="s">
        <v>6394</v>
      </c>
      <c r="BF3138" s="133" t="s">
        <v>6395</v>
      </c>
      <c r="BG3138" s="133" t="s">
        <v>6394</v>
      </c>
      <c r="BH3138" s="133" t="s">
        <v>6395</v>
      </c>
      <c r="BI3138" s="133" t="s">
        <v>6396</v>
      </c>
    </row>
    <row r="3139" spans="56:61" s="20" customFormat="1" ht="15" hidden="1" x14ac:dyDescent="0.25">
      <c r="BD3139" t="str">
        <f t="shared" si="122"/>
        <v>RWDGRANTHAM AND DISTRICT HOSPITAL</v>
      </c>
      <c r="BE3139" s="133" t="s">
        <v>6397</v>
      </c>
      <c r="BF3139" s="133" t="s">
        <v>6398</v>
      </c>
      <c r="BG3139" s="133" t="s">
        <v>6397</v>
      </c>
      <c r="BH3139" s="133" t="s">
        <v>6398</v>
      </c>
      <c r="BI3139" s="133" t="s">
        <v>6396</v>
      </c>
    </row>
    <row r="3140" spans="56:61" s="20" customFormat="1" ht="15" hidden="1" x14ac:dyDescent="0.25">
      <c r="BD3140" t="str">
        <f t="shared" si="122"/>
        <v>RWDHOLBEACH HOSPITAL</v>
      </c>
      <c r="BE3140" s="133" t="s">
        <v>6399</v>
      </c>
      <c r="BF3140" s="133" t="s">
        <v>6400</v>
      </c>
      <c r="BG3140" s="133" t="s">
        <v>6399</v>
      </c>
      <c r="BH3140" s="133" t="s">
        <v>6400</v>
      </c>
      <c r="BI3140" s="133" t="s">
        <v>6396</v>
      </c>
    </row>
    <row r="3141" spans="56:61" s="20" customFormat="1" ht="15" hidden="1" x14ac:dyDescent="0.25">
      <c r="BD3141" t="str">
        <f t="shared" si="122"/>
        <v>RWDJOHN COUPLAND HOSPITAL</v>
      </c>
      <c r="BE3141" s="133" t="s">
        <v>6401</v>
      </c>
      <c r="BF3141" s="133" t="s">
        <v>6402</v>
      </c>
      <c r="BG3141" s="133" t="s">
        <v>6401</v>
      </c>
      <c r="BH3141" s="133" t="s">
        <v>6402</v>
      </c>
      <c r="BI3141" s="133" t="s">
        <v>6396</v>
      </c>
    </row>
    <row r="3142" spans="56:61" s="20" customFormat="1" ht="15" hidden="1" x14ac:dyDescent="0.25">
      <c r="BD3142" t="str">
        <f t="shared" si="122"/>
        <v>RWDJOHNSON HOSPITAL</v>
      </c>
      <c r="BE3142" s="133" t="s">
        <v>6403</v>
      </c>
      <c r="BF3142" s="133" t="s">
        <v>6404</v>
      </c>
      <c r="BG3142" s="133" t="s">
        <v>6403</v>
      </c>
      <c r="BH3142" s="133" t="s">
        <v>6404</v>
      </c>
      <c r="BI3142" s="133" t="s">
        <v>6396</v>
      </c>
    </row>
    <row r="3143" spans="56:61" s="20" customFormat="1" ht="15" hidden="1" x14ac:dyDescent="0.25">
      <c r="BD3143" t="str">
        <f t="shared" si="122"/>
        <v>RWDLINCOLN COUNTY HOSPITAL</v>
      </c>
      <c r="BE3143" s="133" t="s">
        <v>6405</v>
      </c>
      <c r="BF3143" s="133" t="s">
        <v>6406</v>
      </c>
      <c r="BG3143" s="133" t="s">
        <v>6405</v>
      </c>
      <c r="BH3143" s="133" t="s">
        <v>6406</v>
      </c>
      <c r="BI3143" s="133" t="s">
        <v>6396</v>
      </c>
    </row>
    <row r="3144" spans="56:61" s="20" customFormat="1" ht="15" hidden="1" x14ac:dyDescent="0.25">
      <c r="BD3144" t="str">
        <f t="shared" si="122"/>
        <v>RWDPILGRIM HOSPITAL</v>
      </c>
      <c r="BE3144" s="133" t="s">
        <v>6407</v>
      </c>
      <c r="BF3144" s="133" t="s">
        <v>6408</v>
      </c>
      <c r="BG3144" s="133" t="s">
        <v>6407</v>
      </c>
      <c r="BH3144" s="133" t="s">
        <v>6408</v>
      </c>
      <c r="BI3144" s="133" t="s">
        <v>6396</v>
      </c>
    </row>
    <row r="3145" spans="56:61" s="20" customFormat="1" ht="15" hidden="1" x14ac:dyDescent="0.25">
      <c r="BD3145" t="str">
        <f t="shared" si="122"/>
        <v>RWDSKEGNESS AND DISTRICT GENERAL HOSPITAL</v>
      </c>
      <c r="BE3145" s="133" t="s">
        <v>6409</v>
      </c>
      <c r="BF3145" s="133" t="s">
        <v>6410</v>
      </c>
      <c r="BG3145" s="133" t="s">
        <v>6409</v>
      </c>
      <c r="BH3145" s="133" t="s">
        <v>6410</v>
      </c>
      <c r="BI3145" s="133" t="s">
        <v>6396</v>
      </c>
    </row>
    <row r="3146" spans="56:61" s="20" customFormat="1" ht="15" hidden="1" x14ac:dyDescent="0.25">
      <c r="BD3146" t="str">
        <f t="shared" si="122"/>
        <v>RWDST GEORGES HOSPITAL</v>
      </c>
      <c r="BE3146" s="133" t="s">
        <v>6411</v>
      </c>
      <c r="BF3146" s="133" t="s">
        <v>6412</v>
      </c>
      <c r="BG3146" s="133" t="s">
        <v>6411</v>
      </c>
      <c r="BH3146" s="133" t="s">
        <v>6412</v>
      </c>
      <c r="BI3146" s="133" t="s">
        <v>6396</v>
      </c>
    </row>
    <row r="3147" spans="56:61" s="20" customFormat="1" ht="15" hidden="1" x14ac:dyDescent="0.25">
      <c r="BD3147" t="str">
        <f t="shared" si="122"/>
        <v>RWDTHE JOHNSON COMMUNITY HOSPITAL</v>
      </c>
      <c r="BE3147" s="133" t="s">
        <v>6413</v>
      </c>
      <c r="BF3147" s="133" t="s">
        <v>6414</v>
      </c>
      <c r="BG3147" s="133" t="s">
        <v>6413</v>
      </c>
      <c r="BH3147" s="133" t="s">
        <v>6414</v>
      </c>
      <c r="BI3147" s="133" t="s">
        <v>6396</v>
      </c>
    </row>
    <row r="3148" spans="56:61" s="20" customFormat="1" ht="15" hidden="1" x14ac:dyDescent="0.25">
      <c r="BD3148" t="str">
        <f t="shared" si="122"/>
        <v>RWDWELLAND HOSPITAL</v>
      </c>
      <c r="BE3148" s="133" t="s">
        <v>6415</v>
      </c>
      <c r="BF3148" s="133" t="s">
        <v>6416</v>
      </c>
      <c r="BG3148" s="133" t="s">
        <v>6415</v>
      </c>
      <c r="BH3148" s="133" t="s">
        <v>6416</v>
      </c>
      <c r="BI3148" s="133" t="s">
        <v>6396</v>
      </c>
    </row>
    <row r="3149" spans="56:61" s="20" customFormat="1" ht="15" hidden="1" x14ac:dyDescent="0.25">
      <c r="BD3149" t="str">
        <f t="shared" si="122"/>
        <v>RWEGLENFIELD HOSPITAL</v>
      </c>
      <c r="BE3149" s="133" t="s">
        <v>6417</v>
      </c>
      <c r="BF3149" s="133" t="s">
        <v>6418</v>
      </c>
      <c r="BG3149" s="133" t="s">
        <v>6417</v>
      </c>
      <c r="BH3149" s="133" t="s">
        <v>6418</v>
      </c>
      <c r="BI3149" s="133" t="s">
        <v>6419</v>
      </c>
    </row>
    <row r="3150" spans="56:61" s="20" customFormat="1" ht="15" hidden="1" x14ac:dyDescent="0.25">
      <c r="BD3150" t="str">
        <f t="shared" si="122"/>
        <v>RWELEICESTER GENERAL HOSPITAL</v>
      </c>
      <c r="BE3150" s="133" t="s">
        <v>6420</v>
      </c>
      <c r="BF3150" s="133" t="s">
        <v>6421</v>
      </c>
      <c r="BG3150" s="133" t="s">
        <v>6420</v>
      </c>
      <c r="BH3150" s="133" t="s">
        <v>6421</v>
      </c>
      <c r="BI3150" s="133" t="s">
        <v>6419</v>
      </c>
    </row>
    <row r="3151" spans="56:61" s="20" customFormat="1" ht="15" hidden="1" x14ac:dyDescent="0.25">
      <c r="BD3151" t="str">
        <f t="shared" si="122"/>
        <v>RWELEICESTER ROYAL INFIRMARY</v>
      </c>
      <c r="BE3151" s="133" t="s">
        <v>6422</v>
      </c>
      <c r="BF3151" s="133" t="s">
        <v>6423</v>
      </c>
      <c r="BG3151" s="133" t="s">
        <v>6422</v>
      </c>
      <c r="BH3151" s="133" t="s">
        <v>6423</v>
      </c>
      <c r="BI3151" s="133" t="s">
        <v>6419</v>
      </c>
    </row>
    <row r="3152" spans="56:61" s="20" customFormat="1" ht="15" hidden="1" x14ac:dyDescent="0.25">
      <c r="BD3152" t="str">
        <f t="shared" si="122"/>
        <v>RWEST MARY'S HOSPITAL</v>
      </c>
      <c r="BE3152" s="133" t="s">
        <v>6424</v>
      </c>
      <c r="BF3152" s="133" t="s">
        <v>337</v>
      </c>
      <c r="BG3152" s="133" t="s">
        <v>6424</v>
      </c>
      <c r="BH3152" s="133" t="s">
        <v>337</v>
      </c>
      <c r="BI3152" s="133" t="s">
        <v>6419</v>
      </c>
    </row>
    <row r="3153" spans="56:61" s="20" customFormat="1" ht="15" hidden="1" x14ac:dyDescent="0.25">
      <c r="BD3153" t="str">
        <f t="shared" si="122"/>
        <v>RWFBENENDEN HOSPITAL</v>
      </c>
      <c r="BE3153" s="133" t="s">
        <v>6425</v>
      </c>
      <c r="BF3153" s="133" t="s">
        <v>6426</v>
      </c>
      <c r="BG3153" s="133" t="s">
        <v>6425</v>
      </c>
      <c r="BH3153" s="133" t="s">
        <v>6426</v>
      </c>
      <c r="BI3153" s="133" t="s">
        <v>6427</v>
      </c>
    </row>
    <row r="3154" spans="56:61" s="20" customFormat="1" ht="15" hidden="1" x14ac:dyDescent="0.25">
      <c r="BD3154" t="str">
        <f t="shared" si="122"/>
        <v>RWFBUCKLAND HOSPITAL</v>
      </c>
      <c r="BE3154" s="133" t="s">
        <v>6428</v>
      </c>
      <c r="BF3154" s="133" t="s">
        <v>5776</v>
      </c>
      <c r="BG3154" s="133" t="s">
        <v>6428</v>
      </c>
      <c r="BH3154" s="133" t="s">
        <v>5776</v>
      </c>
      <c r="BI3154" s="133" t="s">
        <v>6427</v>
      </c>
    </row>
    <row r="3155" spans="56:61" s="20" customFormat="1" ht="15" hidden="1" x14ac:dyDescent="0.25">
      <c r="BD3155" t="str">
        <f t="shared" si="122"/>
        <v>RWFDARENT VALLEY HOSPITAL</v>
      </c>
      <c r="BE3155" s="133" t="s">
        <v>6429</v>
      </c>
      <c r="BF3155" s="133" t="s">
        <v>3065</v>
      </c>
      <c r="BG3155" s="133" t="s">
        <v>6429</v>
      </c>
      <c r="BH3155" s="133" t="s">
        <v>3065</v>
      </c>
      <c r="BI3155" s="133" t="s">
        <v>6427</v>
      </c>
    </row>
    <row r="3156" spans="56:61" s="20" customFormat="1" ht="15" hidden="1" x14ac:dyDescent="0.25">
      <c r="BD3156" t="str">
        <f t="shared" si="122"/>
        <v>RWFEDENBRIDGE WAR MEMORIAL HOSPITAL</v>
      </c>
      <c r="BE3156" s="133" t="s">
        <v>6430</v>
      </c>
      <c r="BF3156" s="133" t="s">
        <v>6431</v>
      </c>
      <c r="BG3156" s="133" t="s">
        <v>6430</v>
      </c>
      <c r="BH3156" s="133" t="s">
        <v>6431</v>
      </c>
      <c r="BI3156" s="133" t="s">
        <v>6427</v>
      </c>
    </row>
    <row r="3157" spans="56:61" s="20" customFormat="1" ht="15" hidden="1" x14ac:dyDescent="0.25">
      <c r="BD3157" t="str">
        <f t="shared" si="122"/>
        <v>RWFFAVERSHAM COTTAGE HOSPITAL</v>
      </c>
      <c r="BE3157" s="133" t="s">
        <v>6432</v>
      </c>
      <c r="BF3157" s="133" t="s">
        <v>5779</v>
      </c>
      <c r="BG3157" s="133" t="s">
        <v>6432</v>
      </c>
      <c r="BH3157" s="133" t="s">
        <v>5779</v>
      </c>
      <c r="BI3157" s="133" t="s">
        <v>6427</v>
      </c>
    </row>
    <row r="3158" spans="56:61" s="20" customFormat="1" ht="15" hidden="1" x14ac:dyDescent="0.25">
      <c r="BD3158" t="str">
        <f t="shared" si="122"/>
        <v>RWFHOMOEOPATHIC HOSPITAL</v>
      </c>
      <c r="BE3158" s="133" t="s">
        <v>6433</v>
      </c>
      <c r="BF3158" s="133" t="s">
        <v>6434</v>
      </c>
      <c r="BG3158" s="133" t="s">
        <v>6433</v>
      </c>
      <c r="BH3158" s="133" t="s">
        <v>6434</v>
      </c>
      <c r="BI3158" s="133" t="s">
        <v>6427</v>
      </c>
    </row>
    <row r="3159" spans="56:61" s="20" customFormat="1" ht="15" hidden="1" x14ac:dyDescent="0.25">
      <c r="BD3159" t="str">
        <f t="shared" si="122"/>
        <v>RWFKENT AND CANTERBURY HOSPITAL</v>
      </c>
      <c r="BE3159" s="133" t="s">
        <v>6435</v>
      </c>
      <c r="BF3159" s="133" t="s">
        <v>5785</v>
      </c>
      <c r="BG3159" s="133" t="s">
        <v>6435</v>
      </c>
      <c r="BH3159" s="133" t="s">
        <v>5785</v>
      </c>
      <c r="BI3159" s="133" t="s">
        <v>6427</v>
      </c>
    </row>
    <row r="3160" spans="56:61" s="20" customFormat="1" ht="15" hidden="1" x14ac:dyDescent="0.25">
      <c r="BD3160" t="str">
        <f t="shared" si="122"/>
        <v>RWFKENT AND SUSSEX HOSPITAL</v>
      </c>
      <c r="BE3160" s="133" t="s">
        <v>6436</v>
      </c>
      <c r="BF3160" s="133" t="s">
        <v>6437</v>
      </c>
      <c r="BG3160" s="133" t="s">
        <v>6436</v>
      </c>
      <c r="BH3160" s="133" t="s">
        <v>6437</v>
      </c>
      <c r="BI3160" s="133" t="s">
        <v>6427</v>
      </c>
    </row>
    <row r="3161" spans="56:61" s="20" customFormat="1" ht="15" hidden="1" x14ac:dyDescent="0.25">
      <c r="BD3161" t="str">
        <f t="shared" si="122"/>
        <v>RWFMAIDSTONE DISTRICT GENERAL HOSPITAL</v>
      </c>
      <c r="BE3161" s="133" t="s">
        <v>6438</v>
      </c>
      <c r="BF3161" s="133" t="s">
        <v>5787</v>
      </c>
      <c r="BG3161" s="133" t="s">
        <v>6438</v>
      </c>
      <c r="BH3161" s="133" t="s">
        <v>5787</v>
      </c>
      <c r="BI3161" s="133" t="s">
        <v>6427</v>
      </c>
    </row>
    <row r="3162" spans="56:61" s="20" customFormat="1" ht="15" hidden="1" x14ac:dyDescent="0.25">
      <c r="BD3162" t="str">
        <f t="shared" si="122"/>
        <v>RWFMEDWAY MARITIME HOSPITAL</v>
      </c>
      <c r="BE3162" s="133" t="s">
        <v>6439</v>
      </c>
      <c r="BF3162" s="133" t="s">
        <v>6440</v>
      </c>
      <c r="BG3162" s="133" t="s">
        <v>6439</v>
      </c>
      <c r="BH3162" s="133" t="s">
        <v>6440</v>
      </c>
      <c r="BI3162" s="133" t="s">
        <v>6427</v>
      </c>
    </row>
    <row r="3163" spans="56:61" s="20" customFormat="1" ht="15" hidden="1" x14ac:dyDescent="0.25">
      <c r="BD3163" t="str">
        <f t="shared" si="122"/>
        <v>RWFMTW MEDICAL RECORDS</v>
      </c>
      <c r="BE3163" s="133" t="s">
        <v>6441</v>
      </c>
      <c r="BF3163" s="133" t="s">
        <v>6442</v>
      </c>
      <c r="BG3163" s="133" t="s">
        <v>6441</v>
      </c>
      <c r="BH3163" s="133" t="s">
        <v>6442</v>
      </c>
      <c r="BI3163" s="133" t="s">
        <v>6427</v>
      </c>
    </row>
    <row r="3164" spans="56:61" s="20" customFormat="1" ht="15" hidden="1" x14ac:dyDescent="0.25">
      <c r="BD3164" t="str">
        <f t="shared" si="122"/>
        <v>RWFPRESTON HALL HOSPITAL</v>
      </c>
      <c r="BE3164" s="133" t="s">
        <v>6443</v>
      </c>
      <c r="BF3164" s="133" t="s">
        <v>6444</v>
      </c>
      <c r="BG3164" s="133" t="s">
        <v>6443</v>
      </c>
      <c r="BH3164" s="133" t="s">
        <v>6444</v>
      </c>
      <c r="BI3164" s="133" t="s">
        <v>6427</v>
      </c>
    </row>
    <row r="3165" spans="56:61" s="20" customFormat="1" ht="15" hidden="1" x14ac:dyDescent="0.25">
      <c r="BD3165" t="str">
        <f t="shared" si="122"/>
        <v>RWFQEQM HOSPITAL</v>
      </c>
      <c r="BE3165" s="133" t="s">
        <v>6445</v>
      </c>
      <c r="BF3165" s="133" t="s">
        <v>6446</v>
      </c>
      <c r="BG3165" s="133" t="s">
        <v>6445</v>
      </c>
      <c r="BH3165" s="133" t="s">
        <v>6446</v>
      </c>
      <c r="BI3165" s="133" t="s">
        <v>6427</v>
      </c>
    </row>
    <row r="3166" spans="56:61" s="20" customFormat="1" ht="15" hidden="1" x14ac:dyDescent="0.25">
      <c r="BD3166" t="str">
        <f t="shared" si="122"/>
        <v>RWFQUEEN VICTORIA MEMORIAL HOSPITAL</v>
      </c>
      <c r="BE3166" s="133" t="s">
        <v>6447</v>
      </c>
      <c r="BF3166" s="133" t="s">
        <v>6448</v>
      </c>
      <c r="BG3166" s="133" t="s">
        <v>6447</v>
      </c>
      <c r="BH3166" s="133" t="s">
        <v>6448</v>
      </c>
      <c r="BI3166" s="133" t="s">
        <v>6427</v>
      </c>
    </row>
    <row r="3167" spans="56:61" s="20" customFormat="1" ht="15" hidden="1" x14ac:dyDescent="0.25">
      <c r="BD3167" t="str">
        <f t="shared" si="122"/>
        <v>RWFROYAL VICTORIA HOSPITAL</v>
      </c>
      <c r="BE3167" s="133" t="s">
        <v>6449</v>
      </c>
      <c r="BF3167" s="133" t="s">
        <v>6450</v>
      </c>
      <c r="BG3167" s="133" t="s">
        <v>6449</v>
      </c>
      <c r="BH3167" s="133" t="s">
        <v>6450</v>
      </c>
      <c r="BI3167" s="133" t="s">
        <v>6427</v>
      </c>
    </row>
    <row r="3168" spans="56:61" s="20" customFormat="1" ht="15" hidden="1" x14ac:dyDescent="0.25">
      <c r="BD3168" t="str">
        <f t="shared" si="122"/>
        <v>RWFSEVENOAKS HOSPITAL</v>
      </c>
      <c r="BE3168" s="133" t="s">
        <v>6451</v>
      </c>
      <c r="BF3168" s="133" t="s">
        <v>6452</v>
      </c>
      <c r="BG3168" s="133" t="s">
        <v>6451</v>
      </c>
      <c r="BH3168" s="133" t="s">
        <v>6452</v>
      </c>
      <c r="BI3168" s="133" t="s">
        <v>6427</v>
      </c>
    </row>
    <row r="3169" spans="56:61" s="20" customFormat="1" ht="15" hidden="1" x14ac:dyDescent="0.25">
      <c r="BD3169" t="str">
        <f t="shared" si="122"/>
        <v>RWFSHEPPEY COMMUNITY HOSPITAL</v>
      </c>
      <c r="BE3169" s="133" t="s">
        <v>6453</v>
      </c>
      <c r="BF3169" s="133" t="s">
        <v>6454</v>
      </c>
      <c r="BG3169" s="133" t="s">
        <v>6453</v>
      </c>
      <c r="BH3169" s="133" t="s">
        <v>6454</v>
      </c>
      <c r="BI3169" s="133" t="s">
        <v>6427</v>
      </c>
    </row>
    <row r="3170" spans="56:61" s="20" customFormat="1" ht="15" hidden="1" x14ac:dyDescent="0.25">
      <c r="BD3170" t="str">
        <f t="shared" si="122"/>
        <v>RWFSITTINGBOURNE MEMORIAL HOSPITAL</v>
      </c>
      <c r="BE3170" s="133" t="s">
        <v>6455</v>
      </c>
      <c r="BF3170" s="133" t="s">
        <v>5801</v>
      </c>
      <c r="BG3170" s="133" t="s">
        <v>6455</v>
      </c>
      <c r="BH3170" s="133" t="s">
        <v>5801</v>
      </c>
      <c r="BI3170" s="133" t="s">
        <v>6427</v>
      </c>
    </row>
    <row r="3171" spans="56:61" s="20" customFormat="1" ht="15" hidden="1" x14ac:dyDescent="0.25">
      <c r="BD3171" t="str">
        <f t="shared" si="122"/>
        <v>RWFSTONE HOUSE HOSPITAL</v>
      </c>
      <c r="BE3171" s="133" t="s">
        <v>6456</v>
      </c>
      <c r="BF3171" s="133" t="s">
        <v>6457</v>
      </c>
      <c r="BG3171" s="133" t="s">
        <v>6456</v>
      </c>
      <c r="BH3171" s="133" t="s">
        <v>6457</v>
      </c>
      <c r="BI3171" s="133" t="s">
        <v>6427</v>
      </c>
    </row>
    <row r="3172" spans="56:61" s="20" customFormat="1" ht="15" hidden="1" x14ac:dyDescent="0.25">
      <c r="BD3172" t="str">
        <f t="shared" si="122"/>
        <v>RWFTHE TUNBRIDGE WELLS HOSPITAL</v>
      </c>
      <c r="BE3172" s="133" t="s">
        <v>6458</v>
      </c>
      <c r="BF3172" s="133" t="s">
        <v>6459</v>
      </c>
      <c r="BG3172" s="133" t="s">
        <v>6458</v>
      </c>
      <c r="BH3172" s="133" t="s">
        <v>6459</v>
      </c>
      <c r="BI3172" s="133" t="s">
        <v>6427</v>
      </c>
    </row>
    <row r="3173" spans="56:61" s="20" customFormat="1" ht="15" hidden="1" x14ac:dyDescent="0.25">
      <c r="BD3173" t="str">
        <f t="shared" si="122"/>
        <v>RWFTHE TUNBRIDGE WELLS HOSPITAL</v>
      </c>
      <c r="BE3173" s="133" t="s">
        <v>6458</v>
      </c>
      <c r="BF3173" s="133" t="s">
        <v>6459</v>
      </c>
      <c r="BG3173" s="133" t="s">
        <v>6458</v>
      </c>
      <c r="BH3173" s="133" t="s">
        <v>6459</v>
      </c>
      <c r="BI3173" s="133" t="s">
        <v>6427</v>
      </c>
    </row>
    <row r="3174" spans="56:61" s="20" customFormat="1" ht="15" hidden="1" x14ac:dyDescent="0.25">
      <c r="BD3174" t="str">
        <f t="shared" si="122"/>
        <v>RWFTONBRIDGE COTTAGE HOSPITAL</v>
      </c>
      <c r="BE3174" s="133" t="s">
        <v>6460</v>
      </c>
      <c r="BF3174" s="133" t="s">
        <v>6461</v>
      </c>
      <c r="BG3174" s="133" t="s">
        <v>6460</v>
      </c>
      <c r="BH3174" s="133" t="s">
        <v>6461</v>
      </c>
      <c r="BI3174" s="133" t="s">
        <v>6427</v>
      </c>
    </row>
    <row r="3175" spans="56:61" s="20" customFormat="1" ht="15" hidden="1" x14ac:dyDescent="0.25">
      <c r="BD3175" t="str">
        <f t="shared" si="122"/>
        <v>RWFTONBRIDGE COTTAGE HOSPITAL</v>
      </c>
      <c r="BE3175" s="133" t="s">
        <v>6460</v>
      </c>
      <c r="BF3175" s="133" t="s">
        <v>6461</v>
      </c>
      <c r="BG3175" s="133" t="s">
        <v>6460</v>
      </c>
      <c r="BH3175" s="133" t="s">
        <v>6461</v>
      </c>
      <c r="BI3175" s="133" t="s">
        <v>6427</v>
      </c>
    </row>
    <row r="3176" spans="56:61" s="20" customFormat="1" ht="15" hidden="1" x14ac:dyDescent="0.25">
      <c r="BD3176" t="str">
        <f t="shared" si="122"/>
        <v>RWFVICTORIA HOSPITAL</v>
      </c>
      <c r="BE3176" s="133" t="s">
        <v>6462</v>
      </c>
      <c r="BF3176" s="133" t="s">
        <v>6463</v>
      </c>
      <c r="BG3176" s="133" t="s">
        <v>6462</v>
      </c>
      <c r="BH3176" s="133" t="s">
        <v>6463</v>
      </c>
      <c r="BI3176" s="133" t="s">
        <v>6427</v>
      </c>
    </row>
    <row r="3177" spans="56:61" s="20" customFormat="1" ht="15" hidden="1" x14ac:dyDescent="0.25">
      <c r="BD3177" t="str">
        <f t="shared" si="122"/>
        <v>RWFWHITSTABLE AND TANKERTON HOSPITAL</v>
      </c>
      <c r="BE3177" s="133" t="s">
        <v>6464</v>
      </c>
      <c r="BF3177" s="133" t="s">
        <v>5807</v>
      </c>
      <c r="BG3177" s="133" t="s">
        <v>6464</v>
      </c>
      <c r="BH3177" s="133" t="s">
        <v>5807</v>
      </c>
      <c r="BI3177" s="133" t="s">
        <v>6427</v>
      </c>
    </row>
    <row r="3178" spans="56:61" s="20" customFormat="1" ht="15" hidden="1" x14ac:dyDescent="0.25">
      <c r="BD3178" t="str">
        <f t="shared" si="122"/>
        <v>RWFWILL ADAMS TREATMENT CENTRE</v>
      </c>
      <c r="BE3178" s="133" t="s">
        <v>6465</v>
      </c>
      <c r="BF3178" s="133" t="s">
        <v>6466</v>
      </c>
      <c r="BG3178" s="133" t="s">
        <v>6465</v>
      </c>
      <c r="BH3178" s="133" t="s">
        <v>6466</v>
      </c>
      <c r="BI3178" s="133" t="s">
        <v>6427</v>
      </c>
    </row>
    <row r="3179" spans="56:61" s="20" customFormat="1" ht="15" hidden="1" x14ac:dyDescent="0.25">
      <c r="BD3179" t="str">
        <f t="shared" si="122"/>
        <v>RWFWILLIAM HARVEY HOSPITAL</v>
      </c>
      <c r="BE3179" s="133" t="s">
        <v>6467</v>
      </c>
      <c r="BF3179" s="133" t="s">
        <v>6468</v>
      </c>
      <c r="BG3179" s="133" t="s">
        <v>6467</v>
      </c>
      <c r="BH3179" s="133" t="s">
        <v>6468</v>
      </c>
      <c r="BI3179" s="133" t="s">
        <v>6427</v>
      </c>
    </row>
    <row r="3180" spans="56:61" s="20" customFormat="1" ht="15" hidden="1" x14ac:dyDescent="0.25">
      <c r="BD3180" t="str">
        <f t="shared" si="122"/>
        <v>RWGHARPENDEN MEMORIAL HOSPITAL</v>
      </c>
      <c r="BE3180" s="133" t="s">
        <v>6469</v>
      </c>
      <c r="BF3180" s="133" t="s">
        <v>1131</v>
      </c>
      <c r="BG3180" s="133" t="s">
        <v>6469</v>
      </c>
      <c r="BH3180" s="133" t="s">
        <v>1131</v>
      </c>
      <c r="BI3180" s="133" t="s">
        <v>6470</v>
      </c>
    </row>
    <row r="3181" spans="56:61" s="20" customFormat="1" ht="15" hidden="1" x14ac:dyDescent="0.25">
      <c r="BD3181" t="str">
        <f t="shared" si="122"/>
        <v>RWGHEMEL HEMPSTEAD HOSPITAL</v>
      </c>
      <c r="BE3181" s="133" t="s">
        <v>6471</v>
      </c>
      <c r="BF3181" s="133" t="s">
        <v>6472</v>
      </c>
      <c r="BG3181" s="133" t="s">
        <v>6471</v>
      </c>
      <c r="BH3181" s="133" t="s">
        <v>6472</v>
      </c>
      <c r="BI3181" s="133" t="s">
        <v>6470</v>
      </c>
    </row>
    <row r="3182" spans="56:61" s="20" customFormat="1" ht="15" hidden="1" x14ac:dyDescent="0.25">
      <c r="BD3182" t="str">
        <f t="shared" si="122"/>
        <v>RWGMOUNT VERNON HOSPITAL</v>
      </c>
      <c r="BE3182" s="133" t="s">
        <v>6473</v>
      </c>
      <c r="BF3182" s="133" t="s">
        <v>1133</v>
      </c>
      <c r="BG3182" s="133" t="s">
        <v>6473</v>
      </c>
      <c r="BH3182" s="133" t="s">
        <v>1133</v>
      </c>
      <c r="BI3182" s="133" t="s">
        <v>6470</v>
      </c>
    </row>
    <row r="3183" spans="56:61" s="20" customFormat="1" ht="15" hidden="1" x14ac:dyDescent="0.25">
      <c r="BD3183" t="str">
        <f t="shared" si="122"/>
        <v>RWGST ALBANS CITY HOSPITAL</v>
      </c>
      <c r="BE3183" s="133" t="s">
        <v>6474</v>
      </c>
      <c r="BF3183" s="133" t="s">
        <v>6475</v>
      </c>
      <c r="BG3183" s="133" t="s">
        <v>6474</v>
      </c>
      <c r="BH3183" s="133" t="s">
        <v>6475</v>
      </c>
      <c r="BI3183" s="133" t="s">
        <v>6470</v>
      </c>
    </row>
    <row r="3184" spans="56:61" s="20" customFormat="1" ht="15" hidden="1" x14ac:dyDescent="0.25">
      <c r="BD3184" t="str">
        <f t="shared" si="122"/>
        <v>RWGWATFORD GENERAL HOSPITAL</v>
      </c>
      <c r="BE3184" s="133" t="s">
        <v>6476</v>
      </c>
      <c r="BF3184" s="133" t="s">
        <v>1141</v>
      </c>
      <c r="BG3184" s="133" t="s">
        <v>6476</v>
      </c>
      <c r="BH3184" s="133" t="s">
        <v>1141</v>
      </c>
      <c r="BI3184" s="133" t="s">
        <v>6470</v>
      </c>
    </row>
    <row r="3185" spans="56:61" s="20" customFormat="1" ht="15" hidden="1" x14ac:dyDescent="0.25">
      <c r="BD3185" t="str">
        <f t="shared" si="122"/>
        <v>RWHHERTFORD COUNTY HOSPITAL</v>
      </c>
      <c r="BE3185" s="133" t="s">
        <v>6477</v>
      </c>
      <c r="BF3185" s="133" t="s">
        <v>6478</v>
      </c>
      <c r="BG3185" s="133" t="s">
        <v>6477</v>
      </c>
      <c r="BH3185" s="133" t="s">
        <v>6478</v>
      </c>
      <c r="BI3185" s="133" t="s">
        <v>6479</v>
      </c>
    </row>
    <row r="3186" spans="56:61" s="20" customFormat="1" ht="15" hidden="1" x14ac:dyDescent="0.25">
      <c r="BD3186" t="str">
        <f t="shared" si="122"/>
        <v>RWHLISTER HOSPITAL</v>
      </c>
      <c r="BE3186" s="133" t="s">
        <v>6480</v>
      </c>
      <c r="BF3186" s="133" t="s">
        <v>6481</v>
      </c>
      <c r="BG3186" s="133" t="s">
        <v>6480</v>
      </c>
      <c r="BH3186" s="133" t="s">
        <v>6481</v>
      </c>
      <c r="BI3186" s="133" t="s">
        <v>6479</v>
      </c>
    </row>
    <row r="3187" spans="56:61" s="20" customFormat="1" ht="15" hidden="1" x14ac:dyDescent="0.25">
      <c r="BD3187" t="str">
        <f t="shared" si="122"/>
        <v>RWHMOUNT VERNON CANCER CENTRE</v>
      </c>
      <c r="BE3187" s="133" t="s">
        <v>6482</v>
      </c>
      <c r="BF3187" s="133" t="s">
        <v>6483</v>
      </c>
      <c r="BG3187" s="133" t="s">
        <v>6482</v>
      </c>
      <c r="BH3187" s="133" t="s">
        <v>6483</v>
      </c>
      <c r="BI3187" s="133" t="s">
        <v>6479</v>
      </c>
    </row>
    <row r="3188" spans="56:61" s="20" customFormat="1" ht="15" hidden="1" x14ac:dyDescent="0.25">
      <c r="BD3188" t="str">
        <f t="shared" si="122"/>
        <v>RWHQUEEN ELIZABETH I I HOSPITAL</v>
      </c>
      <c r="BE3188" s="133" t="s">
        <v>6484</v>
      </c>
      <c r="BF3188" s="133" t="s">
        <v>6485</v>
      </c>
      <c r="BG3188" s="133" t="s">
        <v>6484</v>
      </c>
      <c r="BH3188" s="133" t="s">
        <v>6485</v>
      </c>
      <c r="BI3188" s="133" t="s">
        <v>6479</v>
      </c>
    </row>
    <row r="3189" spans="56:61" s="20" customFormat="1" ht="15" hidden="1" x14ac:dyDescent="0.25">
      <c r="BD3189" t="str">
        <f t="shared" si="122"/>
        <v>RWJBUXTON COTTAGE HOSPITAL</v>
      </c>
      <c r="BE3189" s="133" t="s">
        <v>6486</v>
      </c>
      <c r="BF3189" s="133" t="s">
        <v>6487</v>
      </c>
      <c r="BG3189" s="133" t="s">
        <v>6486</v>
      </c>
      <c r="BH3189" s="133" t="s">
        <v>6487</v>
      </c>
      <c r="BI3189" s="133" t="s">
        <v>6488</v>
      </c>
    </row>
    <row r="3190" spans="56:61" s="20" customFormat="1" ht="15" hidden="1" x14ac:dyDescent="0.25">
      <c r="BD3190" t="str">
        <f t="shared" si="122"/>
        <v>RWJCHEADLE ROYAL HOSPITAL</v>
      </c>
      <c r="BE3190" s="133" t="s">
        <v>6489</v>
      </c>
      <c r="BF3190" s="133" t="s">
        <v>6490</v>
      </c>
      <c r="BG3190" s="133" t="s">
        <v>6489</v>
      </c>
      <c r="BH3190" s="133" t="s">
        <v>6490</v>
      </c>
      <c r="BI3190" s="133" t="s">
        <v>6488</v>
      </c>
    </row>
    <row r="3191" spans="56:61" s="20" customFormat="1" ht="15" hidden="1" x14ac:dyDescent="0.25">
      <c r="BD3191" t="str">
        <f t="shared" si="122"/>
        <v>RWJCHERRY TREE HOSPITAL</v>
      </c>
      <c r="BE3191" s="133" t="s">
        <v>6491</v>
      </c>
      <c r="BF3191" s="133" t="s">
        <v>6492</v>
      </c>
      <c r="BG3191" s="133" t="s">
        <v>6491</v>
      </c>
      <c r="BH3191" s="133" t="s">
        <v>6492</v>
      </c>
      <c r="BI3191" s="133" t="s">
        <v>6488</v>
      </c>
    </row>
    <row r="3192" spans="56:61" s="20" customFormat="1" ht="15" hidden="1" x14ac:dyDescent="0.25">
      <c r="BD3192" t="str">
        <f t="shared" si="122"/>
        <v>RWJSHIRE HILL HOSPITAL</v>
      </c>
      <c r="BE3192" s="133" t="s">
        <v>6493</v>
      </c>
      <c r="BF3192" s="133" t="s">
        <v>6494</v>
      </c>
      <c r="BG3192" s="133" t="s">
        <v>6495</v>
      </c>
      <c r="BH3192" s="133" t="s">
        <v>6494</v>
      </c>
      <c r="BI3192" s="133" t="s">
        <v>6488</v>
      </c>
    </row>
    <row r="3193" spans="56:61" s="20" customFormat="1" ht="15" hidden="1" x14ac:dyDescent="0.25">
      <c r="BD3193" t="str">
        <f t="shared" si="122"/>
        <v>RWJST THOMAS HOSPITAL</v>
      </c>
      <c r="BE3193" s="133" t="s">
        <v>6496</v>
      </c>
      <c r="BF3193" s="133" t="s">
        <v>6497</v>
      </c>
      <c r="BG3193" s="133" t="s">
        <v>6496</v>
      </c>
      <c r="BH3193" s="133" t="s">
        <v>6497</v>
      </c>
      <c r="BI3193" s="133" t="s">
        <v>6488</v>
      </c>
    </row>
    <row r="3194" spans="56:61" s="20" customFormat="1" ht="15" hidden="1" x14ac:dyDescent="0.25">
      <c r="BD3194" t="str">
        <f t="shared" si="122"/>
        <v>RWJSTEPPING HILL HOSPITAL</v>
      </c>
      <c r="BE3194" s="133" t="s">
        <v>6498</v>
      </c>
      <c r="BF3194" s="133" t="s">
        <v>6499</v>
      </c>
      <c r="BG3194" s="133" t="s">
        <v>6498</v>
      </c>
      <c r="BH3194" s="133" t="s">
        <v>6499</v>
      </c>
      <c r="BI3194" s="133" t="s">
        <v>6488</v>
      </c>
    </row>
    <row r="3195" spans="56:61" s="20" customFormat="1" ht="15" hidden="1" x14ac:dyDescent="0.25">
      <c r="BD3195" t="str">
        <f t="shared" si="122"/>
        <v>RWJTHE MEADOWS</v>
      </c>
      <c r="BE3195" s="133" t="s">
        <v>6500</v>
      </c>
      <c r="BF3195" s="133" t="s">
        <v>6107</v>
      </c>
      <c r="BG3195" s="133" t="s">
        <v>6500</v>
      </c>
      <c r="BH3195" s="133" t="s">
        <v>6107</v>
      </c>
      <c r="BI3195" s="133" t="s">
        <v>6488</v>
      </c>
    </row>
    <row r="3196" spans="56:61" s="20" customFormat="1" ht="15" hidden="1" x14ac:dyDescent="0.25">
      <c r="BD3196" t="str">
        <f t="shared" si="122"/>
        <v>RWKACE ENTERPRISES</v>
      </c>
      <c r="BE3196" t="s">
        <v>6501</v>
      </c>
      <c r="BF3196" t="s">
        <v>6502</v>
      </c>
      <c r="BG3196" t="s">
        <v>6501</v>
      </c>
      <c r="BH3196" t="s">
        <v>6502</v>
      </c>
      <c r="BI3196" s="133" t="s">
        <v>6503</v>
      </c>
    </row>
    <row r="3197" spans="56:61" s="20" customFormat="1" ht="15" hidden="1" x14ac:dyDescent="0.25">
      <c r="BD3197" t="str">
        <f t="shared" si="122"/>
        <v>RWKASHANTI HOUSE</v>
      </c>
      <c r="BE3197" t="s">
        <v>6504</v>
      </c>
      <c r="BF3197" t="s">
        <v>6505</v>
      </c>
      <c r="BG3197" t="s">
        <v>6504</v>
      </c>
      <c r="BH3197" t="s">
        <v>6505</v>
      </c>
      <c r="BI3197" s="133" t="s">
        <v>6503</v>
      </c>
    </row>
    <row r="3198" spans="56:61" s="20" customFormat="1" ht="15" hidden="1" x14ac:dyDescent="0.25">
      <c r="BD3198" t="str">
        <f t="shared" si="122"/>
        <v>RWKBARFORD AVENUE RESOURCE CENTRE</v>
      </c>
      <c r="BE3198" t="s">
        <v>6506</v>
      </c>
      <c r="BF3198" t="s">
        <v>6507</v>
      </c>
      <c r="BG3198" t="s">
        <v>6506</v>
      </c>
      <c r="BH3198" t="s">
        <v>6507</v>
      </c>
      <c r="BI3198" s="133" t="s">
        <v>6503</v>
      </c>
    </row>
    <row r="3199" spans="56:61" s="20" customFormat="1" ht="15" hidden="1" x14ac:dyDescent="0.25">
      <c r="BD3199" t="str">
        <f t="shared" si="122"/>
        <v>RWKBEACON HOUSE</v>
      </c>
      <c r="BE3199" t="s">
        <v>6508</v>
      </c>
      <c r="BF3199" t="s">
        <v>6509</v>
      </c>
      <c r="BG3199" t="s">
        <v>6508</v>
      </c>
      <c r="BH3199" t="s">
        <v>6509</v>
      </c>
      <c r="BI3199" s="133" t="s">
        <v>6503</v>
      </c>
    </row>
    <row r="3200" spans="56:61" s="20" customFormat="1" ht="15" hidden="1" x14ac:dyDescent="0.25">
      <c r="BD3200" t="str">
        <f t="shared" ref="BD3200:BD3263" si="123">CONCATENATE(LEFT(BE3200, 3),BF3200)</f>
        <v>RWKBEDFORD HEALTH VILLAGE</v>
      </c>
      <c r="BE3200" t="s">
        <v>6510</v>
      </c>
      <c r="BF3200" t="s">
        <v>6511</v>
      </c>
      <c r="BG3200" t="s">
        <v>6510</v>
      </c>
      <c r="BH3200" t="s">
        <v>6511</v>
      </c>
      <c r="BI3200" s="133" t="s">
        <v>6503</v>
      </c>
    </row>
    <row r="3201" spans="56:61" s="20" customFormat="1" ht="15" hidden="1" x14ac:dyDescent="0.25">
      <c r="BD3201" t="str">
        <f t="shared" si="123"/>
        <v>RWKBEDFORD HOSPITAL</v>
      </c>
      <c r="BE3201" t="s">
        <v>6512</v>
      </c>
      <c r="BF3201" t="s">
        <v>6513</v>
      </c>
      <c r="BG3201" t="s">
        <v>6512</v>
      </c>
      <c r="BH3201" t="s">
        <v>6513</v>
      </c>
      <c r="BI3201" s="133" t="s">
        <v>6503</v>
      </c>
    </row>
    <row r="3202" spans="56:61" s="20" customFormat="1" ht="15" hidden="1" x14ac:dyDescent="0.25">
      <c r="BD3202" t="str">
        <f t="shared" si="123"/>
        <v>RWKBEECH CLOSE RESOURCE CENTRE</v>
      </c>
      <c r="BE3202" t="s">
        <v>6514</v>
      </c>
      <c r="BF3202" t="s">
        <v>6515</v>
      </c>
      <c r="BG3202" t="s">
        <v>6514</v>
      </c>
      <c r="BH3202" t="s">
        <v>6515</v>
      </c>
      <c r="BI3202" s="133" t="s">
        <v>6503</v>
      </c>
    </row>
    <row r="3203" spans="56:61" s="20" customFormat="1" ht="15" hidden="1" x14ac:dyDescent="0.25">
      <c r="BD3203" t="str">
        <f t="shared" si="123"/>
        <v>RWKBIGGLESWADE HOSPITAL SPRING HOUSE</v>
      </c>
      <c r="BE3203" t="s">
        <v>6516</v>
      </c>
      <c r="BF3203" t="s">
        <v>6517</v>
      </c>
      <c r="BG3203" t="s">
        <v>6516</v>
      </c>
      <c r="BH3203" t="s">
        <v>6517</v>
      </c>
      <c r="BI3203" s="133" t="s">
        <v>6503</v>
      </c>
    </row>
    <row r="3204" spans="56:61" s="20" customFormat="1" ht="15" hidden="1" x14ac:dyDescent="0.25">
      <c r="BD3204" t="str">
        <f t="shared" si="123"/>
        <v>RWKCHARTER HOUSE</v>
      </c>
      <c r="BE3204" t="s">
        <v>6518</v>
      </c>
      <c r="BF3204" t="s">
        <v>6519</v>
      </c>
      <c r="BG3204" t="s">
        <v>6518</v>
      </c>
      <c r="BH3204" t="s">
        <v>6519</v>
      </c>
      <c r="BI3204" s="133" t="s">
        <v>6503</v>
      </c>
    </row>
    <row r="3205" spans="56:61" s="20" customFormat="1" ht="15" hidden="1" x14ac:dyDescent="0.25">
      <c r="BD3205" t="str">
        <f t="shared" si="123"/>
        <v>RWKCITY AND HACKNEY CENTRE FOR MENTAL HEALTH</v>
      </c>
      <c r="BE3205" s="133" t="s">
        <v>6520</v>
      </c>
      <c r="BF3205" s="133" t="s">
        <v>6521</v>
      </c>
      <c r="BG3205" s="133" t="s">
        <v>6520</v>
      </c>
      <c r="BH3205" s="133" t="s">
        <v>6521</v>
      </c>
      <c r="BI3205" s="133" t="s">
        <v>6503</v>
      </c>
    </row>
    <row r="3206" spans="56:61" s="20" customFormat="1" ht="15" hidden="1" x14ac:dyDescent="0.25">
      <c r="BD3206" t="str">
        <f t="shared" si="123"/>
        <v>RWKCROMBIE HOUSE</v>
      </c>
      <c r="BE3206" t="s">
        <v>6522</v>
      </c>
      <c r="BF3206" t="s">
        <v>6523</v>
      </c>
      <c r="BG3206" t="s">
        <v>6522</v>
      </c>
      <c r="BH3206" t="s">
        <v>6523</v>
      </c>
      <c r="BI3206" s="133" t="s">
        <v>6503</v>
      </c>
    </row>
    <row r="3207" spans="56:61" s="20" customFormat="1" ht="15" hidden="1" x14ac:dyDescent="0.25">
      <c r="BD3207" t="str">
        <f t="shared" si="123"/>
        <v>RWKDISABILITY RESOURCE CENTRE</v>
      </c>
      <c r="BE3207" t="s">
        <v>6524</v>
      </c>
      <c r="BF3207" t="s">
        <v>6525</v>
      </c>
      <c r="BG3207" t="s">
        <v>6524</v>
      </c>
      <c r="BH3207" t="s">
        <v>6525</v>
      </c>
      <c r="BI3207" s="133" t="s">
        <v>6503</v>
      </c>
    </row>
    <row r="3208" spans="56:61" s="20" customFormat="1" ht="15" hidden="1" x14ac:dyDescent="0.25">
      <c r="BD3208" t="str">
        <f t="shared" si="123"/>
        <v>RWKEAST HAM CARE CENTRE</v>
      </c>
      <c r="BE3208" s="133" t="s">
        <v>6526</v>
      </c>
      <c r="BF3208" s="133" t="s">
        <v>6527</v>
      </c>
      <c r="BG3208" s="133" t="s">
        <v>6526</v>
      </c>
      <c r="BH3208" s="133" t="s">
        <v>6527</v>
      </c>
      <c r="BI3208" s="133" t="s">
        <v>6503</v>
      </c>
    </row>
    <row r="3209" spans="56:61" s="20" customFormat="1" ht="15" hidden="1" x14ac:dyDescent="0.25">
      <c r="BD3209" t="str">
        <f t="shared" si="123"/>
        <v>RWKEMPOWA</v>
      </c>
      <c r="BE3209" t="s">
        <v>6528</v>
      </c>
      <c r="BF3209" t="s">
        <v>6529</v>
      </c>
      <c r="BG3209" t="s">
        <v>6528</v>
      </c>
      <c r="BH3209" t="s">
        <v>6529</v>
      </c>
      <c r="BI3209" s="133" t="s">
        <v>6503</v>
      </c>
    </row>
    <row r="3210" spans="56:61" s="20" customFormat="1" ht="15" hidden="1" x14ac:dyDescent="0.25">
      <c r="BD3210" t="str">
        <f t="shared" si="123"/>
        <v>RWKENHANCED CARE SERVICE</v>
      </c>
      <c r="BE3210" t="s">
        <v>6530</v>
      </c>
      <c r="BF3210" t="s">
        <v>6531</v>
      </c>
      <c r="BG3210" t="s">
        <v>6530</v>
      </c>
      <c r="BH3210" t="s">
        <v>6531</v>
      </c>
      <c r="BI3210" s="133" t="s">
        <v>6503</v>
      </c>
    </row>
    <row r="3211" spans="56:61" s="20" customFormat="1" ht="15" hidden="1" x14ac:dyDescent="0.25">
      <c r="BD3211" t="str">
        <f t="shared" si="123"/>
        <v>RWKFORENSIC CENTRE FOR MENTAL HEALTH</v>
      </c>
      <c r="BE3211" s="133" t="s">
        <v>6532</v>
      </c>
      <c r="BF3211" s="133" t="s">
        <v>6533</v>
      </c>
      <c r="BG3211" s="133" t="s">
        <v>6532</v>
      </c>
      <c r="BH3211" s="133" t="s">
        <v>6533</v>
      </c>
      <c r="BI3211" s="133" t="s">
        <v>6503</v>
      </c>
    </row>
    <row r="3212" spans="56:61" s="20" customFormat="1" ht="15" hidden="1" x14ac:dyDescent="0.25">
      <c r="BD3212" t="str">
        <f t="shared" si="123"/>
        <v>RWKHEALTH LINK BROMHAM ROAD</v>
      </c>
      <c r="BE3212" t="s">
        <v>6534</v>
      </c>
      <c r="BF3212" t="s">
        <v>6535</v>
      </c>
      <c r="BG3212" t="s">
        <v>6534</v>
      </c>
      <c r="BH3212" t="s">
        <v>6535</v>
      </c>
      <c r="BI3212" s="133" t="s">
        <v>6503</v>
      </c>
    </row>
    <row r="3213" spans="56:61" s="20" customFormat="1" ht="15" hidden="1" x14ac:dyDescent="0.25">
      <c r="BD3213" t="str">
        <f t="shared" si="123"/>
        <v>RWKKELVIN GROVE</v>
      </c>
      <c r="BE3213" t="s">
        <v>6536</v>
      </c>
      <c r="BF3213" t="s">
        <v>6537</v>
      </c>
      <c r="BG3213" t="s">
        <v>6536</v>
      </c>
      <c r="BH3213" t="s">
        <v>6537</v>
      </c>
      <c r="BI3213" s="133" t="s">
        <v>6503</v>
      </c>
    </row>
    <row r="3214" spans="56:61" s="20" customFormat="1" ht="15" hidden="1" x14ac:dyDescent="0.25">
      <c r="BD3214" t="str">
        <f t="shared" si="123"/>
        <v>RWKLONDON ROAD REHABILITATION</v>
      </c>
      <c r="BE3214" t="s">
        <v>6538</v>
      </c>
      <c r="BF3214" t="s">
        <v>6539</v>
      </c>
      <c r="BG3214" t="s">
        <v>6538</v>
      </c>
      <c r="BH3214" t="s">
        <v>6539</v>
      </c>
      <c r="BI3214" s="133" t="s">
        <v>6503</v>
      </c>
    </row>
    <row r="3215" spans="56:61" s="20" customFormat="1" ht="15" hidden="1" x14ac:dyDescent="0.25">
      <c r="BD3215" t="str">
        <f t="shared" si="123"/>
        <v>RWKLUTON &amp; CENTRAL BEDS MHIP</v>
      </c>
      <c r="BE3215" t="s">
        <v>6540</v>
      </c>
      <c r="BF3215" t="s">
        <v>6541</v>
      </c>
      <c r="BG3215" t="s">
        <v>6540</v>
      </c>
      <c r="BH3215" t="s">
        <v>6541</v>
      </c>
      <c r="BI3215" s="133" t="s">
        <v>6503</v>
      </c>
    </row>
    <row r="3216" spans="56:61" s="20" customFormat="1" ht="15" hidden="1" x14ac:dyDescent="0.25">
      <c r="BD3216" t="str">
        <f t="shared" si="123"/>
        <v>RWKLUTON &amp; DUNSTABLE HOSPITAL</v>
      </c>
      <c r="BE3216" t="s">
        <v>6542</v>
      </c>
      <c r="BF3216" t="s">
        <v>6543</v>
      </c>
      <c r="BG3216" t="s">
        <v>6542</v>
      </c>
      <c r="BH3216" t="s">
        <v>6543</v>
      </c>
      <c r="BI3216" s="133" t="s">
        <v>6503</v>
      </c>
    </row>
    <row r="3217" spans="56:61" s="20" customFormat="1" ht="15" hidden="1" x14ac:dyDescent="0.25">
      <c r="BD3217" t="str">
        <f t="shared" si="123"/>
        <v>RWKMEADOW LODGE</v>
      </c>
      <c r="BE3217" t="s">
        <v>6544</v>
      </c>
      <c r="BF3217" t="s">
        <v>6545</v>
      </c>
      <c r="BG3217" t="s">
        <v>6544</v>
      </c>
      <c r="BH3217" t="s">
        <v>6545</v>
      </c>
      <c r="BI3217" s="133" t="s">
        <v>6503</v>
      </c>
    </row>
    <row r="3218" spans="56:61" s="20" customFormat="1" ht="15" hidden="1" x14ac:dyDescent="0.25">
      <c r="BD3218" t="str">
        <f t="shared" si="123"/>
        <v>RWKNEWHAM CENTRE FOR MENTAL HEALTH</v>
      </c>
      <c r="BE3218" s="133" t="s">
        <v>6546</v>
      </c>
      <c r="BF3218" s="133" t="s">
        <v>6547</v>
      </c>
      <c r="BG3218" s="133" t="s">
        <v>6546</v>
      </c>
      <c r="BH3218" s="133" t="s">
        <v>6547</v>
      </c>
      <c r="BI3218" s="133" t="s">
        <v>6503</v>
      </c>
    </row>
    <row r="3219" spans="56:61" s="20" customFormat="1" ht="15" hidden="1" x14ac:dyDescent="0.25">
      <c r="BD3219" t="str">
        <f t="shared" si="123"/>
        <v>RWKOAKLEY COURT</v>
      </c>
      <c r="BE3219" t="s">
        <v>6548</v>
      </c>
      <c r="BF3219" t="s">
        <v>6549</v>
      </c>
      <c r="BG3219" t="s">
        <v>6548</v>
      </c>
      <c r="BH3219" t="s">
        <v>6549</v>
      </c>
      <c r="BI3219" s="133" t="s">
        <v>6503</v>
      </c>
    </row>
    <row r="3220" spans="56:61" s="20" customFormat="1" ht="15" hidden="1" x14ac:dyDescent="0.25">
      <c r="BD3220" t="str">
        <f t="shared" si="123"/>
        <v>RWKROMAN COURT</v>
      </c>
      <c r="BE3220" t="s">
        <v>6550</v>
      </c>
      <c r="BF3220" t="s">
        <v>6551</v>
      </c>
      <c r="BG3220" t="s">
        <v>6550</v>
      </c>
      <c r="BH3220" t="s">
        <v>6551</v>
      </c>
      <c r="BI3220" s="133" t="s">
        <v>6503</v>
      </c>
    </row>
    <row r="3221" spans="56:61" s="20" customFormat="1" ht="15" hidden="1" x14ac:dyDescent="0.25">
      <c r="BD3221" t="str">
        <f t="shared" si="123"/>
        <v>RWKRUSH COURT</v>
      </c>
      <c r="BE3221" t="s">
        <v>6552</v>
      </c>
      <c r="BF3221" t="s">
        <v>6553</v>
      </c>
      <c r="BG3221" t="s">
        <v>6552</v>
      </c>
      <c r="BH3221" t="s">
        <v>6553</v>
      </c>
      <c r="BI3221" s="133" t="s">
        <v>6503</v>
      </c>
    </row>
    <row r="3222" spans="56:61" s="20" customFormat="1" ht="15" hidden="1" x14ac:dyDescent="0.25">
      <c r="BD3222" t="str">
        <f t="shared" si="123"/>
        <v>RWKSHORT STAY MEDICAL UNIT</v>
      </c>
      <c r="BE3222" t="s">
        <v>6554</v>
      </c>
      <c r="BF3222" t="s">
        <v>6555</v>
      </c>
      <c r="BG3222" t="s">
        <v>6554</v>
      </c>
      <c r="BH3222" t="s">
        <v>6555</v>
      </c>
      <c r="BI3222" s="133" t="s">
        <v>6503</v>
      </c>
    </row>
    <row r="3223" spans="56:61" s="20" customFormat="1" ht="15" hidden="1" x14ac:dyDescent="0.25">
      <c r="BD3223" t="str">
        <f t="shared" si="123"/>
        <v>RWKTHAMES HOUSE</v>
      </c>
      <c r="BE3223" s="133" t="s">
        <v>6556</v>
      </c>
      <c r="BF3223" s="133" t="s">
        <v>6557</v>
      </c>
      <c r="BG3223" s="133" t="s">
        <v>6556</v>
      </c>
      <c r="BH3223" s="133" t="s">
        <v>6557</v>
      </c>
      <c r="BI3223" s="133" t="s">
        <v>6503</v>
      </c>
    </row>
    <row r="3224" spans="56:61" s="20" customFormat="1" ht="15" hidden="1" x14ac:dyDescent="0.25">
      <c r="BD3224" t="str">
        <f t="shared" si="123"/>
        <v>RWKTHE COPPICE</v>
      </c>
      <c r="BE3224" t="s">
        <v>6558</v>
      </c>
      <c r="BF3224" t="s">
        <v>6559</v>
      </c>
      <c r="BG3224" t="s">
        <v>6558</v>
      </c>
      <c r="BH3224" t="s">
        <v>6559</v>
      </c>
      <c r="BI3224" s="133" t="s">
        <v>6503</v>
      </c>
    </row>
    <row r="3225" spans="56:61" s="20" customFormat="1" ht="15" hidden="1" x14ac:dyDescent="0.25">
      <c r="BD3225" t="str">
        <f t="shared" si="123"/>
        <v>RWKTHE LAWNS</v>
      </c>
      <c r="BE3225" t="s">
        <v>6560</v>
      </c>
      <c r="BF3225" t="s">
        <v>6561</v>
      </c>
      <c r="BG3225" t="s">
        <v>6560</v>
      </c>
      <c r="BH3225" t="s">
        <v>6561</v>
      </c>
      <c r="BI3225" s="133" t="s">
        <v>6503</v>
      </c>
    </row>
    <row r="3226" spans="56:61" s="20" customFormat="1" ht="15" hidden="1" x14ac:dyDescent="0.25">
      <c r="BD3226" t="str">
        <f t="shared" si="123"/>
        <v>RWKTHE LODGE</v>
      </c>
      <c r="BE3226" s="133" t="s">
        <v>6562</v>
      </c>
      <c r="BF3226" s="133" t="s">
        <v>6563</v>
      </c>
      <c r="BG3226" s="133" t="s">
        <v>6562</v>
      </c>
      <c r="BH3226" s="133" t="s">
        <v>6563</v>
      </c>
      <c r="BI3226" s="133" t="s">
        <v>6503</v>
      </c>
    </row>
    <row r="3227" spans="56:61" s="20" customFormat="1" ht="15" hidden="1" x14ac:dyDescent="0.25">
      <c r="BD3227" t="str">
        <f t="shared" si="123"/>
        <v>RWKTHE WILLOWS</v>
      </c>
      <c r="BE3227" t="s">
        <v>6564</v>
      </c>
      <c r="BF3227" t="s">
        <v>2646</v>
      </c>
      <c r="BG3227" t="s">
        <v>6564</v>
      </c>
      <c r="BH3227" t="s">
        <v>2646</v>
      </c>
      <c r="BI3227" s="133" t="s">
        <v>6503</v>
      </c>
    </row>
    <row r="3228" spans="56:61" s="20" customFormat="1" ht="15" hidden="1" x14ac:dyDescent="0.25">
      <c r="BD3228" t="str">
        <f t="shared" si="123"/>
        <v>RWKTOWER HAMLETS CENTRE FOR MENTAL HEALTH</v>
      </c>
      <c r="BE3228" s="133" t="s">
        <v>6565</v>
      </c>
      <c r="BF3228" s="133" t="s">
        <v>6566</v>
      </c>
      <c r="BG3228" s="133" t="s">
        <v>6565</v>
      </c>
      <c r="BH3228" s="133" t="s">
        <v>6566</v>
      </c>
      <c r="BI3228" s="133" t="s">
        <v>6503</v>
      </c>
    </row>
    <row r="3229" spans="56:61" s="20" customFormat="1" ht="15" hidden="1" x14ac:dyDescent="0.25">
      <c r="BD3229" t="str">
        <f t="shared" si="123"/>
        <v>RWKTWINWOODS</v>
      </c>
      <c r="BE3229" t="s">
        <v>6567</v>
      </c>
      <c r="BF3229" t="s">
        <v>6568</v>
      </c>
      <c r="BG3229" t="s">
        <v>6567</v>
      </c>
      <c r="BH3229" t="s">
        <v>6568</v>
      </c>
      <c r="BI3229" s="133" t="s">
        <v>6503</v>
      </c>
    </row>
    <row r="3230" spans="56:61" s="20" customFormat="1" ht="15" hidden="1" x14ac:dyDescent="0.25">
      <c r="BD3230" t="str">
        <f t="shared" si="123"/>
        <v>RWKWHICHELLOS WHARF</v>
      </c>
      <c r="BE3230" t="s">
        <v>6569</v>
      </c>
      <c r="BF3230" t="s">
        <v>6570</v>
      </c>
      <c r="BG3230" t="s">
        <v>6569</v>
      </c>
      <c r="BH3230" t="s">
        <v>6570</v>
      </c>
      <c r="BI3230" s="133" t="s">
        <v>6503</v>
      </c>
    </row>
    <row r="3231" spans="56:61" s="20" customFormat="1" ht="15" hidden="1" x14ac:dyDescent="0.25">
      <c r="BD3231" t="str">
        <f t="shared" si="123"/>
        <v>RWKWOLFSON HOUSE</v>
      </c>
      <c r="BE3231" s="133" t="s">
        <v>6571</v>
      </c>
      <c r="BF3231" s="133" t="s">
        <v>6572</v>
      </c>
      <c r="BG3231" s="133" t="s">
        <v>6571</v>
      </c>
      <c r="BH3231" s="133" t="s">
        <v>6572</v>
      </c>
      <c r="BI3231" s="133" t="s">
        <v>6503</v>
      </c>
    </row>
    <row r="3232" spans="56:61" s="20" customFormat="1" ht="15" hidden="1" x14ac:dyDescent="0.25">
      <c r="BD3232" t="str">
        <f t="shared" si="123"/>
        <v>RWKWOODLEA CLINIC</v>
      </c>
      <c r="BE3232" t="s">
        <v>6573</v>
      </c>
      <c r="BF3232" t="s">
        <v>6574</v>
      </c>
      <c r="BG3232" t="s">
        <v>6573</v>
      </c>
      <c r="BH3232" t="s">
        <v>6574</v>
      </c>
      <c r="BI3232" s="133" t="s">
        <v>6503</v>
      </c>
    </row>
    <row r="3233" spans="56:61" s="20" customFormat="1" ht="15" hidden="1" x14ac:dyDescent="0.25">
      <c r="BD3233" t="str">
        <f t="shared" si="123"/>
        <v>RWN105 LONDON ROAD</v>
      </c>
      <c r="BE3233" s="133" t="s">
        <v>6575</v>
      </c>
      <c r="BF3233" s="133" t="s">
        <v>6576</v>
      </c>
      <c r="BG3233" s="133" t="s">
        <v>6575</v>
      </c>
      <c r="BH3233" s="133" t="s">
        <v>6576</v>
      </c>
      <c r="BI3233" s="133" t="s">
        <v>6577</v>
      </c>
    </row>
    <row r="3234" spans="56:61" s="20" customFormat="1" ht="15" hidden="1" x14ac:dyDescent="0.25">
      <c r="BD3234" t="str">
        <f t="shared" si="123"/>
        <v>RWNARCHER UNIT</v>
      </c>
      <c r="BE3234" s="133" t="s">
        <v>6578</v>
      </c>
      <c r="BF3234" s="133" t="s">
        <v>1005</v>
      </c>
      <c r="BG3234" s="133" t="s">
        <v>6578</v>
      </c>
      <c r="BH3234" s="133" t="s">
        <v>1005</v>
      </c>
      <c r="BI3234" s="133" t="s">
        <v>6577</v>
      </c>
    </row>
    <row r="3235" spans="56:61" s="20" customFormat="1" ht="15" hidden="1" x14ac:dyDescent="0.25">
      <c r="BD3235" t="str">
        <f t="shared" si="123"/>
        <v>RWNASHANTI</v>
      </c>
      <c r="BE3235" s="133" t="s">
        <v>6579</v>
      </c>
      <c r="BF3235" s="133" t="s">
        <v>6580</v>
      </c>
      <c r="BG3235" s="133" t="s">
        <v>6579</v>
      </c>
      <c r="BH3235" s="133" t="s">
        <v>6580</v>
      </c>
      <c r="BI3235" s="133" t="s">
        <v>6577</v>
      </c>
    </row>
    <row r="3236" spans="56:61" s="20" customFormat="1" ht="15" hidden="1" x14ac:dyDescent="0.25">
      <c r="BD3236" t="str">
        <f t="shared" si="123"/>
        <v>RWNBEDFORD HEALTH VILLAGE</v>
      </c>
      <c r="BE3236" s="133" t="s">
        <v>6581</v>
      </c>
      <c r="BF3236" s="133" t="s">
        <v>6511</v>
      </c>
      <c r="BG3236" s="133" t="s">
        <v>6581</v>
      </c>
      <c r="BH3236" s="133" t="s">
        <v>6511</v>
      </c>
      <c r="BI3236" s="133" t="s">
        <v>6577</v>
      </c>
    </row>
    <row r="3237" spans="56:61" s="20" customFormat="1" ht="15" hidden="1" x14ac:dyDescent="0.25">
      <c r="BD3237" t="str">
        <f t="shared" si="123"/>
        <v>RWNBEDFORD HEALTH VILLAGE</v>
      </c>
      <c r="BE3237" s="133" t="s">
        <v>6582</v>
      </c>
      <c r="BF3237" s="133" t="s">
        <v>6511</v>
      </c>
      <c r="BG3237" s="133" t="s">
        <v>6582</v>
      </c>
      <c r="BH3237" s="133" t="s">
        <v>6511</v>
      </c>
      <c r="BI3237" s="133" t="s">
        <v>6577</v>
      </c>
    </row>
    <row r="3238" spans="56:61" s="20" customFormat="1" ht="15" hidden="1" x14ac:dyDescent="0.25">
      <c r="BD3238" t="str">
        <f t="shared" si="123"/>
        <v>RWNBEDFORD HEIGHTS</v>
      </c>
      <c r="BE3238" s="133" t="s">
        <v>6583</v>
      </c>
      <c r="BF3238" s="133" t="s">
        <v>6584</v>
      </c>
      <c r="BG3238" s="133" t="s">
        <v>6583</v>
      </c>
      <c r="BH3238" s="133" t="s">
        <v>6584</v>
      </c>
      <c r="BI3238" s="133" t="s">
        <v>6577</v>
      </c>
    </row>
    <row r="3239" spans="56:61" s="20" customFormat="1" ht="15" hidden="1" x14ac:dyDescent="0.25">
      <c r="BD3239" t="str">
        <f t="shared" si="123"/>
        <v>RWNBEDFORD HOSPITAL SOUTH</v>
      </c>
      <c r="BE3239" s="133" t="s">
        <v>6585</v>
      </c>
      <c r="BF3239" s="133" t="s">
        <v>6586</v>
      </c>
      <c r="BG3239" s="133" t="s">
        <v>6585</v>
      </c>
      <c r="BH3239" s="133" t="s">
        <v>6586</v>
      </c>
      <c r="BI3239" s="133" t="s">
        <v>6577</v>
      </c>
    </row>
    <row r="3240" spans="56:61" s="20" customFormat="1" ht="15" hidden="1" x14ac:dyDescent="0.25">
      <c r="BD3240" t="str">
        <f t="shared" si="123"/>
        <v>RWNBEDFORD SSMS [HEALTHLINK]</v>
      </c>
      <c r="BE3240" s="133" t="s">
        <v>6587</v>
      </c>
      <c r="BF3240" s="133" t="s">
        <v>6588</v>
      </c>
      <c r="BG3240" s="133" t="s">
        <v>6587</v>
      </c>
      <c r="BH3240" s="133" t="s">
        <v>6588</v>
      </c>
      <c r="BI3240" s="133" t="s">
        <v>6577</v>
      </c>
    </row>
    <row r="3241" spans="56:61" s="20" customFormat="1" ht="15" hidden="1" x14ac:dyDescent="0.25">
      <c r="BD3241" t="str">
        <f t="shared" si="123"/>
        <v>RWNBIGGLESWADE HOSPITAL</v>
      </c>
      <c r="BE3241" s="133" t="s">
        <v>6589</v>
      </c>
      <c r="BF3241" s="133" t="s">
        <v>6590</v>
      </c>
      <c r="BG3241" s="133" t="s">
        <v>6589</v>
      </c>
      <c r="BH3241" s="133" t="s">
        <v>6590</v>
      </c>
      <c r="BI3241" s="133" t="s">
        <v>6577</v>
      </c>
    </row>
    <row r="3242" spans="56:61" s="20" customFormat="1" ht="15" hidden="1" x14ac:dyDescent="0.25">
      <c r="BD3242" t="str">
        <f t="shared" si="123"/>
        <v>RWNBULLWOOD HALL</v>
      </c>
      <c r="BE3242" s="133" t="s">
        <v>6591</v>
      </c>
      <c r="BF3242" s="133" t="s">
        <v>6592</v>
      </c>
      <c r="BG3242" s="133" t="s">
        <v>6591</v>
      </c>
      <c r="BH3242" s="133" t="s">
        <v>6592</v>
      </c>
      <c r="BI3242" s="133" t="s">
        <v>6577</v>
      </c>
    </row>
    <row r="3243" spans="56:61" s="20" customFormat="1" ht="15" hidden="1" x14ac:dyDescent="0.25">
      <c r="BD3243" t="str">
        <f t="shared" si="123"/>
        <v>RWNCDC KEMPSTON</v>
      </c>
      <c r="BE3243" s="133" t="s">
        <v>6593</v>
      </c>
      <c r="BF3243" s="133" t="s">
        <v>6594</v>
      </c>
      <c r="BG3243" s="133" t="s">
        <v>6593</v>
      </c>
      <c r="BH3243" s="133" t="s">
        <v>6594</v>
      </c>
      <c r="BI3243" s="133" t="s">
        <v>6577</v>
      </c>
    </row>
    <row r="3244" spans="56:61" s="20" customFormat="1" ht="15" hidden="1" x14ac:dyDescent="0.25">
      <c r="BD3244" t="str">
        <f t="shared" si="123"/>
        <v>RWNCHURCHVIEW HOUSE</v>
      </c>
      <c r="BE3244" s="133" t="s">
        <v>6595</v>
      </c>
      <c r="BF3244" s="133" t="s">
        <v>368</v>
      </c>
      <c r="BG3244" s="133" t="s">
        <v>6595</v>
      </c>
      <c r="BH3244" s="133" t="s">
        <v>368</v>
      </c>
      <c r="BI3244" s="133" t="s">
        <v>6577</v>
      </c>
    </row>
    <row r="3245" spans="56:61" s="20" customFormat="1" ht="15" hidden="1" x14ac:dyDescent="0.25">
      <c r="BD3245" t="str">
        <f t="shared" si="123"/>
        <v>RWNDOOLITTLE MILL</v>
      </c>
      <c r="BE3245" s="133" t="s">
        <v>6596</v>
      </c>
      <c r="BF3245" s="133" t="s">
        <v>6597</v>
      </c>
      <c r="BG3245" s="133" t="s">
        <v>6596</v>
      </c>
      <c r="BH3245" s="133" t="s">
        <v>6597</v>
      </c>
      <c r="BI3245" s="133" t="s">
        <v>6577</v>
      </c>
    </row>
    <row r="3246" spans="56:61" s="20" customFormat="1" ht="15" hidden="1" x14ac:dyDescent="0.25">
      <c r="BD3246" t="str">
        <f t="shared" si="123"/>
        <v>RWNDRR BEDFORD</v>
      </c>
      <c r="BE3246" s="133" t="s">
        <v>6598</v>
      </c>
      <c r="BF3246" s="133" t="s">
        <v>6599</v>
      </c>
      <c r="BG3246" s="133" t="s">
        <v>6598</v>
      </c>
      <c r="BH3246" s="133" t="s">
        <v>6599</v>
      </c>
      <c r="BI3246" s="133" t="s">
        <v>6577</v>
      </c>
    </row>
    <row r="3247" spans="56:61" s="20" customFormat="1" ht="15" hidden="1" x14ac:dyDescent="0.25">
      <c r="BD3247" t="str">
        <f t="shared" si="123"/>
        <v>RWNDRR LUTON</v>
      </c>
      <c r="BE3247" s="133" t="s">
        <v>6600</v>
      </c>
      <c r="BF3247" s="133" t="s">
        <v>6601</v>
      </c>
      <c r="BG3247" s="133" t="s">
        <v>6600</v>
      </c>
      <c r="BH3247" s="133" t="s">
        <v>6601</v>
      </c>
      <c r="BI3247" s="133" t="s">
        <v>6577</v>
      </c>
    </row>
    <row r="3248" spans="56:61" s="20" customFormat="1" ht="15" hidden="1" x14ac:dyDescent="0.25">
      <c r="BD3248" t="str">
        <f t="shared" si="123"/>
        <v>RWNFELIXSTOWE COMMUNITY HOSPITAL</v>
      </c>
      <c r="BE3248" s="133" t="s">
        <v>6602</v>
      </c>
      <c r="BF3248" s="133" t="s">
        <v>161</v>
      </c>
      <c r="BG3248" s="133" t="s">
        <v>6602</v>
      </c>
      <c r="BH3248" s="133" t="s">
        <v>161</v>
      </c>
      <c r="BI3248" s="133" t="s">
        <v>6577</v>
      </c>
    </row>
    <row r="3249" spans="56:61" s="20" customFormat="1" ht="15" hidden="1" x14ac:dyDescent="0.25">
      <c r="BD3249" t="str">
        <f t="shared" si="123"/>
        <v>RWNGAMLINGAY</v>
      </c>
      <c r="BE3249" s="133" t="s">
        <v>6603</v>
      </c>
      <c r="BF3249" s="133" t="s">
        <v>6604</v>
      </c>
      <c r="BG3249" s="133" t="s">
        <v>6603</v>
      </c>
      <c r="BH3249" s="133" t="s">
        <v>6604</v>
      </c>
      <c r="BI3249" s="133" t="s">
        <v>6577</v>
      </c>
    </row>
    <row r="3250" spans="56:61" s="20" customFormat="1" ht="15" hidden="1" x14ac:dyDescent="0.25">
      <c r="BD3250" t="str">
        <f t="shared" si="123"/>
        <v>RWNGRAYS HALL</v>
      </c>
      <c r="BE3250" s="133" t="s">
        <v>6605</v>
      </c>
      <c r="BF3250" s="133" t="s">
        <v>6606</v>
      </c>
      <c r="BG3250" s="133" t="s">
        <v>6605</v>
      </c>
      <c r="BH3250" s="133" t="s">
        <v>6606</v>
      </c>
      <c r="BI3250" s="133" t="s">
        <v>6577</v>
      </c>
    </row>
    <row r="3251" spans="56:61" s="20" customFormat="1" ht="15" hidden="1" x14ac:dyDescent="0.25">
      <c r="BD3251" t="str">
        <f t="shared" si="123"/>
        <v>RWNHEALTH LINK (DRUG &amp; ALCOHOL ADVISORY)</v>
      </c>
      <c r="BE3251" s="133" t="s">
        <v>6607</v>
      </c>
      <c r="BF3251" s="133" t="s">
        <v>6608</v>
      </c>
      <c r="BG3251" s="133" t="s">
        <v>6607</v>
      </c>
      <c r="BH3251" s="133" t="s">
        <v>6608</v>
      </c>
      <c r="BI3251" s="133" t="s">
        <v>6577</v>
      </c>
    </row>
    <row r="3252" spans="56:61" s="20" customFormat="1" ht="15" hidden="1" x14ac:dyDescent="0.25">
      <c r="BD3252" t="str">
        <f t="shared" si="123"/>
        <v>RWNHEATH CLOSE</v>
      </c>
      <c r="BE3252" s="133" t="s">
        <v>6609</v>
      </c>
      <c r="BF3252" s="133" t="s">
        <v>1030</v>
      </c>
      <c r="BG3252" s="133" t="s">
        <v>6609</v>
      </c>
      <c r="BH3252" s="133" t="s">
        <v>1030</v>
      </c>
      <c r="BI3252" s="133" t="s">
        <v>6577</v>
      </c>
    </row>
    <row r="3253" spans="56:61" s="20" customFormat="1" ht="15" hidden="1" x14ac:dyDescent="0.25">
      <c r="BD3253" t="str">
        <f t="shared" si="123"/>
        <v>RWNHERTS AND ESSEX HOSPITAL</v>
      </c>
      <c r="BE3253" s="133" t="s">
        <v>6610</v>
      </c>
      <c r="BF3253" s="133" t="s">
        <v>6611</v>
      </c>
      <c r="BG3253" s="133" t="s">
        <v>6610</v>
      </c>
      <c r="BH3253" s="133" t="s">
        <v>6611</v>
      </c>
      <c r="BI3253" s="133" t="s">
        <v>6577</v>
      </c>
    </row>
    <row r="3254" spans="56:61" s="20" customFormat="1" ht="15" hidden="1" x14ac:dyDescent="0.25">
      <c r="BD3254" t="str">
        <f t="shared" si="123"/>
        <v>RWNHOURSWORTH</v>
      </c>
      <c r="BE3254" s="133" t="s">
        <v>6612</v>
      </c>
      <c r="BF3254" s="133" t="s">
        <v>6613</v>
      </c>
      <c r="BG3254" s="133" t="s">
        <v>6612</v>
      </c>
      <c r="BH3254" s="133" t="s">
        <v>6613</v>
      </c>
      <c r="BI3254" s="133" t="s">
        <v>6577</v>
      </c>
    </row>
    <row r="3255" spans="56:61" s="20" customFormat="1" ht="15" hidden="1" x14ac:dyDescent="0.25">
      <c r="BD3255" t="str">
        <f t="shared" si="123"/>
        <v>RWNINREACH &amp; SHARED CARE</v>
      </c>
      <c r="BE3255" s="133" t="s">
        <v>6614</v>
      </c>
      <c r="BF3255" s="133" t="s">
        <v>6615</v>
      </c>
      <c r="BG3255" s="133" t="s">
        <v>6614</v>
      </c>
      <c r="BH3255" s="133" t="s">
        <v>6615</v>
      </c>
      <c r="BI3255" s="133" t="s">
        <v>6577</v>
      </c>
    </row>
    <row r="3256" spans="56:61" s="20" customFormat="1" ht="15" hidden="1" x14ac:dyDescent="0.25">
      <c r="BD3256" t="str">
        <f t="shared" si="123"/>
        <v>RWNIPSWICH HOSPITAL</v>
      </c>
      <c r="BE3256" s="133" t="s">
        <v>6616</v>
      </c>
      <c r="BF3256" s="133" t="s">
        <v>6617</v>
      </c>
      <c r="BG3256" s="133" t="s">
        <v>6616</v>
      </c>
      <c r="BH3256" s="133" t="s">
        <v>6617</v>
      </c>
      <c r="BI3256" s="133" t="s">
        <v>6577</v>
      </c>
    </row>
    <row r="3257" spans="56:61" s="20" customFormat="1" ht="15" hidden="1" x14ac:dyDescent="0.25">
      <c r="BD3257" t="str">
        <f t="shared" si="123"/>
        <v>RWNLEVERTON HALL</v>
      </c>
      <c r="BE3257" s="133" t="s">
        <v>6618</v>
      </c>
      <c r="BF3257" s="133" t="s">
        <v>6619</v>
      </c>
      <c r="BG3257" s="133" t="s">
        <v>6618</v>
      </c>
      <c r="BH3257" s="133" t="s">
        <v>6619</v>
      </c>
      <c r="BI3257" s="133" t="s">
        <v>6577</v>
      </c>
    </row>
    <row r="3258" spans="56:61" s="20" customFormat="1" ht="15" hidden="1" x14ac:dyDescent="0.25">
      <c r="BD3258" t="str">
        <f t="shared" si="123"/>
        <v>RWNLITTLE ACORNS</v>
      </c>
      <c r="BE3258" s="133" t="s">
        <v>6620</v>
      </c>
      <c r="BF3258" s="133" t="s">
        <v>6621</v>
      </c>
      <c r="BG3258" s="133" t="s">
        <v>6620</v>
      </c>
      <c r="BH3258" s="133" t="s">
        <v>6621</v>
      </c>
      <c r="BI3258" s="133" t="s">
        <v>6577</v>
      </c>
    </row>
    <row r="3259" spans="56:61" s="20" customFormat="1" ht="15" hidden="1" x14ac:dyDescent="0.25">
      <c r="BD3259" t="str">
        <f t="shared" si="123"/>
        <v>RWNLUTON &amp; CENTRAL BEDFORDSHIRE MENTAL HEALTH UNIT</v>
      </c>
      <c r="BE3259" s="133" t="s">
        <v>6622</v>
      </c>
      <c r="BF3259" s="133" t="s">
        <v>6623</v>
      </c>
      <c r="BG3259" s="133" t="s">
        <v>6622</v>
      </c>
      <c r="BH3259" s="133" t="s">
        <v>6623</v>
      </c>
      <c r="BI3259" s="133" t="s">
        <v>6577</v>
      </c>
    </row>
    <row r="3260" spans="56:61" s="20" customFormat="1" ht="15" hidden="1" x14ac:dyDescent="0.25">
      <c r="BD3260" t="str">
        <f t="shared" si="123"/>
        <v>RWNLUTON &amp; DUNSTABLE HOSPITAL</v>
      </c>
      <c r="BE3260" s="133" t="s">
        <v>6624</v>
      </c>
      <c r="BF3260" s="133" t="s">
        <v>6543</v>
      </c>
      <c r="BG3260" s="133" t="s">
        <v>6624</v>
      </c>
      <c r="BH3260" s="133" t="s">
        <v>6543</v>
      </c>
      <c r="BI3260" s="133" t="s">
        <v>6577</v>
      </c>
    </row>
    <row r="3261" spans="56:61" s="20" customFormat="1" ht="15" hidden="1" x14ac:dyDescent="0.25">
      <c r="BD3261" t="str">
        <f t="shared" si="123"/>
        <v>RWNLUTON INTERMEDIATE ASSESSMENT UNIT</v>
      </c>
      <c r="BE3261" s="133" t="s">
        <v>6625</v>
      </c>
      <c r="BF3261" s="133" t="s">
        <v>6626</v>
      </c>
      <c r="BG3261" s="133" t="s">
        <v>6625</v>
      </c>
      <c r="BH3261" s="133" t="s">
        <v>6626</v>
      </c>
      <c r="BI3261" s="133" t="s">
        <v>6577</v>
      </c>
    </row>
    <row r="3262" spans="56:61" s="20" customFormat="1" ht="15" hidden="1" x14ac:dyDescent="0.25">
      <c r="BD3262" t="str">
        <f t="shared" si="123"/>
        <v>RWNLUTON SSMS [LDASS]</v>
      </c>
      <c r="BE3262" s="133" t="s">
        <v>6627</v>
      </c>
      <c r="BF3262" s="133" t="s">
        <v>6628</v>
      </c>
      <c r="BG3262" s="133" t="s">
        <v>6627</v>
      </c>
      <c r="BH3262" s="133" t="s">
        <v>6628</v>
      </c>
      <c r="BI3262" s="133" t="s">
        <v>6577</v>
      </c>
    </row>
    <row r="3263" spans="56:61" s="20" customFormat="1" ht="15" hidden="1" x14ac:dyDescent="0.25">
      <c r="BD3263" t="str">
        <f t="shared" si="123"/>
        <v>RWNMAYER WAY</v>
      </c>
      <c r="BE3263" s="133" t="s">
        <v>6629</v>
      </c>
      <c r="BF3263" s="133" t="s">
        <v>6630</v>
      </c>
      <c r="BG3263" s="133" t="s">
        <v>6629</v>
      </c>
      <c r="BH3263" s="133" t="s">
        <v>6630</v>
      </c>
      <c r="BI3263" s="133" t="s">
        <v>6577</v>
      </c>
    </row>
    <row r="3264" spans="56:61" s="20" customFormat="1" ht="15" hidden="1" x14ac:dyDescent="0.25">
      <c r="BD3264" t="str">
        <f t="shared" ref="BD3264:BD3327" si="124">CONCATENATE(LEFT(BE3264, 3),BF3264)</f>
        <v>RWNMEADOWSIDE</v>
      </c>
      <c r="BE3264" s="133" t="s">
        <v>6631</v>
      </c>
      <c r="BF3264" s="133" t="s">
        <v>6632</v>
      </c>
      <c r="BG3264" s="133" t="s">
        <v>6631</v>
      </c>
      <c r="BH3264" s="133" t="s">
        <v>6632</v>
      </c>
      <c r="BI3264" s="133" t="s">
        <v>6577</v>
      </c>
    </row>
    <row r="3265" spans="56:61" s="20" customFormat="1" ht="15" hidden="1" x14ac:dyDescent="0.25">
      <c r="BD3265" t="str">
        <f t="shared" si="124"/>
        <v>RWNMENTAL HEALTH AND SOCIAL CARE</v>
      </c>
      <c r="BE3265" s="133" t="s">
        <v>6633</v>
      </c>
      <c r="BF3265" s="133" t="s">
        <v>6634</v>
      </c>
      <c r="BG3265" s="133" t="s">
        <v>6633</v>
      </c>
      <c r="BH3265" s="133" t="s">
        <v>6634</v>
      </c>
      <c r="BI3265" s="133" t="s">
        <v>6577</v>
      </c>
    </row>
    <row r="3266" spans="56:61" s="20" customFormat="1" ht="15" hidden="1" x14ac:dyDescent="0.25">
      <c r="BD3266" t="str">
        <f t="shared" si="124"/>
        <v>RWNMENTAL HEALTH UNIT (BASILDON)</v>
      </c>
      <c r="BE3266" s="133" t="s">
        <v>6635</v>
      </c>
      <c r="BF3266" s="133" t="s">
        <v>1032</v>
      </c>
      <c r="BG3266" s="133" t="s">
        <v>6635</v>
      </c>
      <c r="BH3266" s="133" t="s">
        <v>1032</v>
      </c>
      <c r="BI3266" s="133" t="s">
        <v>6577</v>
      </c>
    </row>
    <row r="3267" spans="56:61" s="20" customFormat="1" ht="15" hidden="1" x14ac:dyDescent="0.25">
      <c r="BD3267" t="str">
        <f t="shared" si="124"/>
        <v>RWNMOUNTNESSING COURT</v>
      </c>
      <c r="BE3267" s="133" t="s">
        <v>6636</v>
      </c>
      <c r="BF3267" s="133" t="s">
        <v>1034</v>
      </c>
      <c r="BG3267" s="133" t="s">
        <v>6636</v>
      </c>
      <c r="BH3267" s="133" t="s">
        <v>1034</v>
      </c>
      <c r="BI3267" s="133" t="s">
        <v>6577</v>
      </c>
    </row>
    <row r="3268" spans="56:61" s="20" customFormat="1" ht="15" hidden="1" x14ac:dyDescent="0.25">
      <c r="BD3268" t="str">
        <f t="shared" si="124"/>
        <v>RWNOPMH BEDFORD/E &amp; MID BEDS</v>
      </c>
      <c r="BE3268" s="133" t="s">
        <v>6637</v>
      </c>
      <c r="BF3268" s="133" t="s">
        <v>6638</v>
      </c>
      <c r="BG3268" s="133" t="s">
        <v>6637</v>
      </c>
      <c r="BH3268" s="133" t="s">
        <v>6638</v>
      </c>
      <c r="BI3268" s="133" t="s">
        <v>6577</v>
      </c>
    </row>
    <row r="3269" spans="56:61" s="20" customFormat="1" ht="15" hidden="1" x14ac:dyDescent="0.25">
      <c r="BD3269" t="str">
        <f t="shared" si="124"/>
        <v>RWNOPMH BEDFORD/W &amp; MID BEDS</v>
      </c>
      <c r="BE3269" s="133" t="s">
        <v>6639</v>
      </c>
      <c r="BF3269" s="133" t="s">
        <v>6640</v>
      </c>
      <c r="BG3269" s="133" t="s">
        <v>6639</v>
      </c>
      <c r="BH3269" s="133" t="s">
        <v>6640</v>
      </c>
      <c r="BI3269" s="133" t="s">
        <v>6577</v>
      </c>
    </row>
    <row r="3270" spans="56:61" s="20" customFormat="1" ht="15" hidden="1" x14ac:dyDescent="0.25">
      <c r="BD3270" t="str">
        <f t="shared" si="124"/>
        <v>RWNOPMH IVEL VALLEY</v>
      </c>
      <c r="BE3270" s="133" t="s">
        <v>6641</v>
      </c>
      <c r="BF3270" s="133" t="s">
        <v>6642</v>
      </c>
      <c r="BG3270" s="133" t="s">
        <v>6641</v>
      </c>
      <c r="BH3270" s="133" t="s">
        <v>6642</v>
      </c>
      <c r="BI3270" s="133" t="s">
        <v>6577</v>
      </c>
    </row>
    <row r="3271" spans="56:61" s="20" customFormat="1" ht="15" hidden="1" x14ac:dyDescent="0.25">
      <c r="BD3271" t="str">
        <f t="shared" si="124"/>
        <v>RWNOPMH LUTON</v>
      </c>
      <c r="BE3271" s="133" t="s">
        <v>6643</v>
      </c>
      <c r="BF3271" s="133" t="s">
        <v>6644</v>
      </c>
      <c r="BG3271" s="133" t="s">
        <v>6643</v>
      </c>
      <c r="BH3271" s="133" t="s">
        <v>6644</v>
      </c>
      <c r="BI3271" s="133" t="s">
        <v>6577</v>
      </c>
    </row>
    <row r="3272" spans="56:61" s="20" customFormat="1" ht="15" hidden="1" x14ac:dyDescent="0.25">
      <c r="BD3272" t="str">
        <f t="shared" si="124"/>
        <v>RWNOPMH SOUTH BEDS</v>
      </c>
      <c r="BE3272" s="133" t="s">
        <v>6645</v>
      </c>
      <c r="BF3272" s="133" t="s">
        <v>6646</v>
      </c>
      <c r="BG3272" s="133" t="s">
        <v>6645</v>
      </c>
      <c r="BH3272" s="133" t="s">
        <v>6646</v>
      </c>
      <c r="BI3272" s="133" t="s">
        <v>6577</v>
      </c>
    </row>
    <row r="3273" spans="56:61" s="20" customFormat="1" ht="15" hidden="1" x14ac:dyDescent="0.25">
      <c r="BD3273" t="str">
        <f t="shared" si="124"/>
        <v>RWNOTHER COMMUNITY PREMISES</v>
      </c>
      <c r="BE3273" s="133" t="s">
        <v>6647</v>
      </c>
      <c r="BF3273" s="133" t="s">
        <v>6648</v>
      </c>
      <c r="BG3273" s="133" t="s">
        <v>6647</v>
      </c>
      <c r="BH3273" s="133" t="s">
        <v>6648</v>
      </c>
      <c r="BI3273" s="133" t="s">
        <v>6577</v>
      </c>
    </row>
    <row r="3274" spans="56:61" s="20" customFormat="1" ht="15" hidden="1" x14ac:dyDescent="0.25">
      <c r="BD3274" t="str">
        <f t="shared" si="124"/>
        <v>RWNPOPLARS</v>
      </c>
      <c r="BE3274" s="133" t="s">
        <v>6649</v>
      </c>
      <c r="BF3274" s="133" t="s">
        <v>6650</v>
      </c>
      <c r="BG3274" s="133" t="s">
        <v>6649</v>
      </c>
      <c r="BH3274" s="133" t="s">
        <v>6650</v>
      </c>
      <c r="BI3274" s="133" t="s">
        <v>6577</v>
      </c>
    </row>
    <row r="3275" spans="56:61" s="20" customFormat="1" ht="15" hidden="1" x14ac:dyDescent="0.25">
      <c r="BD3275" t="str">
        <f t="shared" si="124"/>
        <v>RWNPRINCESS ALEXANDRA HOSPITAL</v>
      </c>
      <c r="BE3275" s="133" t="s">
        <v>6651</v>
      </c>
      <c r="BF3275" s="133" t="s">
        <v>6652</v>
      </c>
      <c r="BG3275" s="133" t="s">
        <v>6651</v>
      </c>
      <c r="BH3275" s="133" t="s">
        <v>6652</v>
      </c>
      <c r="BI3275" s="133" t="s">
        <v>6577</v>
      </c>
    </row>
    <row r="3276" spans="56:61" s="20" customFormat="1" ht="15" hidden="1" x14ac:dyDescent="0.25">
      <c r="BD3276" t="str">
        <f t="shared" si="124"/>
        <v>RWNRAYLEIGH CRIMINAL JUSTICE</v>
      </c>
      <c r="BE3276" s="133" t="s">
        <v>6653</v>
      </c>
      <c r="BF3276" s="133" t="s">
        <v>6654</v>
      </c>
      <c r="BG3276" s="133" t="s">
        <v>6653</v>
      </c>
      <c r="BH3276" s="133" t="s">
        <v>6654</v>
      </c>
      <c r="BI3276" s="133" t="s">
        <v>6577</v>
      </c>
    </row>
    <row r="3277" spans="56:61" s="20" customFormat="1" ht="15" hidden="1" x14ac:dyDescent="0.25">
      <c r="BD3277" t="str">
        <f t="shared" si="124"/>
        <v>RWNROBIN PINTO UNIT</v>
      </c>
      <c r="BE3277" s="133" t="s">
        <v>6655</v>
      </c>
      <c r="BF3277" s="133" t="s">
        <v>1039</v>
      </c>
      <c r="BG3277" s="133" t="s">
        <v>6655</v>
      </c>
      <c r="BH3277" s="133" t="s">
        <v>1039</v>
      </c>
      <c r="BI3277" s="133" t="s">
        <v>6577</v>
      </c>
    </row>
    <row r="3278" spans="56:61" s="20" customFormat="1" ht="15" hidden="1" x14ac:dyDescent="0.25">
      <c r="BD3278" t="str">
        <f t="shared" si="124"/>
        <v>RWNROBIN PINTO UNIT</v>
      </c>
      <c r="BE3278" s="133" t="s">
        <v>6656</v>
      </c>
      <c r="BF3278" s="133" t="s">
        <v>1039</v>
      </c>
      <c r="BG3278" s="133" t="s">
        <v>6656</v>
      </c>
      <c r="BH3278" s="133" t="s">
        <v>1039</v>
      </c>
      <c r="BI3278" s="133" t="s">
        <v>6577</v>
      </c>
    </row>
    <row r="3279" spans="56:61" s="20" customFormat="1" ht="15" hidden="1" x14ac:dyDescent="0.25">
      <c r="BD3279" t="str">
        <f t="shared" si="124"/>
        <v>RWNROCHFORD COMMUNITY HOSPITAL</v>
      </c>
      <c r="BE3279" s="133" t="s">
        <v>6657</v>
      </c>
      <c r="BF3279" s="133" t="s">
        <v>1041</v>
      </c>
      <c r="BG3279" s="133" t="s">
        <v>6657</v>
      </c>
      <c r="BH3279" s="133" t="s">
        <v>1041</v>
      </c>
      <c r="BI3279" s="133" t="s">
        <v>6577</v>
      </c>
    </row>
    <row r="3280" spans="56:61" s="20" customFormat="1" ht="15" hidden="1" x14ac:dyDescent="0.25">
      <c r="BD3280" t="str">
        <f t="shared" si="124"/>
        <v>RWNRUNWELL HOSPITAL</v>
      </c>
      <c r="BE3280" s="133" t="s">
        <v>6658</v>
      </c>
      <c r="BF3280" s="133" t="s">
        <v>6659</v>
      </c>
      <c r="BG3280" s="133" t="s">
        <v>6658</v>
      </c>
      <c r="BH3280" s="133" t="s">
        <v>6659</v>
      </c>
      <c r="BI3280" s="133" t="s">
        <v>6577</v>
      </c>
    </row>
    <row r="3281" spans="56:61" s="20" customFormat="1" ht="15" hidden="1" x14ac:dyDescent="0.25">
      <c r="BD3281" t="str">
        <f t="shared" si="124"/>
        <v>RWNSAFFRON WALDEN COMMUNITY HOSPITAL</v>
      </c>
      <c r="BE3281" s="133" t="s">
        <v>6660</v>
      </c>
      <c r="BF3281" s="133" t="s">
        <v>1043</v>
      </c>
      <c r="BG3281" s="133" t="s">
        <v>6660</v>
      </c>
      <c r="BH3281" s="133" t="s">
        <v>1043</v>
      </c>
      <c r="BI3281" s="133" t="s">
        <v>6577</v>
      </c>
    </row>
    <row r="3282" spans="56:61" s="20" customFormat="1" ht="15" hidden="1" x14ac:dyDescent="0.25">
      <c r="BD3282" t="str">
        <f t="shared" si="124"/>
        <v>RWNSOBEDAS (SUBSTANCE ABUSE)</v>
      </c>
      <c r="BE3282" s="133" t="s">
        <v>6661</v>
      </c>
      <c r="BF3282" s="133" t="s">
        <v>6662</v>
      </c>
      <c r="BG3282" s="133" t="s">
        <v>6661</v>
      </c>
      <c r="BH3282" s="133" t="s">
        <v>6662</v>
      </c>
      <c r="BI3282" s="133" t="s">
        <v>6577</v>
      </c>
    </row>
    <row r="3283" spans="56:61" s="20" customFormat="1" ht="15" hidden="1" x14ac:dyDescent="0.25">
      <c r="BD3283" t="str">
        <f t="shared" si="124"/>
        <v>RWNSOUTHEND CDAS</v>
      </c>
      <c r="BE3283" s="133" t="s">
        <v>6663</v>
      </c>
      <c r="BF3283" s="133" t="s">
        <v>6664</v>
      </c>
      <c r="BG3283" s="133" t="s">
        <v>6663</v>
      </c>
      <c r="BH3283" s="133" t="s">
        <v>6664</v>
      </c>
      <c r="BI3283" s="133" t="s">
        <v>6577</v>
      </c>
    </row>
    <row r="3284" spans="56:61" s="20" customFormat="1" ht="15" hidden="1" x14ac:dyDescent="0.25">
      <c r="BD3284" t="str">
        <f t="shared" si="124"/>
        <v>RWNSOUTHEND RESOUCE THERAPY</v>
      </c>
      <c r="BE3284" s="133" t="s">
        <v>6665</v>
      </c>
      <c r="BF3284" s="133" t="s">
        <v>6666</v>
      </c>
      <c r="BG3284" s="133" t="s">
        <v>6665</v>
      </c>
      <c r="BH3284" s="133" t="s">
        <v>6666</v>
      </c>
      <c r="BI3284" s="133" t="s">
        <v>6577</v>
      </c>
    </row>
    <row r="3285" spans="56:61" s="20" customFormat="1" ht="15" hidden="1" x14ac:dyDescent="0.25">
      <c r="BD3285" t="str">
        <f t="shared" si="124"/>
        <v>RWNST MARGARET'S HOSPITAL</v>
      </c>
      <c r="BE3285" s="133" t="s">
        <v>6667</v>
      </c>
      <c r="BF3285" s="133" t="s">
        <v>1045</v>
      </c>
      <c r="BG3285" s="133" t="s">
        <v>6667</v>
      </c>
      <c r="BH3285" s="133" t="s">
        <v>1045</v>
      </c>
      <c r="BI3285" s="133" t="s">
        <v>6577</v>
      </c>
    </row>
    <row r="3286" spans="56:61" s="20" customFormat="1" ht="15" hidden="1" x14ac:dyDescent="0.25">
      <c r="BD3286" t="str">
        <f t="shared" si="124"/>
        <v>RWNTHE GLADES</v>
      </c>
      <c r="BE3286" s="133" t="s">
        <v>6668</v>
      </c>
      <c r="BF3286" s="133" t="s">
        <v>6669</v>
      </c>
      <c r="BG3286" s="133" t="s">
        <v>6668</v>
      </c>
      <c r="BH3286" s="133" t="s">
        <v>6669</v>
      </c>
      <c r="BI3286" s="133" t="s">
        <v>6577</v>
      </c>
    </row>
    <row r="3287" spans="56:61" s="20" customFormat="1" ht="15" hidden="1" x14ac:dyDescent="0.25">
      <c r="BD3287" t="str">
        <f t="shared" si="124"/>
        <v>RWNTHE OLD MILL</v>
      </c>
      <c r="BE3287" s="133" t="s">
        <v>6670</v>
      </c>
      <c r="BF3287" s="133" t="s">
        <v>6671</v>
      </c>
      <c r="BG3287" s="133" t="s">
        <v>6670</v>
      </c>
      <c r="BH3287" s="133" t="s">
        <v>6671</v>
      </c>
      <c r="BI3287" s="133" t="s">
        <v>6577</v>
      </c>
    </row>
    <row r="3288" spans="56:61" s="20" customFormat="1" ht="15" hidden="1" x14ac:dyDescent="0.25">
      <c r="BD3288" t="str">
        <f t="shared" si="124"/>
        <v>RWNTHURROCK COMMUNITY HOSPITAL</v>
      </c>
      <c r="BE3288" s="133" t="s">
        <v>6672</v>
      </c>
      <c r="BF3288" s="133" t="s">
        <v>1049</v>
      </c>
      <c r="BG3288" s="133" t="s">
        <v>6672</v>
      </c>
      <c r="BH3288" s="133" t="s">
        <v>1049</v>
      </c>
      <c r="BI3288" s="133" t="s">
        <v>6577</v>
      </c>
    </row>
    <row r="3289" spans="56:61" s="20" customFormat="1" ht="15" hidden="1" x14ac:dyDescent="0.25">
      <c r="BD3289" t="str">
        <f t="shared" si="124"/>
        <v>RWNWARLEY HOSPITAL</v>
      </c>
      <c r="BE3289" s="133" t="s">
        <v>6673</v>
      </c>
      <c r="BF3289" s="133" t="s">
        <v>6674</v>
      </c>
      <c r="BG3289" s="133" t="s">
        <v>6673</v>
      </c>
      <c r="BH3289" s="133" t="s">
        <v>6674</v>
      </c>
      <c r="BI3289" s="133" t="s">
        <v>6577</v>
      </c>
    </row>
    <row r="3290" spans="56:61" s="20" customFormat="1" ht="15" hidden="1" x14ac:dyDescent="0.25">
      <c r="BD3290" t="str">
        <f t="shared" si="124"/>
        <v>RWNWEST SUFFOLK HOSPITAL</v>
      </c>
      <c r="BE3290" s="133" t="s">
        <v>6675</v>
      </c>
      <c r="BF3290" s="133" t="s">
        <v>2121</v>
      </c>
      <c r="BG3290" s="133" t="s">
        <v>6675</v>
      </c>
      <c r="BH3290" s="133" t="s">
        <v>2121</v>
      </c>
      <c r="BI3290" s="133" t="s">
        <v>6577</v>
      </c>
    </row>
    <row r="3291" spans="56:61" s="20" customFormat="1" ht="15" hidden="1" x14ac:dyDescent="0.25">
      <c r="BD3291" t="str">
        <f t="shared" si="124"/>
        <v>RWNWEYMARKS</v>
      </c>
      <c r="BE3291" s="133" t="s">
        <v>6676</v>
      </c>
      <c r="BF3291" s="133" t="s">
        <v>6677</v>
      </c>
      <c r="BG3291" s="133" t="s">
        <v>6676</v>
      </c>
      <c r="BH3291" s="133" t="s">
        <v>6677</v>
      </c>
      <c r="BI3291" s="133" t="s">
        <v>6577</v>
      </c>
    </row>
    <row r="3292" spans="56:61" s="20" customFormat="1" ht="15" hidden="1" x14ac:dyDescent="0.25">
      <c r="BD3292" t="str">
        <f t="shared" si="124"/>
        <v>RWNWHICHELLO'S WHARF</v>
      </c>
      <c r="BE3292" s="133" t="s">
        <v>6678</v>
      </c>
      <c r="BF3292" s="133" t="s">
        <v>6679</v>
      </c>
      <c r="BG3292" s="133" t="s">
        <v>6678</v>
      </c>
      <c r="BH3292" s="133" t="s">
        <v>6679</v>
      </c>
      <c r="BI3292" s="133" t="s">
        <v>6577</v>
      </c>
    </row>
    <row r="3293" spans="56:61" s="20" customFormat="1" ht="15" hidden="1" x14ac:dyDescent="0.25">
      <c r="BD3293" t="str">
        <f t="shared" si="124"/>
        <v>RWPALEXANDRA HOSPITAL</v>
      </c>
      <c r="BE3293" s="133" t="s">
        <v>6680</v>
      </c>
      <c r="BF3293" s="133" t="s">
        <v>353</v>
      </c>
      <c r="BG3293" s="133" t="s">
        <v>6680</v>
      </c>
      <c r="BH3293" s="133" t="s">
        <v>353</v>
      </c>
      <c r="BI3293" s="133" t="s">
        <v>6681</v>
      </c>
    </row>
    <row r="3294" spans="56:61" s="20" customFormat="1" ht="15" hidden="1" x14ac:dyDescent="0.25">
      <c r="BD3294" t="str">
        <f t="shared" si="124"/>
        <v>RWPKIDDERMINSTER HOSPITAL</v>
      </c>
      <c r="BE3294" s="133" t="s">
        <v>6682</v>
      </c>
      <c r="BF3294" s="133" t="s">
        <v>6683</v>
      </c>
      <c r="BG3294" s="133" t="s">
        <v>6682</v>
      </c>
      <c r="BH3294" s="133" t="s">
        <v>6683</v>
      </c>
      <c r="BI3294" s="133" t="s">
        <v>6681</v>
      </c>
    </row>
    <row r="3295" spans="56:61" s="20" customFormat="1" ht="15" hidden="1" x14ac:dyDescent="0.25">
      <c r="BD3295" t="str">
        <f t="shared" si="124"/>
        <v>RWPKIDDERMINSTER TREATMENT CENTRE</v>
      </c>
      <c r="BE3295" s="133" t="s">
        <v>6684</v>
      </c>
      <c r="BF3295" s="133" t="s">
        <v>6685</v>
      </c>
      <c r="BG3295" s="133" t="s">
        <v>6684</v>
      </c>
      <c r="BH3295" s="133" t="s">
        <v>6685</v>
      </c>
      <c r="BI3295" s="133" t="s">
        <v>6681</v>
      </c>
    </row>
    <row r="3296" spans="56:61" s="20" customFormat="1" ht="15" hidden="1" x14ac:dyDescent="0.25">
      <c r="BD3296" t="str">
        <f t="shared" si="124"/>
        <v>RWPWORCESTERSHIRE ROYAL HOSPITAL</v>
      </c>
      <c r="BE3296" s="133" t="s">
        <v>6686</v>
      </c>
      <c r="BF3296" s="133" t="s">
        <v>567</v>
      </c>
      <c r="BG3296" s="133" t="s">
        <v>6686</v>
      </c>
      <c r="BH3296" s="133" t="s">
        <v>567</v>
      </c>
      <c r="BI3296" s="133" t="s">
        <v>6681</v>
      </c>
    </row>
    <row r="3297" spans="56:61" s="20" customFormat="1" ht="15" hidden="1" x14ac:dyDescent="0.25">
      <c r="BD3297" t="str">
        <f t="shared" si="124"/>
        <v>RWR(SOVEREIGN HOUSE) HILL END LANE (SITE 3)</v>
      </c>
      <c r="BE3297" t="s">
        <v>6687</v>
      </c>
      <c r="BF3297" s="112" t="s">
        <v>6688</v>
      </c>
      <c r="BG3297" t="s">
        <v>6687</v>
      </c>
      <c r="BH3297" s="112" t="s">
        <v>6688</v>
      </c>
      <c r="BI3297" s="133" t="s">
        <v>6689</v>
      </c>
    </row>
    <row r="3298" spans="56:61" s="20" customFormat="1" ht="15" hidden="1" x14ac:dyDescent="0.25">
      <c r="BD3298" t="str">
        <f t="shared" si="124"/>
        <v>RWRABBEY &amp; DEACON UNITS</v>
      </c>
      <c r="BE3298" s="133" t="s">
        <v>6690</v>
      </c>
      <c r="BF3298" s="133" t="s">
        <v>6691</v>
      </c>
      <c r="BG3298" s="133" t="s">
        <v>6690</v>
      </c>
      <c r="BH3298" s="133" t="s">
        <v>6691</v>
      </c>
      <c r="BI3298" s="133" t="s">
        <v>6689</v>
      </c>
    </row>
    <row r="3299" spans="56:61" s="20" customFormat="1" ht="15" hidden="1" x14ac:dyDescent="0.25">
      <c r="BD3299" t="str">
        <f t="shared" si="124"/>
        <v>RWRADTU (SHRODELLS)</v>
      </c>
      <c r="BE3299" s="133" t="s">
        <v>6692</v>
      </c>
      <c r="BF3299" s="133" t="s">
        <v>6693</v>
      </c>
      <c r="BG3299" s="133" t="s">
        <v>6692</v>
      </c>
      <c r="BH3299" s="133" t="s">
        <v>6693</v>
      </c>
      <c r="BI3299" s="133" t="s">
        <v>6689</v>
      </c>
    </row>
    <row r="3300" spans="56:61" s="20" customFormat="1" ht="15" hidden="1" x14ac:dyDescent="0.25">
      <c r="BD3300" t="str">
        <f t="shared" si="124"/>
        <v>RWRADTU EAST AND NORTH</v>
      </c>
      <c r="BE3300" s="133" t="s">
        <v>6694</v>
      </c>
      <c r="BF3300" s="133" t="s">
        <v>6695</v>
      </c>
      <c r="BG3300" s="133" t="s">
        <v>6694</v>
      </c>
      <c r="BH3300" s="133" t="s">
        <v>6695</v>
      </c>
      <c r="BI3300" s="133" t="s">
        <v>6689</v>
      </c>
    </row>
    <row r="3301" spans="56:61" s="20" customFormat="1" ht="15" hidden="1" x14ac:dyDescent="0.25">
      <c r="BD3301" t="str">
        <f t="shared" si="124"/>
        <v>RWRADULT MENTAL HEALTH UNIT (GAINSFORD HOUSE)</v>
      </c>
      <c r="BE3301" s="138" t="s">
        <v>6696</v>
      </c>
      <c r="BF3301" s="138" t="s">
        <v>6697</v>
      </c>
      <c r="BG3301" s="138" t="s">
        <v>6696</v>
      </c>
      <c r="BH3301" s="138" t="s">
        <v>6697</v>
      </c>
      <c r="BI3301" s="133" t="s">
        <v>6689</v>
      </c>
    </row>
    <row r="3302" spans="56:61" s="20" customFormat="1" ht="15" hidden="1" x14ac:dyDescent="0.25">
      <c r="BD3302" t="str">
        <f t="shared" si="124"/>
        <v>RWRADULT MENTAL HEALTH UNIT (HAMPDEN HOUSE)</v>
      </c>
      <c r="BE3302" s="138" t="s">
        <v>6698</v>
      </c>
      <c r="BF3302" s="138" t="s">
        <v>6699</v>
      </c>
      <c r="BG3302" s="138" t="s">
        <v>6698</v>
      </c>
      <c r="BH3302" s="138" t="s">
        <v>6699</v>
      </c>
      <c r="BI3302" s="133" t="s">
        <v>6689</v>
      </c>
    </row>
    <row r="3303" spans="56:61" s="20" customFormat="1" ht="15" hidden="1" x14ac:dyDescent="0.25">
      <c r="BD3303" t="str">
        <f t="shared" si="124"/>
        <v>RWRAOT N HERTS &amp; STEVENAGE</v>
      </c>
      <c r="BE3303" s="133" t="s">
        <v>6700</v>
      </c>
      <c r="BF3303" s="133" t="s">
        <v>6701</v>
      </c>
      <c r="BG3303" s="133" t="s">
        <v>6700</v>
      </c>
      <c r="BH3303" s="133" t="s">
        <v>6701</v>
      </c>
      <c r="BI3303" s="133" t="s">
        <v>6689</v>
      </c>
    </row>
    <row r="3304" spans="56:61" s="20" customFormat="1" ht="15" hidden="1" x14ac:dyDescent="0.25">
      <c r="BD3304" t="str">
        <f t="shared" si="124"/>
        <v>RWRAPPLETREES &amp; CHERRYTREES</v>
      </c>
      <c r="BE3304" s="133" t="s">
        <v>6702</v>
      </c>
      <c r="BF3304" s="133" t="s">
        <v>6703</v>
      </c>
      <c r="BG3304" s="133" t="s">
        <v>6702</v>
      </c>
      <c r="BH3304" s="133" t="s">
        <v>6703</v>
      </c>
      <c r="BI3304" s="133" t="s">
        <v>6689</v>
      </c>
    </row>
    <row r="3305" spans="56:61" s="20" customFormat="1" ht="15" hidden="1" x14ac:dyDescent="0.25">
      <c r="BD3305" t="str">
        <f t="shared" si="124"/>
        <v>RWRCATT NORTH HERTS</v>
      </c>
      <c r="BE3305" s="133" t="s">
        <v>6704</v>
      </c>
      <c r="BF3305" s="133" t="s">
        <v>6705</v>
      </c>
      <c r="BG3305" s="133" t="s">
        <v>6704</v>
      </c>
      <c r="BH3305" s="133" t="s">
        <v>6705</v>
      </c>
      <c r="BI3305" s="133" t="s">
        <v>6689</v>
      </c>
    </row>
    <row r="3306" spans="56:61" s="20" customFormat="1" ht="15" hidden="1" x14ac:dyDescent="0.25">
      <c r="BD3306" t="str">
        <f t="shared" si="124"/>
        <v>RWRCOMMUNITY DRUG AND ALCOHOL UNIT (STATION RD)</v>
      </c>
      <c r="BE3306" s="133" t="s">
        <v>6706</v>
      </c>
      <c r="BF3306" s="133" t="s">
        <v>6707</v>
      </c>
      <c r="BG3306" s="133" t="s">
        <v>6706</v>
      </c>
      <c r="BH3306" s="133" t="s">
        <v>6707</v>
      </c>
      <c r="BI3306" s="133" t="s">
        <v>6689</v>
      </c>
    </row>
    <row r="3307" spans="56:61" s="20" customFormat="1" ht="15" hidden="1" x14ac:dyDescent="0.25">
      <c r="BD3307" t="str">
        <f t="shared" si="124"/>
        <v>RWRCOMMUNITY SUPPORT UNIT (WATFORD)</v>
      </c>
      <c r="BE3307" s="133" t="s">
        <v>6708</v>
      </c>
      <c r="BF3307" s="133" t="s">
        <v>6709</v>
      </c>
      <c r="BG3307" s="133" t="s">
        <v>6708</v>
      </c>
      <c r="BH3307" s="133" t="s">
        <v>6709</v>
      </c>
      <c r="BI3307" s="133" t="s">
        <v>6689</v>
      </c>
    </row>
    <row r="3308" spans="56:61" s="20" customFormat="1" ht="15" hidden="1" x14ac:dyDescent="0.25">
      <c r="BD3308" t="str">
        <f t="shared" si="124"/>
        <v>RWRDAY HOSPITAL</v>
      </c>
      <c r="BE3308" s="133" t="s">
        <v>6710</v>
      </c>
      <c r="BF3308" s="133" t="s">
        <v>6711</v>
      </c>
      <c r="BG3308" s="133" t="s">
        <v>6710</v>
      </c>
      <c r="BH3308" s="133" t="s">
        <v>6711</v>
      </c>
      <c r="BI3308" s="133" t="s">
        <v>6689</v>
      </c>
    </row>
    <row r="3309" spans="56:61" s="20" customFormat="1" ht="15" hidden="1" x14ac:dyDescent="0.25">
      <c r="BD3309" t="str">
        <f t="shared" si="124"/>
        <v>RWRELDERLY MENTAL AND INFIRM UNIT ELIZABETH COURT</v>
      </c>
      <c r="BE3309" s="138" t="s">
        <v>6712</v>
      </c>
      <c r="BF3309" s="138" t="s">
        <v>6713</v>
      </c>
      <c r="BG3309" s="138" t="s">
        <v>6712</v>
      </c>
      <c r="BH3309" s="138" t="s">
        <v>6713</v>
      </c>
      <c r="BI3309" s="133" t="s">
        <v>6689</v>
      </c>
    </row>
    <row r="3310" spans="56:61" s="20" customFormat="1" ht="15" hidden="1" x14ac:dyDescent="0.25">
      <c r="BD3310" t="str">
        <f t="shared" si="124"/>
        <v>RWRELDERLY MENTAL AND INFIRM UNIT VICTORIA COURT</v>
      </c>
      <c r="BE3310" s="138" t="s">
        <v>6714</v>
      </c>
      <c r="BF3310" s="138" t="s">
        <v>6715</v>
      </c>
      <c r="BG3310" s="138" t="s">
        <v>6714</v>
      </c>
      <c r="BH3310" s="138" t="s">
        <v>6715</v>
      </c>
      <c r="BI3310" s="133" t="s">
        <v>6689</v>
      </c>
    </row>
    <row r="3311" spans="56:61" s="20" customFormat="1" ht="15" hidden="1" x14ac:dyDescent="0.25">
      <c r="BD3311" t="str">
        <f t="shared" si="124"/>
        <v>RWRERIC SHEPHERD ADMINISTRATION</v>
      </c>
      <c r="BE3311" s="133" t="s">
        <v>6716</v>
      </c>
      <c r="BF3311" s="133" t="s">
        <v>6717</v>
      </c>
      <c r="BG3311" s="133" t="s">
        <v>6716</v>
      </c>
      <c r="BH3311" s="133" t="s">
        <v>6717</v>
      </c>
      <c r="BI3311" s="133" t="s">
        <v>6689</v>
      </c>
    </row>
    <row r="3312" spans="56:61" s="20" customFormat="1" ht="15" hidden="1" x14ac:dyDescent="0.25">
      <c r="BD3312" t="str">
        <f t="shared" si="124"/>
        <v>RWRHEMEL HEMPSTEAD GENERAL HOSPITAL</v>
      </c>
      <c r="BE3312" s="133" t="s">
        <v>6718</v>
      </c>
      <c r="BF3312" s="133" t="s">
        <v>6719</v>
      </c>
      <c r="BG3312" s="133" t="s">
        <v>6718</v>
      </c>
      <c r="BH3312" s="133" t="s">
        <v>6719</v>
      </c>
      <c r="BI3312" s="133" t="s">
        <v>6689</v>
      </c>
    </row>
    <row r="3313" spans="56:61" s="20" customFormat="1" ht="15" hidden="1" x14ac:dyDescent="0.25">
      <c r="BD3313" t="str">
        <f t="shared" si="124"/>
        <v>RWRHERTS AND ESSEX HOSPITAL</v>
      </c>
      <c r="BE3313" s="133" t="s">
        <v>6720</v>
      </c>
      <c r="BF3313" s="133" t="s">
        <v>6611</v>
      </c>
      <c r="BG3313" s="133" t="s">
        <v>6720</v>
      </c>
      <c r="BH3313" s="133" t="s">
        <v>6611</v>
      </c>
      <c r="BI3313" s="133" t="s">
        <v>6689</v>
      </c>
    </row>
    <row r="3314" spans="56:61" s="20" customFormat="1" ht="15" hidden="1" x14ac:dyDescent="0.25">
      <c r="BD3314" t="str">
        <f t="shared" si="124"/>
        <v>RWRHORNETS WARD</v>
      </c>
      <c r="BE3314" s="133" t="s">
        <v>6721</v>
      </c>
      <c r="BF3314" s="133" t="s">
        <v>6722</v>
      </c>
      <c r="BG3314" s="133" t="s">
        <v>6721</v>
      </c>
      <c r="BH3314" s="133" t="s">
        <v>6722</v>
      </c>
      <c r="BI3314" s="133" t="s">
        <v>6689</v>
      </c>
    </row>
    <row r="3315" spans="56:61" s="20" customFormat="1" ht="15" hidden="1" x14ac:dyDescent="0.25">
      <c r="BD3315" t="str">
        <f t="shared" si="124"/>
        <v>RWRKINGSLEY GREEN</v>
      </c>
      <c r="BE3315" s="133" t="s">
        <v>6723</v>
      </c>
      <c r="BF3315" s="133" t="s">
        <v>6724</v>
      </c>
      <c r="BG3315" s="133" t="s">
        <v>6723</v>
      </c>
      <c r="BH3315" s="133" t="s">
        <v>6724</v>
      </c>
      <c r="BI3315" s="133" t="s">
        <v>6689</v>
      </c>
    </row>
    <row r="3316" spans="56:61" s="20" customFormat="1" ht="15" hidden="1" x14ac:dyDescent="0.25">
      <c r="BD3316" t="str">
        <f t="shared" si="124"/>
        <v>RWRLAMBOURN GROVE</v>
      </c>
      <c r="BE3316" s="138" t="s">
        <v>6725</v>
      </c>
      <c r="BF3316" s="138" t="s">
        <v>6726</v>
      </c>
      <c r="BG3316" s="138" t="s">
        <v>6725</v>
      </c>
      <c r="BH3316" s="138" t="s">
        <v>6726</v>
      </c>
      <c r="BI3316" s="133" t="s">
        <v>6689</v>
      </c>
    </row>
    <row r="3317" spans="56:61" s="20" customFormat="1" ht="15" hidden="1" x14ac:dyDescent="0.25">
      <c r="BD3317" t="str">
        <f t="shared" si="124"/>
        <v>RWRLEXDEN SITE</v>
      </c>
      <c r="BE3317" s="133" t="s">
        <v>6727</v>
      </c>
      <c r="BF3317" s="133" t="s">
        <v>6728</v>
      </c>
      <c r="BG3317" s="133" t="s">
        <v>6727</v>
      </c>
      <c r="BH3317" s="133" t="s">
        <v>6728</v>
      </c>
      <c r="BI3317" s="133" t="s">
        <v>6689</v>
      </c>
    </row>
    <row r="3318" spans="56:61" s="20" customFormat="1" ht="15" hidden="1" x14ac:dyDescent="0.25">
      <c r="BD3318" t="str">
        <f t="shared" si="124"/>
        <v>RWRLISTER ADULT ASTON WARD MENTAL HEALTH UNIT</v>
      </c>
      <c r="BE3318" s="133" t="s">
        <v>6729</v>
      </c>
      <c r="BF3318" s="133" t="s">
        <v>6730</v>
      </c>
      <c r="BG3318" s="133" t="s">
        <v>6729</v>
      </c>
      <c r="BH3318" s="133" t="s">
        <v>6730</v>
      </c>
      <c r="BI3318" s="133" t="s">
        <v>6689</v>
      </c>
    </row>
    <row r="3319" spans="56:61" s="20" customFormat="1" ht="15" hidden="1" x14ac:dyDescent="0.25">
      <c r="BD3319" t="str">
        <f t="shared" si="124"/>
        <v>RWRLISTER ADULT WILBURY WARD MHU</v>
      </c>
      <c r="BE3319" s="133" t="s">
        <v>6731</v>
      </c>
      <c r="BF3319" s="133" t="s">
        <v>6732</v>
      </c>
      <c r="BG3319" s="133" t="s">
        <v>6731</v>
      </c>
      <c r="BH3319" s="133" t="s">
        <v>6732</v>
      </c>
      <c r="BI3319" s="133" t="s">
        <v>6689</v>
      </c>
    </row>
    <row r="3320" spans="56:61" s="20" customFormat="1" ht="15" hidden="1" x14ac:dyDescent="0.25">
      <c r="BD3320" t="str">
        <f t="shared" si="124"/>
        <v>RWRLISTER ELDERLY EDENBROOK WARD MENTAL HEALTH UNIT</v>
      </c>
      <c r="BE3320" s="133" t="s">
        <v>6733</v>
      </c>
      <c r="BF3320" s="133" t="s">
        <v>6734</v>
      </c>
      <c r="BG3320" s="133" t="s">
        <v>6733</v>
      </c>
      <c r="BH3320" s="133" t="s">
        <v>6734</v>
      </c>
      <c r="BI3320" s="133" t="s">
        <v>6689</v>
      </c>
    </row>
    <row r="3321" spans="56:61" s="20" customFormat="1" ht="15" hidden="1" x14ac:dyDescent="0.25">
      <c r="BD3321" t="str">
        <f t="shared" si="124"/>
        <v>RWRLISTER ELDERLY FAIRLANDS WARD MENTAL HEALTH UNIT</v>
      </c>
      <c r="BE3321" s="133" t="s">
        <v>6735</v>
      </c>
      <c r="BF3321" s="133" t="s">
        <v>6736</v>
      </c>
      <c r="BG3321" s="133" t="s">
        <v>6735</v>
      </c>
      <c r="BH3321" s="133" t="s">
        <v>6736</v>
      </c>
      <c r="BI3321" s="133" t="s">
        <v>6689</v>
      </c>
    </row>
    <row r="3322" spans="56:61" s="20" customFormat="1" ht="15" hidden="1" x14ac:dyDescent="0.25">
      <c r="BD3322" t="str">
        <f t="shared" si="124"/>
        <v>RWRLISTER HOSPITAL</v>
      </c>
      <c r="BE3322" s="133" t="s">
        <v>6737</v>
      </c>
      <c r="BF3322" s="133" t="s">
        <v>6481</v>
      </c>
      <c r="BG3322" s="133" t="s">
        <v>6737</v>
      </c>
      <c r="BH3322" s="133" t="s">
        <v>6481</v>
      </c>
      <c r="BI3322" s="133" t="s">
        <v>6689</v>
      </c>
    </row>
    <row r="3323" spans="56:61" s="20" customFormat="1" ht="15" hidden="1" x14ac:dyDescent="0.25">
      <c r="BD3323" t="str">
        <f t="shared" si="124"/>
        <v>RWRLITTLE PLUMSTEAD HOSPITAL</v>
      </c>
      <c r="BE3323" s="133" t="s">
        <v>6738</v>
      </c>
      <c r="BF3323" s="133" t="s">
        <v>6739</v>
      </c>
      <c r="BG3323" s="133" t="s">
        <v>6738</v>
      </c>
      <c r="BH3323" s="133" t="s">
        <v>6739</v>
      </c>
      <c r="BI3323" s="133" t="s">
        <v>6689</v>
      </c>
    </row>
    <row r="3324" spans="56:61" s="20" customFormat="1" ht="15" hidden="1" x14ac:dyDescent="0.25">
      <c r="BD3324" t="str">
        <f t="shared" si="124"/>
        <v>RWRLOGANDENE</v>
      </c>
      <c r="BE3324" s="133" t="s">
        <v>6740</v>
      </c>
      <c r="BF3324" s="133" t="s">
        <v>6741</v>
      </c>
      <c r="BG3324" s="133" t="s">
        <v>6740</v>
      </c>
      <c r="BH3324" s="133" t="s">
        <v>6741</v>
      </c>
      <c r="BI3324" s="133" t="s">
        <v>6689</v>
      </c>
    </row>
    <row r="3325" spans="56:61" s="20" customFormat="1" ht="15" hidden="1" x14ac:dyDescent="0.25">
      <c r="BD3325" t="str">
        <f t="shared" si="124"/>
        <v>RWRLOGANDENE EMI UNIT</v>
      </c>
      <c r="BE3325" s="133" t="s">
        <v>6742</v>
      </c>
      <c r="BF3325" s="133" t="s">
        <v>6743</v>
      </c>
      <c r="BG3325" s="133" t="s">
        <v>6742</v>
      </c>
      <c r="BH3325" s="133" t="s">
        <v>6743</v>
      </c>
      <c r="BI3325" s="133" t="s">
        <v>6689</v>
      </c>
    </row>
    <row r="3326" spans="56:61" s="20" customFormat="1" ht="15" hidden="1" x14ac:dyDescent="0.25">
      <c r="BD3326" t="str">
        <f t="shared" si="124"/>
        <v>RWRMENTAL HEALTH SERVICE (ALBANY LODGE)</v>
      </c>
      <c r="BE3326" s="138" t="s">
        <v>6744</v>
      </c>
      <c r="BF3326" s="138" t="s">
        <v>6745</v>
      </c>
      <c r="BG3326" s="138" t="s">
        <v>6744</v>
      </c>
      <c r="BH3326" s="138" t="s">
        <v>6745</v>
      </c>
      <c r="BI3326" s="133" t="s">
        <v>6689</v>
      </c>
    </row>
    <row r="3327" spans="56:61" s="20" customFormat="1" ht="15" hidden="1" x14ac:dyDescent="0.25">
      <c r="BD3327" t="str">
        <f t="shared" si="124"/>
        <v>RWRMENTAL HEALTH SERVICE (LISTER HOSPITAL)</v>
      </c>
      <c r="BE3327" t="s">
        <v>6746</v>
      </c>
      <c r="BF3327" t="s">
        <v>6747</v>
      </c>
      <c r="BG3327" t="s">
        <v>6746</v>
      </c>
      <c r="BH3327" t="s">
        <v>6747</v>
      </c>
      <c r="BI3327" s="133" t="s">
        <v>6689</v>
      </c>
    </row>
    <row r="3328" spans="56:61" s="20" customFormat="1" ht="15" hidden="1" x14ac:dyDescent="0.25">
      <c r="BD3328" t="str">
        <f t="shared" ref="BD3328:BD3391" si="125">CONCATENATE(LEFT(BE3328, 3),BF3328)</f>
        <v>RWRMENTAL HEALTH SERVICE (THE MEADOWS)</v>
      </c>
      <c r="BE3328" s="138" t="s">
        <v>6748</v>
      </c>
      <c r="BF3328" s="138" t="s">
        <v>6749</v>
      </c>
      <c r="BG3328" s="138" t="s">
        <v>6748</v>
      </c>
      <c r="BH3328" s="138" t="s">
        <v>6749</v>
      </c>
      <c r="BI3328" s="133" t="s">
        <v>6689</v>
      </c>
    </row>
    <row r="3329" spans="56:61" s="20" customFormat="1" ht="15" hidden="1" x14ac:dyDescent="0.25">
      <c r="BD3329" t="str">
        <f t="shared" si="125"/>
        <v>RWRMHU SHRODELLS (ADULT ESSEX WARD)</v>
      </c>
      <c r="BE3329" s="133" t="s">
        <v>6750</v>
      </c>
      <c r="BF3329" s="133" t="s">
        <v>6751</v>
      </c>
      <c r="BG3329" s="133" t="s">
        <v>6750</v>
      </c>
      <c r="BH3329" s="133" t="s">
        <v>6751</v>
      </c>
      <c r="BI3329" s="133" t="s">
        <v>6689</v>
      </c>
    </row>
    <row r="3330" spans="56:61" s="20" customFormat="1" ht="15" hidden="1" x14ac:dyDescent="0.25">
      <c r="BD3330" t="str">
        <f t="shared" si="125"/>
        <v>RWRMHU SHRODELLS (ADULT MALDEN WARD)</v>
      </c>
      <c r="BE3330" s="133" t="s">
        <v>6752</v>
      </c>
      <c r="BF3330" s="133" t="s">
        <v>6753</v>
      </c>
      <c r="BG3330" s="133" t="s">
        <v>6752</v>
      </c>
      <c r="BH3330" s="133" t="s">
        <v>6753</v>
      </c>
      <c r="BI3330" s="133" t="s">
        <v>6689</v>
      </c>
    </row>
    <row r="3331" spans="56:61" s="20" customFormat="1" ht="15" hidden="1" x14ac:dyDescent="0.25">
      <c r="BD3331" t="str">
        <f t="shared" si="125"/>
        <v>RWRNASCOT LAWN</v>
      </c>
      <c r="BE3331" s="133" t="s">
        <v>6754</v>
      </c>
      <c r="BF3331" s="133" t="s">
        <v>6755</v>
      </c>
      <c r="BG3331" s="133" t="s">
        <v>6754</v>
      </c>
      <c r="BH3331" s="133" t="s">
        <v>6755</v>
      </c>
      <c r="BI3331" s="133" t="s">
        <v>6689</v>
      </c>
    </row>
    <row r="3332" spans="56:61" s="20" customFormat="1" ht="15" hidden="1" x14ac:dyDescent="0.25">
      <c r="BD3332" t="str">
        <f t="shared" si="125"/>
        <v>RWRPROSPECT HOUSE</v>
      </c>
      <c r="BE3332" s="138" t="s">
        <v>6756</v>
      </c>
      <c r="BF3332" s="138" t="s">
        <v>6757</v>
      </c>
      <c r="BG3332" s="138" t="s">
        <v>6756</v>
      </c>
      <c r="BH3332" s="138" t="s">
        <v>6757</v>
      </c>
      <c r="BI3332" s="133" t="s">
        <v>6689</v>
      </c>
    </row>
    <row r="3333" spans="56:61" s="20" customFormat="1" ht="15" hidden="1" x14ac:dyDescent="0.25">
      <c r="BD3333" t="str">
        <f t="shared" si="125"/>
        <v>RWRQE2 ADULT MYMMS WARD MENTAL HEALTH UNIT</v>
      </c>
      <c r="BE3333" s="133" t="s">
        <v>6758</v>
      </c>
      <c r="BF3333" s="133" t="s">
        <v>6759</v>
      </c>
      <c r="BG3333" s="133" t="s">
        <v>6758</v>
      </c>
      <c r="BH3333" s="133" t="s">
        <v>6759</v>
      </c>
      <c r="BI3333" s="133" t="s">
        <v>6689</v>
      </c>
    </row>
    <row r="3334" spans="56:61" s="20" customFormat="1" ht="15" hidden="1" x14ac:dyDescent="0.25">
      <c r="BD3334" t="str">
        <f t="shared" si="125"/>
        <v>RWRQE2 ADULT WELWYN WARD MENTAL HEALTH UNIT</v>
      </c>
      <c r="BE3334" s="133" t="s">
        <v>6760</v>
      </c>
      <c r="BF3334" s="133" t="s">
        <v>6761</v>
      </c>
      <c r="BG3334" s="133" t="s">
        <v>6760</v>
      </c>
      <c r="BH3334" s="133" t="s">
        <v>6761</v>
      </c>
      <c r="BI3334" s="133" t="s">
        <v>6689</v>
      </c>
    </row>
    <row r="3335" spans="56:61" s="20" customFormat="1" ht="15" hidden="1" x14ac:dyDescent="0.25">
      <c r="BD3335" t="str">
        <f t="shared" si="125"/>
        <v>RWRQE2 MOTHER &amp; BABY THUMBSWOOD UNIT MENTAL HEALTH UNIT</v>
      </c>
      <c r="BE3335" s="133" t="s">
        <v>6762</v>
      </c>
      <c r="BF3335" s="133" t="s">
        <v>6763</v>
      </c>
      <c r="BG3335" s="133" t="s">
        <v>6762</v>
      </c>
      <c r="BH3335" s="133" t="s">
        <v>6763</v>
      </c>
      <c r="BI3335" s="133" t="s">
        <v>6689</v>
      </c>
    </row>
    <row r="3336" spans="56:61" s="20" customFormat="1" ht="15" hidden="1" x14ac:dyDescent="0.25">
      <c r="BD3336" t="str">
        <f t="shared" si="125"/>
        <v>RWRRAID - NORTH EAST</v>
      </c>
      <c r="BE3336" s="133" t="s">
        <v>6764</v>
      </c>
      <c r="BF3336" s="133" t="s">
        <v>6765</v>
      </c>
      <c r="BG3336" s="133" t="s">
        <v>6764</v>
      </c>
      <c r="BH3336" s="133" t="s">
        <v>6765</v>
      </c>
      <c r="BI3336" s="133" t="s">
        <v>6689</v>
      </c>
    </row>
    <row r="3337" spans="56:61" s="20" customFormat="1" ht="15" hidden="1" x14ac:dyDescent="0.25">
      <c r="BD3337" t="str">
        <f t="shared" si="125"/>
        <v>RWRRAID - SOUTH WEST HERTS</v>
      </c>
      <c r="BE3337" s="133" t="s">
        <v>6766</v>
      </c>
      <c r="BF3337" s="133" t="s">
        <v>6767</v>
      </c>
      <c r="BG3337" s="133" t="s">
        <v>6766</v>
      </c>
      <c r="BH3337" s="133" t="s">
        <v>6767</v>
      </c>
      <c r="BI3337" s="133" t="s">
        <v>6689</v>
      </c>
    </row>
    <row r="3338" spans="56:61" s="20" customFormat="1" ht="15" hidden="1" x14ac:dyDescent="0.25">
      <c r="BD3338" t="str">
        <f t="shared" si="125"/>
        <v>RWRSAFFRON GROUND</v>
      </c>
      <c r="BE3338" s="133" t="s">
        <v>6768</v>
      </c>
      <c r="BF3338" s="133" t="s">
        <v>6769</v>
      </c>
      <c r="BG3338" s="133" t="s">
        <v>6768</v>
      </c>
      <c r="BH3338" s="133" t="s">
        <v>6769</v>
      </c>
      <c r="BI3338" s="133" t="s">
        <v>6689</v>
      </c>
    </row>
    <row r="3339" spans="56:61" s="20" customFormat="1" ht="15" hidden="1" x14ac:dyDescent="0.25">
      <c r="BD3339" t="str">
        <f t="shared" si="125"/>
        <v>RWRSAFFRON GROUND</v>
      </c>
      <c r="BE3339" s="133" t="s">
        <v>6770</v>
      </c>
      <c r="BF3339" s="133" t="s">
        <v>6769</v>
      </c>
      <c r="BG3339" s="133" t="s">
        <v>6770</v>
      </c>
      <c r="BH3339" s="133" t="s">
        <v>6769</v>
      </c>
      <c r="BI3339" s="133" t="s">
        <v>6689</v>
      </c>
    </row>
    <row r="3340" spans="56:61" s="20" customFormat="1" ht="15" hidden="1" x14ac:dyDescent="0.25">
      <c r="BD3340" t="str">
        <f t="shared" si="125"/>
        <v>RWRSEWARD LODGE</v>
      </c>
      <c r="BE3340" s="138" t="s">
        <v>6771</v>
      </c>
      <c r="BF3340" s="138" t="s">
        <v>6772</v>
      </c>
      <c r="BG3340" s="138" t="s">
        <v>6771</v>
      </c>
      <c r="BH3340" s="138" t="s">
        <v>6772</v>
      </c>
      <c r="BI3340" s="133" t="s">
        <v>6689</v>
      </c>
    </row>
    <row r="3341" spans="56:61" s="20" customFormat="1" ht="15" hidden="1" x14ac:dyDescent="0.25">
      <c r="BD3341" t="str">
        <f t="shared" si="125"/>
        <v>RWRSHRODELLS UNIT</v>
      </c>
      <c r="BE3341" s="133" t="s">
        <v>6773</v>
      </c>
      <c r="BF3341" s="133" t="s">
        <v>6774</v>
      </c>
      <c r="BG3341" s="133" t="s">
        <v>6773</v>
      </c>
      <c r="BH3341" s="133" t="s">
        <v>6774</v>
      </c>
      <c r="BI3341" s="133" t="s">
        <v>6689</v>
      </c>
    </row>
    <row r="3342" spans="56:61" s="20" customFormat="1" ht="15" hidden="1" x14ac:dyDescent="0.25">
      <c r="BD3342" t="str">
        <f t="shared" si="125"/>
        <v>RWRSOUTH WEST HERTS COMMUNITY DRUG ALCOHOL UNIT (CDAT)</v>
      </c>
      <c r="BE3342" s="133" t="s">
        <v>6775</v>
      </c>
      <c r="BF3342" s="133" t="s">
        <v>6776</v>
      </c>
      <c r="BG3342" s="133" t="s">
        <v>6775</v>
      </c>
      <c r="BH3342" s="133" t="s">
        <v>6776</v>
      </c>
      <c r="BI3342" s="133" t="s">
        <v>6689</v>
      </c>
    </row>
    <row r="3343" spans="56:61" s="20" customFormat="1" ht="15" hidden="1" x14ac:dyDescent="0.25">
      <c r="BD3343" t="str">
        <f t="shared" si="125"/>
        <v>RWRSPECIAL CARE BABY UNIT (HEMEL HEMPSTEAD GENERAL HOSPITAL)</v>
      </c>
      <c r="BE3343" s="133" t="s">
        <v>6777</v>
      </c>
      <c r="BF3343" s="133" t="s">
        <v>6778</v>
      </c>
      <c r="BG3343" s="133" t="s">
        <v>6777</v>
      </c>
      <c r="BH3343" s="133" t="s">
        <v>6778</v>
      </c>
      <c r="BI3343" s="133" t="s">
        <v>6689</v>
      </c>
    </row>
    <row r="3344" spans="56:61" s="20" customFormat="1" ht="15" hidden="1" x14ac:dyDescent="0.25">
      <c r="BD3344" t="str">
        <f t="shared" si="125"/>
        <v>RWRSPECIAL CARE BABY UNIT (WATFORD GENERAL HOSPITAL)</v>
      </c>
      <c r="BE3344" s="133" t="s">
        <v>6779</v>
      </c>
      <c r="BF3344" s="133" t="s">
        <v>6780</v>
      </c>
      <c r="BG3344" s="133" t="s">
        <v>6779</v>
      </c>
      <c r="BH3344" s="133" t="s">
        <v>6780</v>
      </c>
      <c r="BI3344" s="133" t="s">
        <v>6689</v>
      </c>
    </row>
    <row r="3345" spans="56:61" s="20" customFormat="1" ht="15" hidden="1" x14ac:dyDescent="0.25">
      <c r="BD3345" t="str">
        <f t="shared" si="125"/>
        <v>RWRST ALBANS CDC</v>
      </c>
      <c r="BE3345" s="133" t="s">
        <v>6781</v>
      </c>
      <c r="BF3345" s="133" t="s">
        <v>6782</v>
      </c>
      <c r="BG3345" s="133" t="s">
        <v>6781</v>
      </c>
      <c r="BH3345" s="133" t="s">
        <v>6782</v>
      </c>
      <c r="BI3345" s="133" t="s">
        <v>6689</v>
      </c>
    </row>
    <row r="3346" spans="56:61" s="20" customFormat="1" ht="15" hidden="1" x14ac:dyDescent="0.25">
      <c r="BD3346" t="str">
        <f t="shared" si="125"/>
        <v>RWRST ALBANS ROAD</v>
      </c>
      <c r="BE3346" s="138" t="s">
        <v>6783</v>
      </c>
      <c r="BF3346" s="138" t="s">
        <v>6784</v>
      </c>
      <c r="BG3346" s="138" t="s">
        <v>6783</v>
      </c>
      <c r="BH3346" s="138" t="s">
        <v>6784</v>
      </c>
      <c r="BI3346" s="133" t="s">
        <v>6689</v>
      </c>
    </row>
    <row r="3347" spans="56:61" s="20" customFormat="1" ht="15" hidden="1" x14ac:dyDescent="0.25">
      <c r="BD3347" t="str">
        <f t="shared" si="125"/>
        <v>RWRST CLAIRES</v>
      </c>
      <c r="BE3347" s="133" t="s">
        <v>6785</v>
      </c>
      <c r="BF3347" s="133" t="s">
        <v>6786</v>
      </c>
      <c r="BG3347" s="133" t="s">
        <v>6785</v>
      </c>
      <c r="BH3347" s="133" t="s">
        <v>6786</v>
      </c>
      <c r="BI3347" s="133" t="s">
        <v>6689</v>
      </c>
    </row>
    <row r="3348" spans="56:61" s="20" customFormat="1" ht="15" hidden="1" x14ac:dyDescent="0.25">
      <c r="BD3348" t="str">
        <f t="shared" si="125"/>
        <v>RWRST JULIANS</v>
      </c>
      <c r="BE3348" s="133" t="s">
        <v>6787</v>
      </c>
      <c r="BF3348" s="133" t="s">
        <v>6788</v>
      </c>
      <c r="BG3348" s="133" t="s">
        <v>6787</v>
      </c>
      <c r="BH3348" s="133" t="s">
        <v>6788</v>
      </c>
      <c r="BI3348" s="133" t="s">
        <v>6689</v>
      </c>
    </row>
    <row r="3349" spans="56:61" s="20" customFormat="1" ht="15" hidden="1" x14ac:dyDescent="0.25">
      <c r="BD3349" t="str">
        <f t="shared" si="125"/>
        <v>RWRST MARGARET'S HOSPITAL</v>
      </c>
      <c r="BE3349" s="133" t="s">
        <v>6789</v>
      </c>
      <c r="BF3349" s="133" t="s">
        <v>1045</v>
      </c>
      <c r="BG3349" s="133" t="s">
        <v>6789</v>
      </c>
      <c r="BH3349" s="133" t="s">
        <v>1045</v>
      </c>
      <c r="BI3349" s="133" t="s">
        <v>6689</v>
      </c>
    </row>
    <row r="3350" spans="56:61" s="20" customFormat="1" ht="15" hidden="1" x14ac:dyDescent="0.25">
      <c r="BD3350" t="str">
        <f t="shared" si="125"/>
        <v>RWRST NICHOLAS WARD</v>
      </c>
      <c r="BE3350" s="133" t="s">
        <v>6790</v>
      </c>
      <c r="BF3350" s="133" t="s">
        <v>6791</v>
      </c>
      <c r="BG3350" s="133" t="s">
        <v>6790</v>
      </c>
      <c r="BH3350" s="133" t="s">
        <v>6791</v>
      </c>
      <c r="BI3350" s="133" t="s">
        <v>6689</v>
      </c>
    </row>
    <row r="3351" spans="56:61" s="20" customFormat="1" ht="15" hidden="1" x14ac:dyDescent="0.25">
      <c r="BD3351" t="str">
        <f t="shared" si="125"/>
        <v>RWRST PAULS (HEMEL HEMPSTEAD)</v>
      </c>
      <c r="BE3351" s="133" t="s">
        <v>6792</v>
      </c>
      <c r="BF3351" s="133" t="s">
        <v>6793</v>
      </c>
      <c r="BG3351" s="133" t="s">
        <v>6792</v>
      </c>
      <c r="BH3351" s="133" t="s">
        <v>6793</v>
      </c>
      <c r="BI3351" s="133" t="s">
        <v>6689</v>
      </c>
    </row>
    <row r="3352" spans="56:61" s="20" customFormat="1" ht="15" hidden="1" x14ac:dyDescent="0.25">
      <c r="BD3352" t="str">
        <f t="shared" si="125"/>
        <v>RWRSTEVENAGE CDAT</v>
      </c>
      <c r="BE3352" s="133" t="s">
        <v>6794</v>
      </c>
      <c r="BF3352" s="133" t="s">
        <v>6795</v>
      </c>
      <c r="BG3352" s="133" t="s">
        <v>6794</v>
      </c>
      <c r="BH3352" s="133" t="s">
        <v>6795</v>
      </c>
      <c r="BI3352" s="133" t="s">
        <v>6689</v>
      </c>
    </row>
    <row r="3353" spans="56:61" s="20" customFormat="1" ht="15" hidden="1" x14ac:dyDescent="0.25">
      <c r="BD3353" t="str">
        <f t="shared" si="125"/>
        <v>RWRSTEVENAGE CMHC</v>
      </c>
      <c r="BE3353" s="133" t="s">
        <v>6796</v>
      </c>
      <c r="BF3353" s="133" t="s">
        <v>6797</v>
      </c>
      <c r="BG3353" s="133" t="s">
        <v>6796</v>
      </c>
      <c r="BH3353" s="133" t="s">
        <v>6797</v>
      </c>
      <c r="BI3353" s="133" t="s">
        <v>6689</v>
      </c>
    </row>
    <row r="3354" spans="56:61" s="20" customFormat="1" ht="15" hidden="1" x14ac:dyDescent="0.25">
      <c r="BD3354" t="str">
        <f t="shared" si="125"/>
        <v>RWRSW CATT</v>
      </c>
      <c r="BE3354" s="133" t="s">
        <v>6798</v>
      </c>
      <c r="BF3354" s="133" t="s">
        <v>6799</v>
      </c>
      <c r="BG3354" s="133" t="s">
        <v>6798</v>
      </c>
      <c r="BH3354" s="133" t="s">
        <v>6799</v>
      </c>
      <c r="BI3354" s="133" t="s">
        <v>6689</v>
      </c>
    </row>
    <row r="3355" spans="56:61" s="20" customFormat="1" ht="15" hidden="1" x14ac:dyDescent="0.25">
      <c r="BD3355" t="str">
        <f t="shared" si="125"/>
        <v>RWRTHE BEACON</v>
      </c>
      <c r="BE3355" s="133" t="s">
        <v>6800</v>
      </c>
      <c r="BF3355" s="133" t="s">
        <v>6801</v>
      </c>
      <c r="BG3355" s="133" t="s">
        <v>6800</v>
      </c>
      <c r="BH3355" s="133" t="s">
        <v>6801</v>
      </c>
      <c r="BI3355" s="133" t="s">
        <v>6689</v>
      </c>
    </row>
    <row r="3356" spans="56:61" s="20" customFormat="1" ht="15" hidden="1" x14ac:dyDescent="0.25">
      <c r="BD3356" t="str">
        <f t="shared" si="125"/>
        <v>RWRTHE KESTRELS</v>
      </c>
      <c r="BE3356" s="133" t="s">
        <v>6802</v>
      </c>
      <c r="BF3356" s="133" t="s">
        <v>6803</v>
      </c>
      <c r="BG3356" s="133" t="s">
        <v>6802</v>
      </c>
      <c r="BH3356" s="133" t="s">
        <v>6803</v>
      </c>
      <c r="BI3356" s="133" t="s">
        <v>6689</v>
      </c>
    </row>
    <row r="3357" spans="56:61" s="20" customFormat="1" ht="15" hidden="1" x14ac:dyDescent="0.25">
      <c r="BD3357" t="str">
        <f t="shared" si="125"/>
        <v>RWRTHE ORCHARDS</v>
      </c>
      <c r="BE3357" s="133" t="s">
        <v>6804</v>
      </c>
      <c r="BF3357" s="133" t="s">
        <v>6805</v>
      </c>
      <c r="BG3357" s="133" t="s">
        <v>6804</v>
      </c>
      <c r="BH3357" s="133" t="s">
        <v>6805</v>
      </c>
      <c r="BI3357" s="133" t="s">
        <v>6689</v>
      </c>
    </row>
    <row r="3358" spans="56:61" s="20" customFormat="1" ht="15" hidden="1" x14ac:dyDescent="0.25">
      <c r="BD3358" t="str">
        <f t="shared" si="125"/>
        <v>RWRTHE STEWARTS</v>
      </c>
      <c r="BE3358" s="133" t="s">
        <v>6806</v>
      </c>
      <c r="BF3358" s="133" t="s">
        <v>6807</v>
      </c>
      <c r="BG3358" s="133" t="s">
        <v>6806</v>
      </c>
      <c r="BH3358" s="133" t="s">
        <v>6807</v>
      </c>
      <c r="BI3358" s="133" t="s">
        <v>6689</v>
      </c>
    </row>
    <row r="3359" spans="56:61" s="20" customFormat="1" ht="15" hidden="1" x14ac:dyDescent="0.25">
      <c r="BD3359" t="str">
        <f t="shared" si="125"/>
        <v>RWVAOT(EEM)&amp; RIL(EXETER S&amp;W)</v>
      </c>
      <c r="BE3359" s="133" t="s">
        <v>6808</v>
      </c>
      <c r="BF3359" s="133" t="s">
        <v>6809</v>
      </c>
      <c r="BG3359" s="133" t="s">
        <v>6808</v>
      </c>
      <c r="BH3359" s="133" t="s">
        <v>6809</v>
      </c>
      <c r="BI3359" s="133" t="s">
        <v>6810</v>
      </c>
    </row>
    <row r="3360" spans="56:61" s="20" customFormat="1" ht="15" hidden="1" x14ac:dyDescent="0.25">
      <c r="BD3360" t="str">
        <f t="shared" si="125"/>
        <v>RWVBIDEFORD AND DISTRICT HOSPITAL</v>
      </c>
      <c r="BE3360" s="133" t="s">
        <v>6811</v>
      </c>
      <c r="BF3360" s="133" t="s">
        <v>6812</v>
      </c>
      <c r="BG3360" s="133" t="s">
        <v>6811</v>
      </c>
      <c r="BH3360" s="133" t="s">
        <v>6812</v>
      </c>
      <c r="BI3360" s="133" t="s">
        <v>6810</v>
      </c>
    </row>
    <row r="3361" spans="56:61" s="20" customFormat="1" ht="15" hidden="1" x14ac:dyDescent="0.25">
      <c r="BD3361" t="str">
        <f t="shared" si="125"/>
        <v>RWVCHANNINGS WOOD (HEALTH)</v>
      </c>
      <c r="BE3361" s="133" t="s">
        <v>6813</v>
      </c>
      <c r="BF3361" s="133" t="s">
        <v>6814</v>
      </c>
      <c r="BG3361" s="133" t="s">
        <v>6813</v>
      </c>
      <c r="BH3361" s="133" t="s">
        <v>6814</v>
      </c>
      <c r="BI3361" s="133" t="s">
        <v>6810</v>
      </c>
    </row>
    <row r="3362" spans="56:61" s="20" customFormat="1" ht="15" hidden="1" x14ac:dyDescent="0.25">
      <c r="BD3362" t="str">
        <f t="shared" si="125"/>
        <v>RWVCOOMBEHAVEN WARD</v>
      </c>
      <c r="BE3362" s="133" t="s">
        <v>6815</v>
      </c>
      <c r="BF3362" s="133" t="s">
        <v>6816</v>
      </c>
      <c r="BG3362" s="133" t="s">
        <v>6815</v>
      </c>
      <c r="BH3362" s="133" t="s">
        <v>6816</v>
      </c>
      <c r="BI3362" s="133" t="s">
        <v>6810</v>
      </c>
    </row>
    <row r="3363" spans="56:61" s="20" customFormat="1" ht="15" hidden="1" x14ac:dyDescent="0.25">
      <c r="BD3363" t="str">
        <f t="shared" si="125"/>
        <v>RWVCRHT EAST DEVON</v>
      </c>
      <c r="BE3363" s="133" t="s">
        <v>6817</v>
      </c>
      <c r="BF3363" s="133" t="s">
        <v>6818</v>
      </c>
      <c r="BG3363" s="133" t="s">
        <v>6817</v>
      </c>
      <c r="BH3363" s="133" t="s">
        <v>6818</v>
      </c>
      <c r="BI3363" s="133" t="s">
        <v>6810</v>
      </c>
    </row>
    <row r="3364" spans="56:61" s="20" customFormat="1" ht="15" hidden="1" x14ac:dyDescent="0.25">
      <c r="BD3364" t="str">
        <f t="shared" si="125"/>
        <v>RWVCRHT EXETER</v>
      </c>
      <c r="BE3364" s="133" t="s">
        <v>6819</v>
      </c>
      <c r="BF3364" s="133" t="s">
        <v>6820</v>
      </c>
      <c r="BG3364" s="133" t="s">
        <v>6819</v>
      </c>
      <c r="BH3364" s="133" t="s">
        <v>6820</v>
      </c>
      <c r="BI3364" s="133" t="s">
        <v>6810</v>
      </c>
    </row>
    <row r="3365" spans="56:61" s="20" customFormat="1" ht="15" hidden="1" x14ac:dyDescent="0.25">
      <c r="BD3365" t="str">
        <f t="shared" si="125"/>
        <v>RWVCRHT MID DEVON</v>
      </c>
      <c r="BE3365" s="133" t="s">
        <v>6821</v>
      </c>
      <c r="BF3365" s="133" t="s">
        <v>6822</v>
      </c>
      <c r="BG3365" s="133" t="s">
        <v>6821</v>
      </c>
      <c r="BH3365" s="133" t="s">
        <v>6822</v>
      </c>
      <c r="BI3365" s="133" t="s">
        <v>6810</v>
      </c>
    </row>
    <row r="3366" spans="56:61" s="20" customFormat="1" ht="15" hidden="1" x14ac:dyDescent="0.25">
      <c r="BD3366" t="str">
        <f t="shared" si="125"/>
        <v>RWVCRS TEIGNBRIDGE</v>
      </c>
      <c r="BE3366" s="133" t="s">
        <v>6823</v>
      </c>
      <c r="BF3366" s="133" t="s">
        <v>6824</v>
      </c>
      <c r="BG3366" s="133" t="s">
        <v>6823</v>
      </c>
      <c r="BH3366" s="133" t="s">
        <v>6824</v>
      </c>
      <c r="BI3366" s="133" t="s">
        <v>6810</v>
      </c>
    </row>
    <row r="3367" spans="56:61" s="20" customFormat="1" ht="15" hidden="1" x14ac:dyDescent="0.25">
      <c r="BD3367" t="str">
        <f t="shared" si="125"/>
        <v>RWVCULVERHAY</v>
      </c>
      <c r="BE3367" s="133" t="s">
        <v>6825</v>
      </c>
      <c r="BF3367" s="133" t="s">
        <v>6826</v>
      </c>
      <c r="BG3367" s="133" t="s">
        <v>6825</v>
      </c>
      <c r="BH3367" s="133" t="s">
        <v>6826</v>
      </c>
      <c r="BI3367" s="133" t="s">
        <v>6810</v>
      </c>
    </row>
    <row r="3368" spans="56:61" s="20" customFormat="1" ht="15" hidden="1" x14ac:dyDescent="0.25">
      <c r="BD3368" t="str">
        <f t="shared" si="125"/>
        <v>RWVDARTMOOR (HEALTH)</v>
      </c>
      <c r="BE3368" s="133" t="s">
        <v>6827</v>
      </c>
      <c r="BF3368" s="133" t="s">
        <v>6828</v>
      </c>
      <c r="BG3368" s="133" t="s">
        <v>6827</v>
      </c>
      <c r="BH3368" s="133" t="s">
        <v>6828</v>
      </c>
      <c r="BI3368" s="133" t="s">
        <v>6810</v>
      </c>
    </row>
    <row r="3369" spans="56:61" s="20" customFormat="1" ht="15" hidden="1" x14ac:dyDescent="0.25">
      <c r="BD3369" t="str">
        <f t="shared" si="125"/>
        <v>RWVDELDERFIELD WARD</v>
      </c>
      <c r="BE3369" s="133" t="s">
        <v>6829</v>
      </c>
      <c r="BF3369" s="133" t="s">
        <v>6830</v>
      </c>
      <c r="BG3369" s="133" t="s">
        <v>6829</v>
      </c>
      <c r="BH3369" s="133" t="s">
        <v>6830</v>
      </c>
      <c r="BI3369" s="133" t="s">
        <v>6810</v>
      </c>
    </row>
    <row r="3370" spans="56:61" s="20" customFormat="1" ht="15" hidden="1" x14ac:dyDescent="0.25">
      <c r="BD3370" t="str">
        <f t="shared" si="125"/>
        <v>RWVDEVON DRUG SERV (EEM P/C)</v>
      </c>
      <c r="BE3370" s="133" t="s">
        <v>6831</v>
      </c>
      <c r="BF3370" s="133" t="s">
        <v>6832</v>
      </c>
      <c r="BG3370" s="133" t="s">
        <v>6831</v>
      </c>
      <c r="BH3370" s="133" t="s">
        <v>6832</v>
      </c>
      <c r="BI3370" s="133" t="s">
        <v>6810</v>
      </c>
    </row>
    <row r="3371" spans="56:61" s="20" customFormat="1" ht="15" hidden="1" x14ac:dyDescent="0.25">
      <c r="BD3371" t="str">
        <f t="shared" si="125"/>
        <v>RWVDEVON DRUG SERV (EEM)</v>
      </c>
      <c r="BE3371" s="133" t="s">
        <v>6833</v>
      </c>
      <c r="BF3371" s="133" t="s">
        <v>6834</v>
      </c>
      <c r="BG3371" s="133" t="s">
        <v>6833</v>
      </c>
      <c r="BH3371" s="133" t="s">
        <v>6834</v>
      </c>
      <c r="BI3371" s="133" t="s">
        <v>6810</v>
      </c>
    </row>
    <row r="3372" spans="56:61" s="20" customFormat="1" ht="15" hidden="1" x14ac:dyDescent="0.25">
      <c r="BD3372" t="str">
        <f t="shared" si="125"/>
        <v>RWVDEVON DRUG SERV (EEM) NMP</v>
      </c>
      <c r="BE3372" s="133" t="s">
        <v>6835</v>
      </c>
      <c r="BF3372" s="133" t="s">
        <v>6836</v>
      </c>
      <c r="BG3372" s="133" t="s">
        <v>6835</v>
      </c>
      <c r="BH3372" s="133" t="s">
        <v>6836</v>
      </c>
      <c r="BI3372" s="133" t="s">
        <v>6810</v>
      </c>
    </row>
    <row r="3373" spans="56:61" s="20" customFormat="1" ht="15" hidden="1" x14ac:dyDescent="0.25">
      <c r="BD3373" t="str">
        <f t="shared" si="125"/>
        <v>RWVDEVON DRUG SERV (S&amp;W) NMP</v>
      </c>
      <c r="BE3373" s="133" t="s">
        <v>6837</v>
      </c>
      <c r="BF3373" s="133" t="s">
        <v>6838</v>
      </c>
      <c r="BG3373" s="133" t="s">
        <v>6837</v>
      </c>
      <c r="BH3373" s="133" t="s">
        <v>6838</v>
      </c>
      <c r="BI3373" s="133" t="s">
        <v>6810</v>
      </c>
    </row>
    <row r="3374" spans="56:61" s="20" customFormat="1" ht="15" hidden="1" x14ac:dyDescent="0.25">
      <c r="BD3374" t="str">
        <f t="shared" si="125"/>
        <v>RWVDEVON DRUG SERV(NORTH)NMP</v>
      </c>
      <c r="BE3374" s="133" t="s">
        <v>6839</v>
      </c>
      <c r="BF3374" s="133" t="s">
        <v>6840</v>
      </c>
      <c r="BG3374" s="133" t="s">
        <v>6839</v>
      </c>
      <c r="BH3374" s="133" t="s">
        <v>6840</v>
      </c>
      <c r="BI3374" s="133" t="s">
        <v>6810</v>
      </c>
    </row>
    <row r="3375" spans="56:61" s="20" customFormat="1" ht="15" hidden="1" x14ac:dyDescent="0.25">
      <c r="BD3375" t="str">
        <f t="shared" si="125"/>
        <v>RWVDEVON DRUG SERV(NRTH P/C)</v>
      </c>
      <c r="BE3375" s="133" t="s">
        <v>6841</v>
      </c>
      <c r="BF3375" s="133" t="s">
        <v>6842</v>
      </c>
      <c r="BG3375" s="133" t="s">
        <v>6841</v>
      </c>
      <c r="BH3375" s="133" t="s">
        <v>6842</v>
      </c>
      <c r="BI3375" s="133" t="s">
        <v>6810</v>
      </c>
    </row>
    <row r="3376" spans="56:61" s="20" customFormat="1" ht="15" hidden="1" x14ac:dyDescent="0.25">
      <c r="BD3376" t="str">
        <f t="shared" si="125"/>
        <v>RWVDEVON DRUG SV(EEM P/C)NMP</v>
      </c>
      <c r="BE3376" s="133" t="s">
        <v>6843</v>
      </c>
      <c r="BF3376" s="133" t="s">
        <v>6844</v>
      </c>
      <c r="BG3376" s="133" t="s">
        <v>6843</v>
      </c>
      <c r="BH3376" s="133" t="s">
        <v>6844</v>
      </c>
      <c r="BI3376" s="133" t="s">
        <v>6810</v>
      </c>
    </row>
    <row r="3377" spans="56:61" s="20" customFormat="1" ht="15" hidden="1" x14ac:dyDescent="0.25">
      <c r="BD3377" t="str">
        <f t="shared" si="125"/>
        <v>RWVDEVON DRUG SV(NTH P/C)NMP</v>
      </c>
      <c r="BE3377" s="133" t="s">
        <v>6845</v>
      </c>
      <c r="BF3377" s="133" t="s">
        <v>6846</v>
      </c>
      <c r="BG3377" s="133" t="s">
        <v>6845</v>
      </c>
      <c r="BH3377" s="133" t="s">
        <v>6846</v>
      </c>
      <c r="BI3377" s="133" t="s">
        <v>6810</v>
      </c>
    </row>
    <row r="3378" spans="56:61" s="20" customFormat="1" ht="15" hidden="1" x14ac:dyDescent="0.25">
      <c r="BD3378" t="str">
        <f t="shared" si="125"/>
        <v>RWVDEVON DRUG SV(S&amp;W P/C)NMP</v>
      </c>
      <c r="BE3378" s="133" t="s">
        <v>6847</v>
      </c>
      <c r="BF3378" s="133" t="s">
        <v>6848</v>
      </c>
      <c r="BG3378" s="133" t="s">
        <v>6847</v>
      </c>
      <c r="BH3378" s="133" t="s">
        <v>6848</v>
      </c>
      <c r="BI3378" s="133" t="s">
        <v>6810</v>
      </c>
    </row>
    <row r="3379" spans="56:61" s="20" customFormat="1" ht="15" hidden="1" x14ac:dyDescent="0.25">
      <c r="BD3379" t="str">
        <f t="shared" si="125"/>
        <v>RWVDIX'S FIELD</v>
      </c>
      <c r="BE3379" s="133" t="s">
        <v>6849</v>
      </c>
      <c r="BF3379" s="133" t="s">
        <v>6850</v>
      </c>
      <c r="BG3379" s="133" t="s">
        <v>6849</v>
      </c>
      <c r="BH3379" s="133" t="s">
        <v>6850</v>
      </c>
      <c r="BI3379" s="133" t="s">
        <v>6810</v>
      </c>
    </row>
    <row r="3380" spans="56:61" s="20" customFormat="1" ht="15" hidden="1" x14ac:dyDescent="0.25">
      <c r="BD3380" t="str">
        <f t="shared" si="125"/>
        <v>RWVEXETER (HEALTH)</v>
      </c>
      <c r="BE3380" s="133" t="s">
        <v>6851</v>
      </c>
      <c r="BF3380" s="133" t="s">
        <v>6852</v>
      </c>
      <c r="BG3380" s="133" t="s">
        <v>6851</v>
      </c>
      <c r="BH3380" s="133" t="s">
        <v>6852</v>
      </c>
      <c r="BI3380" s="133" t="s">
        <v>6810</v>
      </c>
    </row>
    <row r="3381" spans="56:61" s="20" customFormat="1" ht="15" hidden="1" x14ac:dyDescent="0.25">
      <c r="BD3381" t="str">
        <f t="shared" si="125"/>
        <v>RWVEXETER CRS (NMP)</v>
      </c>
      <c r="BE3381" s="133" t="s">
        <v>6853</v>
      </c>
      <c r="BF3381" s="133" t="s">
        <v>6854</v>
      </c>
      <c r="BG3381" s="133" t="s">
        <v>6853</v>
      </c>
      <c r="BH3381" s="133" t="s">
        <v>6854</v>
      </c>
      <c r="BI3381" s="133" t="s">
        <v>6810</v>
      </c>
    </row>
    <row r="3382" spans="56:61" s="20" customFormat="1" ht="15" hidden="1" x14ac:dyDescent="0.25">
      <c r="BD3382" t="str">
        <f t="shared" si="125"/>
        <v>RWVFRANKLYN COMMUNITY HOSPITAL</v>
      </c>
      <c r="BE3382" s="133" t="s">
        <v>6855</v>
      </c>
      <c r="BF3382" s="133" t="s">
        <v>6856</v>
      </c>
      <c r="BG3382" s="133" t="s">
        <v>6855</v>
      </c>
      <c r="BH3382" s="133" t="s">
        <v>6856</v>
      </c>
      <c r="BI3382" s="133" t="s">
        <v>6810</v>
      </c>
    </row>
    <row r="3383" spans="56:61" s="20" customFormat="1" ht="15" hidden="1" x14ac:dyDescent="0.25">
      <c r="BD3383" t="str">
        <f t="shared" si="125"/>
        <v>RWVHALDON UNIT</v>
      </c>
      <c r="BE3383" s="133" t="s">
        <v>6857</v>
      </c>
      <c r="BF3383" s="133" t="s">
        <v>6858</v>
      </c>
      <c r="BG3383" s="133" t="s">
        <v>6857</v>
      </c>
      <c r="BH3383" s="133" t="s">
        <v>6858</v>
      </c>
      <c r="BI3383" s="133" t="s">
        <v>6810</v>
      </c>
    </row>
    <row r="3384" spans="56:61" s="20" customFormat="1" ht="15" hidden="1" x14ac:dyDescent="0.25">
      <c r="BD3384" t="str">
        <f t="shared" si="125"/>
        <v>RWVHARBOURNE UNIT</v>
      </c>
      <c r="BE3384" s="133" t="s">
        <v>6859</v>
      </c>
      <c r="BF3384" s="133" t="s">
        <v>6860</v>
      </c>
      <c r="BG3384" s="133" t="s">
        <v>6859</v>
      </c>
      <c r="BH3384" s="133" t="s">
        <v>6860</v>
      </c>
      <c r="BI3384" s="133" t="s">
        <v>6810</v>
      </c>
    </row>
    <row r="3385" spans="56:61" s="20" customFormat="1" ht="15" hidden="1" x14ac:dyDescent="0.25">
      <c r="BD3385" t="str">
        <f t="shared" si="125"/>
        <v>RWVHILLBANK (CREDITON)</v>
      </c>
      <c r="BE3385" s="133" t="s">
        <v>6861</v>
      </c>
      <c r="BF3385" s="133" t="s">
        <v>6862</v>
      </c>
      <c r="BG3385" s="133" t="s">
        <v>6861</v>
      </c>
      <c r="BH3385" s="133" t="s">
        <v>6862</v>
      </c>
      <c r="BI3385" s="133" t="s">
        <v>6810</v>
      </c>
    </row>
    <row r="3386" spans="56:61" s="20" customFormat="1" ht="15" hidden="1" x14ac:dyDescent="0.25">
      <c r="BD3386" t="str">
        <f t="shared" si="125"/>
        <v>RWVKNIGHTSHAYES</v>
      </c>
      <c r="BE3386" s="133" t="s">
        <v>6863</v>
      </c>
      <c r="BF3386" s="133" t="s">
        <v>6864</v>
      </c>
      <c r="BG3386" s="133" t="s">
        <v>6863</v>
      </c>
      <c r="BH3386" s="133" t="s">
        <v>6864</v>
      </c>
      <c r="BI3386" s="133" t="s">
        <v>6810</v>
      </c>
    </row>
    <row r="3387" spans="56:61" s="20" customFormat="1" ht="15" hidden="1" x14ac:dyDescent="0.25">
      <c r="BD3387" t="str">
        <f t="shared" si="125"/>
        <v>RWVLARKBY</v>
      </c>
      <c r="BE3387" s="133" t="s">
        <v>6865</v>
      </c>
      <c r="BF3387" s="133" t="s">
        <v>6866</v>
      </c>
      <c r="BG3387" s="133" t="s">
        <v>6865</v>
      </c>
      <c r="BH3387" s="133" t="s">
        <v>6866</v>
      </c>
      <c r="BI3387" s="133" t="s">
        <v>6810</v>
      </c>
    </row>
    <row r="3388" spans="56:61" s="20" customFormat="1" ht="15" hidden="1" x14ac:dyDescent="0.25">
      <c r="BD3388" t="str">
        <f t="shared" si="125"/>
        <v>RWVLDS SOUTH AND WEST DEVON</v>
      </c>
      <c r="BE3388" s="133" t="s">
        <v>6867</v>
      </c>
      <c r="BF3388" s="133" t="s">
        <v>6868</v>
      </c>
      <c r="BG3388" s="133" t="s">
        <v>6867</v>
      </c>
      <c r="BH3388" s="133" t="s">
        <v>6868</v>
      </c>
      <c r="BI3388" s="133" t="s">
        <v>6810</v>
      </c>
    </row>
    <row r="3389" spans="56:61" s="20" customFormat="1" ht="15" hidden="1" x14ac:dyDescent="0.25">
      <c r="BD3389" t="str">
        <f t="shared" si="125"/>
        <v>RWVLEANDER UNIT</v>
      </c>
      <c r="BE3389" s="133" t="s">
        <v>6869</v>
      </c>
      <c r="BF3389" s="133" t="s">
        <v>6870</v>
      </c>
      <c r="BG3389" s="133" t="s">
        <v>6869</v>
      </c>
      <c r="BH3389" s="133" t="s">
        <v>6870</v>
      </c>
      <c r="BI3389" s="133" t="s">
        <v>6810</v>
      </c>
    </row>
    <row r="3390" spans="56:61" s="20" customFormat="1" ht="15" hidden="1" x14ac:dyDescent="0.25">
      <c r="BD3390" t="str">
        <f t="shared" si="125"/>
        <v>RWVMENTAL HEALTH NORTH DEVON (NMP)</v>
      </c>
      <c r="BE3390" s="133" t="s">
        <v>6871</v>
      </c>
      <c r="BF3390" s="133" t="s">
        <v>6872</v>
      </c>
      <c r="BG3390" s="133" t="s">
        <v>6871</v>
      </c>
      <c r="BH3390" s="133" t="s">
        <v>6872</v>
      </c>
      <c r="BI3390" s="133" t="s">
        <v>6810</v>
      </c>
    </row>
    <row r="3391" spans="56:61" s="20" customFormat="1" ht="15" hidden="1" x14ac:dyDescent="0.25">
      <c r="BD3391" t="str">
        <f t="shared" si="125"/>
        <v>RWVMID DEVON R &amp; IL</v>
      </c>
      <c r="BE3391" s="133" t="s">
        <v>6873</v>
      </c>
      <c r="BF3391" s="133" t="s">
        <v>6874</v>
      </c>
      <c r="BG3391" s="133" t="s">
        <v>6873</v>
      </c>
      <c r="BH3391" s="133" t="s">
        <v>6874</v>
      </c>
      <c r="BI3391" s="133" t="s">
        <v>6810</v>
      </c>
    </row>
    <row r="3392" spans="56:61" s="20" customFormat="1" ht="15" hidden="1" x14ac:dyDescent="0.25">
      <c r="BD3392" t="str">
        <f t="shared" ref="BD3392:BD3455" si="126">CONCATENATE(LEFT(BE3392, 3),BF3392)</f>
        <v>RWVNEW LEAF</v>
      </c>
      <c r="BE3392" s="133" t="s">
        <v>6875</v>
      </c>
      <c r="BF3392" s="133" t="s">
        <v>6876</v>
      </c>
      <c r="BG3392" s="133" t="s">
        <v>6875</v>
      </c>
      <c r="BH3392" s="133" t="s">
        <v>6876</v>
      </c>
      <c r="BI3392" s="133" t="s">
        <v>6810</v>
      </c>
    </row>
    <row r="3393" spans="56:61" s="20" customFormat="1" ht="15" hidden="1" x14ac:dyDescent="0.25">
      <c r="BD3393" t="str">
        <f t="shared" si="126"/>
        <v>RWVNEWTON ABBOT HOSPITAL</v>
      </c>
      <c r="BE3393" s="133" t="s">
        <v>6877</v>
      </c>
      <c r="BF3393" s="133" t="s">
        <v>895</v>
      </c>
      <c r="BG3393" s="133" t="s">
        <v>6877</v>
      </c>
      <c r="BH3393" s="133" t="s">
        <v>895</v>
      </c>
      <c r="BI3393" s="133" t="s">
        <v>6810</v>
      </c>
    </row>
    <row r="3394" spans="56:61" s="20" customFormat="1" ht="15" hidden="1" x14ac:dyDescent="0.25">
      <c r="BD3394" t="str">
        <f t="shared" si="126"/>
        <v>RWVNORTH DEVON DAS</v>
      </c>
      <c r="BE3394" s="133" t="s">
        <v>6878</v>
      </c>
      <c r="BF3394" s="133" t="s">
        <v>6879</v>
      </c>
      <c r="BG3394" s="133" t="s">
        <v>6878</v>
      </c>
      <c r="BH3394" s="133" t="s">
        <v>6879</v>
      </c>
      <c r="BI3394" s="133" t="s">
        <v>6810</v>
      </c>
    </row>
    <row r="3395" spans="56:61" s="20" customFormat="1" ht="15" hidden="1" x14ac:dyDescent="0.25">
      <c r="BD3395" t="str">
        <f t="shared" si="126"/>
        <v>RWVNORTH DEVON DISTRICT HOSPITAL</v>
      </c>
      <c r="BE3395" s="133" t="s">
        <v>6880</v>
      </c>
      <c r="BF3395" s="133" t="s">
        <v>1342</v>
      </c>
      <c r="BG3395" s="133" t="s">
        <v>6880</v>
      </c>
      <c r="BH3395" s="133" t="s">
        <v>1342</v>
      </c>
      <c r="BI3395" s="133" t="s">
        <v>6810</v>
      </c>
    </row>
    <row r="3396" spans="56:61" s="20" customFormat="1" ht="15" hidden="1" x14ac:dyDescent="0.25">
      <c r="BD3396" t="str">
        <f t="shared" si="126"/>
        <v>RWVOKEHAMPTON COMMUNITY HOSPITAL</v>
      </c>
      <c r="BE3396" s="133" t="s">
        <v>6881</v>
      </c>
      <c r="BF3396" s="133" t="s">
        <v>6882</v>
      </c>
      <c r="BG3396" s="133" t="s">
        <v>6881</v>
      </c>
      <c r="BH3396" s="133" t="s">
        <v>6882</v>
      </c>
      <c r="BI3396" s="133" t="s">
        <v>6810</v>
      </c>
    </row>
    <row r="3397" spans="56:61" s="20" customFormat="1" ht="15" hidden="1" x14ac:dyDescent="0.25">
      <c r="BD3397" t="str">
        <f t="shared" si="126"/>
        <v>RWVOPMH (CREDITON)</v>
      </c>
      <c r="BE3397" s="133" t="s">
        <v>6883</v>
      </c>
      <c r="BF3397" s="133" t="s">
        <v>6884</v>
      </c>
      <c r="BG3397" s="133" t="s">
        <v>6883</v>
      </c>
      <c r="BH3397" s="133" t="s">
        <v>6884</v>
      </c>
      <c r="BI3397" s="133" t="s">
        <v>6810</v>
      </c>
    </row>
    <row r="3398" spans="56:61" s="20" customFormat="1" ht="15" hidden="1" x14ac:dyDescent="0.25">
      <c r="BD3398" t="str">
        <f t="shared" si="126"/>
        <v>RWVOPMH (SIDMOUTH &amp; SEATON)</v>
      </c>
      <c r="BE3398" s="133" t="s">
        <v>6885</v>
      </c>
      <c r="BF3398" s="133" t="s">
        <v>6886</v>
      </c>
      <c r="BG3398" s="133" t="s">
        <v>6885</v>
      </c>
      <c r="BH3398" s="133" t="s">
        <v>6886</v>
      </c>
      <c r="BI3398" s="133" t="s">
        <v>6810</v>
      </c>
    </row>
    <row r="3399" spans="56:61" s="20" customFormat="1" ht="15" hidden="1" x14ac:dyDescent="0.25">
      <c r="BD3399" t="str">
        <f t="shared" si="126"/>
        <v>RWVOPMH (TIVERTON/CULLOMPTON)</v>
      </c>
      <c r="BE3399" s="133" t="s">
        <v>6887</v>
      </c>
      <c r="BF3399" s="133" t="s">
        <v>6888</v>
      </c>
      <c r="BG3399" s="133" t="s">
        <v>6887</v>
      </c>
      <c r="BH3399" s="133" t="s">
        <v>6888</v>
      </c>
      <c r="BI3399" s="133" t="s">
        <v>6810</v>
      </c>
    </row>
    <row r="3400" spans="56:61" s="20" customFormat="1" ht="15" hidden="1" x14ac:dyDescent="0.25">
      <c r="BD3400" t="str">
        <f t="shared" si="126"/>
        <v>RWVOPMH EAST DEVON COASTAL</v>
      </c>
      <c r="BE3400" s="133" t="s">
        <v>6889</v>
      </c>
      <c r="BF3400" s="133" t="s">
        <v>6890</v>
      </c>
      <c r="BG3400" s="133" t="s">
        <v>6889</v>
      </c>
      <c r="BH3400" s="133" t="s">
        <v>6890</v>
      </c>
      <c r="BI3400" s="133" t="s">
        <v>6810</v>
      </c>
    </row>
    <row r="3401" spans="56:61" s="20" customFormat="1" ht="15" hidden="1" x14ac:dyDescent="0.25">
      <c r="BD3401" t="str">
        <f t="shared" si="126"/>
        <v>RWVOPMH EXETER</v>
      </c>
      <c r="BE3401" s="133" t="s">
        <v>6891</v>
      </c>
      <c r="BF3401" s="133" t="s">
        <v>6892</v>
      </c>
      <c r="BG3401" s="133" t="s">
        <v>6891</v>
      </c>
      <c r="BH3401" s="133" t="s">
        <v>6892</v>
      </c>
      <c r="BI3401" s="133" t="s">
        <v>6810</v>
      </c>
    </row>
    <row r="3402" spans="56:61" s="20" customFormat="1" ht="15" hidden="1" x14ac:dyDescent="0.25">
      <c r="BD3402" t="str">
        <f t="shared" si="126"/>
        <v>RWVOPMH EXETER</v>
      </c>
      <c r="BE3402" s="133" t="s">
        <v>6893</v>
      </c>
      <c r="BF3402" s="133" t="s">
        <v>6892</v>
      </c>
      <c r="BG3402" s="133" t="s">
        <v>6893</v>
      </c>
      <c r="BH3402" s="133" t="s">
        <v>6892</v>
      </c>
      <c r="BI3402" s="133" t="s">
        <v>6810</v>
      </c>
    </row>
    <row r="3403" spans="56:61" s="20" customFormat="1" ht="15" hidden="1" x14ac:dyDescent="0.25">
      <c r="BD3403" t="str">
        <f t="shared" si="126"/>
        <v>RWVOPMH EXETER 2</v>
      </c>
      <c r="BE3403" s="133" t="s">
        <v>6894</v>
      </c>
      <c r="BF3403" s="133" t="s">
        <v>6895</v>
      </c>
      <c r="BG3403" s="133" t="s">
        <v>6894</v>
      </c>
      <c r="BH3403" s="133" t="s">
        <v>6895</v>
      </c>
      <c r="BI3403" s="133" t="s">
        <v>6810</v>
      </c>
    </row>
    <row r="3404" spans="56:61" s="20" customFormat="1" ht="15" hidden="1" x14ac:dyDescent="0.25">
      <c r="BD3404" t="str">
        <f t="shared" si="126"/>
        <v>RWVOPMH FRANKLYN HOSPITAL</v>
      </c>
      <c r="BE3404" s="133" t="s">
        <v>6896</v>
      </c>
      <c r="BF3404" s="133" t="s">
        <v>6897</v>
      </c>
      <c r="BG3404" s="133" t="s">
        <v>6896</v>
      </c>
      <c r="BH3404" s="133" t="s">
        <v>6897</v>
      </c>
      <c r="BI3404" s="133" t="s">
        <v>6810</v>
      </c>
    </row>
    <row r="3405" spans="56:61" s="20" customFormat="1" ht="15" hidden="1" x14ac:dyDescent="0.25">
      <c r="BD3405" t="str">
        <f t="shared" si="126"/>
        <v>RWVOPMH NORTH - TORRIDGESIDE</v>
      </c>
      <c r="BE3405" s="133" t="s">
        <v>6898</v>
      </c>
      <c r="BF3405" s="133" t="s">
        <v>6899</v>
      </c>
      <c r="BG3405" s="133" t="s">
        <v>6898</v>
      </c>
      <c r="BH3405" s="133" t="s">
        <v>6899</v>
      </c>
      <c r="BI3405" s="133" t="s">
        <v>6810</v>
      </c>
    </row>
    <row r="3406" spans="56:61" s="20" customFormat="1" ht="15" hidden="1" x14ac:dyDescent="0.25">
      <c r="BD3406" t="str">
        <f t="shared" si="126"/>
        <v>RWVOPMH NORTH DEVON - WEST (NMP)</v>
      </c>
      <c r="BE3406" s="133" t="s">
        <v>6900</v>
      </c>
      <c r="BF3406" s="133" t="s">
        <v>6901</v>
      </c>
      <c r="BG3406" s="133" t="s">
        <v>6900</v>
      </c>
      <c r="BH3406" s="133" t="s">
        <v>6901</v>
      </c>
      <c r="BI3406" s="133" t="s">
        <v>6810</v>
      </c>
    </row>
    <row r="3407" spans="56:61" s="20" customFormat="1" ht="15" hidden="1" x14ac:dyDescent="0.25">
      <c r="BD3407" t="str">
        <f t="shared" si="126"/>
        <v>RWVOPMH NORTH DEVON (EAST)</v>
      </c>
      <c r="BE3407" s="133" t="s">
        <v>6902</v>
      </c>
      <c r="BF3407" s="133" t="s">
        <v>6903</v>
      </c>
      <c r="BG3407" s="133" t="s">
        <v>6902</v>
      </c>
      <c r="BH3407" s="133" t="s">
        <v>6903</v>
      </c>
      <c r="BI3407" s="133" t="s">
        <v>6810</v>
      </c>
    </row>
    <row r="3408" spans="56:61" s="20" customFormat="1" ht="15" hidden="1" x14ac:dyDescent="0.25">
      <c r="BD3408" t="str">
        <f t="shared" si="126"/>
        <v>RWVPSYCHOLOGY DEPARTMENT FOR NORTH DEVON</v>
      </c>
      <c r="BE3408" s="133" t="s">
        <v>6904</v>
      </c>
      <c r="BF3408" s="133" t="s">
        <v>6905</v>
      </c>
      <c r="BG3408" s="133" t="s">
        <v>6904</v>
      </c>
      <c r="BH3408" s="133" t="s">
        <v>6905</v>
      </c>
      <c r="BI3408" s="133" t="s">
        <v>6810</v>
      </c>
    </row>
    <row r="3409" spans="56:61" s="20" customFormat="1" ht="15" hidden="1" x14ac:dyDescent="0.25">
      <c r="BD3409" t="str">
        <f t="shared" si="126"/>
        <v>RWVREDHILLS</v>
      </c>
      <c r="BE3409" s="133" t="s">
        <v>6906</v>
      </c>
      <c r="BF3409" s="133" t="s">
        <v>6907</v>
      </c>
      <c r="BG3409" s="133" t="s">
        <v>6906</v>
      </c>
      <c r="BH3409" s="133" t="s">
        <v>6907</v>
      </c>
      <c r="BI3409" s="133" t="s">
        <v>6810</v>
      </c>
    </row>
    <row r="3410" spans="56:61" s="20" customFormat="1" ht="15" hidden="1" x14ac:dyDescent="0.25">
      <c r="BD3410" t="str">
        <f t="shared" si="126"/>
        <v>RWVRIL &amp; MWA EXMOUTH</v>
      </c>
      <c r="BE3410" s="133" t="s">
        <v>6908</v>
      </c>
      <c r="BF3410" s="133" t="s">
        <v>6909</v>
      </c>
      <c r="BG3410" s="133" t="s">
        <v>6908</v>
      </c>
      <c r="BH3410" s="133" t="s">
        <v>6909</v>
      </c>
      <c r="BI3410" s="133" t="s">
        <v>6810</v>
      </c>
    </row>
    <row r="3411" spans="56:61" s="20" customFormat="1" ht="15" hidden="1" x14ac:dyDescent="0.25">
      <c r="BD3411" t="str">
        <f t="shared" si="126"/>
        <v>RWVRIL &amp; MWA HONITON</v>
      </c>
      <c r="BE3411" s="133" t="s">
        <v>6910</v>
      </c>
      <c r="BF3411" s="133" t="s">
        <v>6911</v>
      </c>
      <c r="BG3411" s="133" t="s">
        <v>6910</v>
      </c>
      <c r="BH3411" s="133" t="s">
        <v>6911</v>
      </c>
      <c r="BI3411" s="133" t="s">
        <v>6810</v>
      </c>
    </row>
    <row r="3412" spans="56:61" s="20" customFormat="1" ht="15" hidden="1" x14ac:dyDescent="0.25">
      <c r="BD3412" t="str">
        <f t="shared" si="126"/>
        <v>RWVRIL &amp; MWA TIVERTON</v>
      </c>
      <c r="BE3412" s="133" t="s">
        <v>6912</v>
      </c>
      <c r="BF3412" s="133" t="s">
        <v>6913</v>
      </c>
      <c r="BG3412" s="133" t="s">
        <v>6912</v>
      </c>
      <c r="BH3412" s="133" t="s">
        <v>6913</v>
      </c>
      <c r="BI3412" s="133" t="s">
        <v>6810</v>
      </c>
    </row>
    <row r="3413" spans="56:61" s="20" customFormat="1" ht="15" hidden="1" x14ac:dyDescent="0.25">
      <c r="BD3413" t="str">
        <f t="shared" si="126"/>
        <v>RWVRIVERSIDE</v>
      </c>
      <c r="BE3413" s="133" t="s">
        <v>6914</v>
      </c>
      <c r="BF3413" s="133" t="s">
        <v>6915</v>
      </c>
      <c r="BG3413" s="133" t="s">
        <v>6914</v>
      </c>
      <c r="BH3413" s="133" t="s">
        <v>6915</v>
      </c>
      <c r="BI3413" s="133" t="s">
        <v>6810</v>
      </c>
    </row>
    <row r="3414" spans="56:61" s="20" customFormat="1" ht="15" hidden="1" x14ac:dyDescent="0.25">
      <c r="BD3414" t="str">
        <f t="shared" si="126"/>
        <v>RWVSOUTHAMPTON ADRC</v>
      </c>
      <c r="BE3414" s="133" t="s">
        <v>6916</v>
      </c>
      <c r="BF3414" s="133" t="s">
        <v>6917</v>
      </c>
      <c r="BG3414" s="133" t="s">
        <v>6916</v>
      </c>
      <c r="BH3414" s="133" t="s">
        <v>6917</v>
      </c>
      <c r="BI3414" s="133" t="s">
        <v>6810</v>
      </c>
    </row>
    <row r="3415" spans="56:61" s="20" customFormat="1" ht="15" hidden="1" x14ac:dyDescent="0.25">
      <c r="BD3415" t="str">
        <f t="shared" si="126"/>
        <v>RWVSTEP EEM &amp; MWA EXETER</v>
      </c>
      <c r="BE3415" s="133" t="s">
        <v>6918</v>
      </c>
      <c r="BF3415" s="133" t="s">
        <v>6919</v>
      </c>
      <c r="BG3415" s="133" t="s">
        <v>6918</v>
      </c>
      <c r="BH3415" s="133" t="s">
        <v>6919</v>
      </c>
      <c r="BI3415" s="133" t="s">
        <v>6810</v>
      </c>
    </row>
    <row r="3416" spans="56:61" s="20" customFormat="1" ht="15" hidden="1" x14ac:dyDescent="0.25">
      <c r="BD3416" t="str">
        <f t="shared" si="126"/>
        <v>RWVSTEP EXETER EAST &amp; MID (NMP)</v>
      </c>
      <c r="BE3416" s="133" t="s">
        <v>6920</v>
      </c>
      <c r="BF3416" s="133" t="s">
        <v>6921</v>
      </c>
      <c r="BG3416" s="133" t="s">
        <v>6920</v>
      </c>
      <c r="BH3416" s="133" t="s">
        <v>6921</v>
      </c>
      <c r="BI3416" s="133" t="s">
        <v>6810</v>
      </c>
    </row>
    <row r="3417" spans="56:61" s="20" customFormat="1" ht="15" hidden="1" x14ac:dyDescent="0.25">
      <c r="BD3417" t="str">
        <f t="shared" si="126"/>
        <v>RWVSTEP NORTH DEVON (NMP)</v>
      </c>
      <c r="BE3417" s="133" t="s">
        <v>6922</v>
      </c>
      <c r="BF3417" s="133" t="s">
        <v>6923</v>
      </c>
      <c r="BG3417" s="133" t="s">
        <v>6922</v>
      </c>
      <c r="BH3417" s="133" t="s">
        <v>6923</v>
      </c>
      <c r="BI3417" s="133" t="s">
        <v>6810</v>
      </c>
    </row>
    <row r="3418" spans="56:61" s="20" customFormat="1" ht="15" hidden="1" x14ac:dyDescent="0.25">
      <c r="BD3418" t="str">
        <f t="shared" si="126"/>
        <v>RWVSTEP/RIL/WBA SH&amp;WEST</v>
      </c>
      <c r="BE3418" s="133" t="s">
        <v>6924</v>
      </c>
      <c r="BF3418" s="133" t="s">
        <v>6925</v>
      </c>
      <c r="BG3418" s="133" t="s">
        <v>6924</v>
      </c>
      <c r="BH3418" s="133" t="s">
        <v>6925</v>
      </c>
      <c r="BI3418" s="133" t="s">
        <v>6810</v>
      </c>
    </row>
    <row r="3419" spans="56:61" s="20" customFormat="1" ht="15" hidden="1" x14ac:dyDescent="0.25">
      <c r="BD3419" t="str">
        <f t="shared" si="126"/>
        <v>RWVTEIGNBRIDGE CRS (NMP)</v>
      </c>
      <c r="BE3419" s="133" t="s">
        <v>6926</v>
      </c>
      <c r="BF3419" s="133" t="s">
        <v>6927</v>
      </c>
      <c r="BG3419" s="133" t="s">
        <v>6926</v>
      </c>
      <c r="BH3419" s="133" t="s">
        <v>6927</v>
      </c>
      <c r="BI3419" s="133" t="s">
        <v>6810</v>
      </c>
    </row>
    <row r="3420" spans="56:61" s="20" customFormat="1" ht="15" hidden="1" x14ac:dyDescent="0.25">
      <c r="BD3420" t="str">
        <f t="shared" si="126"/>
        <v>RWVTEIGNVIEW</v>
      </c>
      <c r="BE3420" s="133" t="s">
        <v>6928</v>
      </c>
      <c r="BF3420" s="133" t="s">
        <v>6929</v>
      </c>
      <c r="BG3420" s="133" t="s">
        <v>6928</v>
      </c>
      <c r="BH3420" s="133" t="s">
        <v>6929</v>
      </c>
      <c r="BI3420" s="133" t="s">
        <v>6810</v>
      </c>
    </row>
    <row r="3421" spans="56:61" s="20" customFormat="1" ht="15" hidden="1" x14ac:dyDescent="0.25">
      <c r="BD3421" t="str">
        <f t="shared" si="126"/>
        <v>RWVTHE CEDARS (EXETER)</v>
      </c>
      <c r="BE3421" s="133" t="s">
        <v>6930</v>
      </c>
      <c r="BF3421" s="133" t="s">
        <v>6931</v>
      </c>
      <c r="BG3421" s="133" t="s">
        <v>6930</v>
      </c>
      <c r="BH3421" s="133" t="s">
        <v>6931</v>
      </c>
      <c r="BI3421" s="133" t="s">
        <v>6810</v>
      </c>
    </row>
    <row r="3422" spans="56:61" s="20" customFormat="1" ht="15" hidden="1" x14ac:dyDescent="0.25">
      <c r="BD3422" t="str">
        <f t="shared" si="126"/>
        <v>RWVTHE GABLES, ILFRACOMBE</v>
      </c>
      <c r="BE3422" s="133" t="s">
        <v>6932</v>
      </c>
      <c r="BF3422" s="133" t="s">
        <v>6933</v>
      </c>
      <c r="BG3422" s="133" t="s">
        <v>6932</v>
      </c>
      <c r="BH3422" s="133" t="s">
        <v>6933</v>
      </c>
      <c r="BI3422" s="133" t="s">
        <v>6810</v>
      </c>
    </row>
    <row r="3423" spans="56:61" s="20" customFormat="1" ht="15" hidden="1" x14ac:dyDescent="0.25">
      <c r="BD3423" t="str">
        <f t="shared" si="126"/>
        <v>RWVTHE LAURELS</v>
      </c>
      <c r="BE3423" s="133" t="s">
        <v>6934</v>
      </c>
      <c r="BF3423" s="133" t="s">
        <v>4236</v>
      </c>
      <c r="BG3423" s="133" t="s">
        <v>6934</v>
      </c>
      <c r="BH3423" s="133" t="s">
        <v>4236</v>
      </c>
      <c r="BI3423" s="133" t="s">
        <v>6810</v>
      </c>
    </row>
    <row r="3424" spans="56:61" s="20" customFormat="1" ht="15" hidden="1" x14ac:dyDescent="0.25">
      <c r="BD3424" t="str">
        <f t="shared" si="126"/>
        <v>RWVTHE QUAY</v>
      </c>
      <c r="BE3424" s="133" t="s">
        <v>6935</v>
      </c>
      <c r="BF3424" s="133" t="s">
        <v>6936</v>
      </c>
      <c r="BG3424" s="133" t="s">
        <v>6935</v>
      </c>
      <c r="BH3424" s="133" t="s">
        <v>6936</v>
      </c>
      <c r="BI3424" s="133" t="s">
        <v>6810</v>
      </c>
    </row>
    <row r="3425" spans="56:61" s="20" customFormat="1" ht="15" hidden="1" x14ac:dyDescent="0.25">
      <c r="BD3425" t="str">
        <f t="shared" si="126"/>
        <v>RWVTIVERTON HOSPITAL</v>
      </c>
      <c r="BE3425" s="133" t="s">
        <v>6937</v>
      </c>
      <c r="BF3425" s="133" t="s">
        <v>6938</v>
      </c>
      <c r="BG3425" s="133" t="s">
        <v>6937</v>
      </c>
      <c r="BH3425" s="133" t="s">
        <v>6938</v>
      </c>
      <c r="BI3425" s="133" t="s">
        <v>6810</v>
      </c>
    </row>
    <row r="3426" spans="56:61" s="20" customFormat="1" ht="15" hidden="1" x14ac:dyDescent="0.25">
      <c r="BD3426" t="str">
        <f t="shared" si="126"/>
        <v>RWVTORBAY CRS</v>
      </c>
      <c r="BE3426" s="133" t="s">
        <v>6939</v>
      </c>
      <c r="BF3426" s="133" t="s">
        <v>6940</v>
      </c>
      <c r="BG3426" s="133" t="s">
        <v>6939</v>
      </c>
      <c r="BH3426" s="133" t="s">
        <v>6940</v>
      </c>
      <c r="BI3426" s="133" t="s">
        <v>6810</v>
      </c>
    </row>
    <row r="3427" spans="56:61" s="20" customFormat="1" ht="15" hidden="1" x14ac:dyDescent="0.25">
      <c r="BD3427" t="str">
        <f t="shared" si="126"/>
        <v>RWVTORBAY DRUG SERV(CJT) NMP</v>
      </c>
      <c r="BE3427" s="133" t="s">
        <v>6941</v>
      </c>
      <c r="BF3427" s="133" t="s">
        <v>6942</v>
      </c>
      <c r="BG3427" s="133" t="s">
        <v>6941</v>
      </c>
      <c r="BH3427" s="133" t="s">
        <v>6942</v>
      </c>
      <c r="BI3427" s="133" t="s">
        <v>6810</v>
      </c>
    </row>
    <row r="3428" spans="56:61" s="20" customFormat="1" ht="15" hidden="1" x14ac:dyDescent="0.25">
      <c r="BD3428" t="str">
        <f t="shared" si="126"/>
        <v>RWVTORBAY HOSPITAL</v>
      </c>
      <c r="BE3428" s="133" t="s">
        <v>6943</v>
      </c>
      <c r="BF3428" s="133" t="s">
        <v>1109</v>
      </c>
      <c r="BG3428" s="133" t="s">
        <v>6943</v>
      </c>
      <c r="BH3428" s="133" t="s">
        <v>1109</v>
      </c>
      <c r="BI3428" s="133" t="s">
        <v>6810</v>
      </c>
    </row>
    <row r="3429" spans="56:61" s="20" customFormat="1" ht="15" hidden="1" x14ac:dyDescent="0.25">
      <c r="BD3429" t="str">
        <f t="shared" si="126"/>
        <v>RWVWAVERLEY</v>
      </c>
      <c r="BE3429" s="133" t="s">
        <v>6944</v>
      </c>
      <c r="BF3429" s="133" t="s">
        <v>6945</v>
      </c>
      <c r="BG3429" s="133" t="s">
        <v>6944</v>
      </c>
      <c r="BH3429" s="133" t="s">
        <v>6945</v>
      </c>
      <c r="BI3429" s="133" t="s">
        <v>6810</v>
      </c>
    </row>
    <row r="3430" spans="56:61" s="20" customFormat="1" ht="15" hidden="1" x14ac:dyDescent="0.25">
      <c r="BD3430" t="str">
        <f t="shared" si="126"/>
        <v>RWVWEST DEVON CRS</v>
      </c>
      <c r="BE3430" s="133" t="s">
        <v>6946</v>
      </c>
      <c r="BF3430" s="133" t="s">
        <v>6947</v>
      </c>
      <c r="BG3430" s="133" t="s">
        <v>6946</v>
      </c>
      <c r="BH3430" s="133" t="s">
        <v>6947</v>
      </c>
      <c r="BI3430" s="133" t="s">
        <v>6810</v>
      </c>
    </row>
    <row r="3431" spans="56:61" s="20" customFormat="1" ht="15" hidden="1" x14ac:dyDescent="0.25">
      <c r="BD3431" t="str">
        <f t="shared" si="126"/>
        <v>RWVWILTSHIRE ADPR</v>
      </c>
      <c r="BE3431" s="133" t="s">
        <v>6948</v>
      </c>
      <c r="BF3431" s="133" t="s">
        <v>6949</v>
      </c>
      <c r="BG3431" s="133" t="s">
        <v>6948</v>
      </c>
      <c r="BH3431" s="133" t="s">
        <v>6949</v>
      </c>
      <c r="BI3431" s="133" t="s">
        <v>6810</v>
      </c>
    </row>
    <row r="3432" spans="56:61" s="20" customFormat="1" ht="15" hidden="1" x14ac:dyDescent="0.25">
      <c r="BD3432" t="str">
        <f t="shared" si="126"/>
        <v>RWWHALTON HOSPITAL</v>
      </c>
      <c r="BE3432" s="133" t="s">
        <v>6950</v>
      </c>
      <c r="BF3432" s="133" t="s">
        <v>6951</v>
      </c>
      <c r="BG3432" s="133" t="s">
        <v>6950</v>
      </c>
      <c r="BH3432" s="133" t="s">
        <v>6951</v>
      </c>
      <c r="BI3432" s="133" t="s">
        <v>6952</v>
      </c>
    </row>
    <row r="3433" spans="56:61" s="20" customFormat="1" ht="15" hidden="1" x14ac:dyDescent="0.25">
      <c r="BD3433" t="str">
        <f t="shared" si="126"/>
        <v>RWWHIGHFIELD HOSPITAL</v>
      </c>
      <c r="BE3433" s="133" t="s">
        <v>6953</v>
      </c>
      <c r="BF3433" s="133" t="s">
        <v>6954</v>
      </c>
      <c r="BG3433" s="133" t="s">
        <v>6953</v>
      </c>
      <c r="BH3433" s="133" t="s">
        <v>6954</v>
      </c>
      <c r="BI3433" s="133" t="s">
        <v>6952</v>
      </c>
    </row>
    <row r="3434" spans="56:61" s="20" customFormat="1" ht="15" hidden="1" x14ac:dyDescent="0.25">
      <c r="BD3434" t="str">
        <f t="shared" si="126"/>
        <v>RWWHOUGHTON HALL</v>
      </c>
      <c r="BE3434" s="133" t="s">
        <v>6955</v>
      </c>
      <c r="BF3434" s="133" t="s">
        <v>6956</v>
      </c>
      <c r="BG3434" s="133" t="s">
        <v>6955</v>
      </c>
      <c r="BH3434" s="133" t="s">
        <v>6956</v>
      </c>
      <c r="BI3434" s="133" t="s">
        <v>6952</v>
      </c>
    </row>
    <row r="3435" spans="56:61" s="20" customFormat="1" ht="15" hidden="1" x14ac:dyDescent="0.25">
      <c r="BD3435" t="str">
        <f t="shared" si="126"/>
        <v>RWWWARRINGTON HOSPITAL</v>
      </c>
      <c r="BE3435" s="133" t="s">
        <v>6957</v>
      </c>
      <c r="BF3435" s="133" t="s">
        <v>6958</v>
      </c>
      <c r="BG3435" s="133" t="s">
        <v>6957</v>
      </c>
      <c r="BH3435" s="133" t="s">
        <v>6958</v>
      </c>
      <c r="BI3435" s="133" t="s">
        <v>6952</v>
      </c>
    </row>
    <row r="3436" spans="56:61" s="20" customFormat="1" ht="15" hidden="1" x14ac:dyDescent="0.25">
      <c r="BD3436" t="str">
        <f t="shared" si="126"/>
        <v>RWXABINGDON HOSPITAL OUT-PATIENTS DEPARTMENT</v>
      </c>
      <c r="BE3436" s="133" t="s">
        <v>6959</v>
      </c>
      <c r="BF3436" s="133" t="s">
        <v>6960</v>
      </c>
      <c r="BG3436" s="133" t="s">
        <v>6959</v>
      </c>
      <c r="BH3436" s="133" t="s">
        <v>6960</v>
      </c>
      <c r="BI3436" s="133" t="s">
        <v>6961</v>
      </c>
    </row>
    <row r="3437" spans="56:61" s="20" customFormat="1" ht="15" hidden="1" x14ac:dyDescent="0.25">
      <c r="BD3437" t="str">
        <f t="shared" si="126"/>
        <v>RWXALL SAINTS ANNEXE</v>
      </c>
      <c r="BE3437" s="133" t="s">
        <v>6962</v>
      </c>
      <c r="BF3437" s="133" t="s">
        <v>6963</v>
      </c>
      <c r="BG3437" s="133" t="s">
        <v>6962</v>
      </c>
      <c r="BH3437" s="133" t="s">
        <v>6963</v>
      </c>
      <c r="BI3437" s="133" t="s">
        <v>6961</v>
      </c>
    </row>
    <row r="3438" spans="56:61" s="20" customFormat="1" ht="15" hidden="1" x14ac:dyDescent="0.25">
      <c r="BD3438" t="str">
        <f t="shared" si="126"/>
        <v>RWXBATTLE HOSPITAL</v>
      </c>
      <c r="BE3438" s="133" t="s">
        <v>6964</v>
      </c>
      <c r="BF3438" s="133" t="s">
        <v>6965</v>
      </c>
      <c r="BG3438" s="133" t="s">
        <v>6964</v>
      </c>
      <c r="BH3438" s="133" t="s">
        <v>6965</v>
      </c>
      <c r="BI3438" s="133" t="s">
        <v>6961</v>
      </c>
    </row>
    <row r="3439" spans="56:61" s="20" customFormat="1" ht="15" hidden="1" x14ac:dyDescent="0.25">
      <c r="BD3439" t="str">
        <f t="shared" si="126"/>
        <v>RWXBUCKLEBURY MEMORIAL HALL</v>
      </c>
      <c r="BE3439" s="133" t="s">
        <v>6966</v>
      </c>
      <c r="BF3439" s="133" t="s">
        <v>6967</v>
      </c>
      <c r="BG3439" s="133" t="s">
        <v>6966</v>
      </c>
      <c r="BH3439" s="133" t="s">
        <v>6967</v>
      </c>
      <c r="BI3439" s="133" t="s">
        <v>6961</v>
      </c>
    </row>
    <row r="3440" spans="56:61" s="20" customFormat="1" ht="15" hidden="1" x14ac:dyDescent="0.25">
      <c r="BD3440" t="str">
        <f t="shared" si="126"/>
        <v>RWXBUTRITION &amp; DIETETICS AT WOKINGHAM HOSPITAL</v>
      </c>
      <c r="BE3440" s="133" t="s">
        <v>6968</v>
      </c>
      <c r="BF3440" s="133" t="s">
        <v>6969</v>
      </c>
      <c r="BG3440" s="133" t="s">
        <v>6968</v>
      </c>
      <c r="BH3440" s="133" t="s">
        <v>6969</v>
      </c>
      <c r="BI3440" s="133" t="s">
        <v>6961</v>
      </c>
    </row>
    <row r="3441" spans="56:61" s="20" customFormat="1" ht="15" hidden="1" x14ac:dyDescent="0.25">
      <c r="BD3441" t="str">
        <f t="shared" si="126"/>
        <v>RWXCALCOT BRANCH</v>
      </c>
      <c r="BE3441" s="133" t="s">
        <v>6970</v>
      </c>
      <c r="BF3441" s="133" t="s">
        <v>6971</v>
      </c>
      <c r="BG3441" s="133" t="s">
        <v>6970</v>
      </c>
      <c r="BH3441" s="133" t="s">
        <v>6971</v>
      </c>
      <c r="BI3441" s="133" t="s">
        <v>6961</v>
      </c>
    </row>
    <row r="3442" spans="56:61" s="20" customFormat="1" ht="15" hidden="1" x14ac:dyDescent="0.25">
      <c r="BD3442" t="str">
        <f t="shared" si="126"/>
        <v>RWXCHURCHILL HOSPITAL</v>
      </c>
      <c r="BE3442" s="133" t="s">
        <v>6972</v>
      </c>
      <c r="BF3442" s="133" t="s">
        <v>3321</v>
      </c>
      <c r="BG3442" s="133" t="s">
        <v>6972</v>
      </c>
      <c r="BH3442" s="133" t="s">
        <v>3321</v>
      </c>
      <c r="BI3442" s="133" t="s">
        <v>6961</v>
      </c>
    </row>
    <row r="3443" spans="56:61" s="20" customFormat="1" ht="15" hidden="1" x14ac:dyDescent="0.25">
      <c r="BD3443" t="str">
        <f t="shared" si="126"/>
        <v>RWXCHURCHILL HOSPITAL OXFORD</v>
      </c>
      <c r="BE3443" s="133" t="s">
        <v>6973</v>
      </c>
      <c r="BF3443" s="133" t="s">
        <v>6974</v>
      </c>
      <c r="BG3443" s="133" t="s">
        <v>6973</v>
      </c>
      <c r="BH3443" s="133" t="s">
        <v>6974</v>
      </c>
      <c r="BI3443" s="133" t="s">
        <v>6961</v>
      </c>
    </row>
    <row r="3444" spans="56:61" s="20" customFormat="1" ht="15" hidden="1" x14ac:dyDescent="0.25">
      <c r="BD3444" t="str">
        <f t="shared" si="126"/>
        <v>RWXCOMMUNITY PAEDIATRIC - P7C</v>
      </c>
      <c r="BE3444" s="133" t="s">
        <v>6975</v>
      </c>
      <c r="BF3444" s="133" t="s">
        <v>6976</v>
      </c>
      <c r="BG3444" s="133" t="s">
        <v>6975</v>
      </c>
      <c r="BH3444" s="133" t="s">
        <v>6976</v>
      </c>
      <c r="BI3444" s="133" t="s">
        <v>6961</v>
      </c>
    </row>
    <row r="3445" spans="56:61" s="20" customFormat="1" ht="15" hidden="1" x14ac:dyDescent="0.25">
      <c r="BD3445" t="str">
        <f t="shared" si="126"/>
        <v>RWXCOMMUNITY PAEDIATRIC -P9A</v>
      </c>
      <c r="BE3445" s="133" t="s">
        <v>6977</v>
      </c>
      <c r="BF3445" s="133" t="s">
        <v>6978</v>
      </c>
      <c r="BG3445" s="133" t="s">
        <v>6977</v>
      </c>
      <c r="BH3445" s="133" t="s">
        <v>6978</v>
      </c>
      <c r="BI3445" s="133" t="s">
        <v>6961</v>
      </c>
    </row>
    <row r="3446" spans="56:61" s="20" customFormat="1" ht="15" hidden="1" x14ac:dyDescent="0.25">
      <c r="BD3446" t="str">
        <f t="shared" si="126"/>
        <v>RWXDAY HOSPITAL - P7D</v>
      </c>
      <c r="BE3446" s="133" t="s">
        <v>6979</v>
      </c>
      <c r="BF3446" s="133" t="s">
        <v>6980</v>
      </c>
      <c r="BG3446" s="133" t="s">
        <v>6979</v>
      </c>
      <c r="BH3446" s="133" t="s">
        <v>6980</v>
      </c>
      <c r="BI3446" s="133" t="s">
        <v>6961</v>
      </c>
    </row>
    <row r="3447" spans="56:61" s="20" customFormat="1" ht="15" hidden="1" x14ac:dyDescent="0.25">
      <c r="BD3447" t="str">
        <f t="shared" si="126"/>
        <v>RWXDELLWOOD HOSPITAL</v>
      </c>
      <c r="BE3447" s="133" t="s">
        <v>6981</v>
      </c>
      <c r="BF3447" s="133" t="s">
        <v>2483</v>
      </c>
      <c r="BG3447" s="133" t="s">
        <v>6981</v>
      </c>
      <c r="BH3447" s="133" t="s">
        <v>2483</v>
      </c>
      <c r="BI3447" s="133" t="s">
        <v>6961</v>
      </c>
    </row>
    <row r="3448" spans="56:61" s="20" customFormat="1" ht="15" hidden="1" x14ac:dyDescent="0.25">
      <c r="BD3448" t="str">
        <f t="shared" si="126"/>
        <v>RWXDIABETES CTR - WAM P5H</v>
      </c>
      <c r="BE3448" s="133" t="s">
        <v>6982</v>
      </c>
      <c r="BF3448" s="133" t="s">
        <v>6983</v>
      </c>
      <c r="BG3448" s="133" t="s">
        <v>6982</v>
      </c>
      <c r="BH3448" s="133" t="s">
        <v>6983</v>
      </c>
      <c r="BI3448" s="133" t="s">
        <v>6961</v>
      </c>
    </row>
    <row r="3449" spans="56:61" s="20" customFormat="1" ht="15" hidden="1" x14ac:dyDescent="0.25">
      <c r="BD3449" t="str">
        <f t="shared" si="126"/>
        <v>RWXFIRST WOOSEHILL SCOUT HUT</v>
      </c>
      <c r="BE3449" s="133" t="s">
        <v>6984</v>
      </c>
      <c r="BF3449" s="133" t="s">
        <v>6985</v>
      </c>
      <c r="BG3449" s="133" t="s">
        <v>6984</v>
      </c>
      <c r="BH3449" s="133" t="s">
        <v>6985</v>
      </c>
      <c r="BI3449" s="133" t="s">
        <v>6961</v>
      </c>
    </row>
    <row r="3450" spans="56:61" s="20" customFormat="1" ht="15" hidden="1" x14ac:dyDescent="0.25">
      <c r="BD3450" t="str">
        <f t="shared" si="126"/>
        <v>RWXFOUNDATION</v>
      </c>
      <c r="BE3450" s="133" t="s">
        <v>6986</v>
      </c>
      <c r="BF3450" s="133" t="s">
        <v>6987</v>
      </c>
      <c r="BG3450" s="133" t="s">
        <v>6986</v>
      </c>
      <c r="BH3450" s="133" t="s">
        <v>6987</v>
      </c>
      <c r="BI3450" s="133" t="s">
        <v>6961</v>
      </c>
    </row>
    <row r="3451" spans="56:61" s="20" customFormat="1" ht="15" hidden="1" x14ac:dyDescent="0.25">
      <c r="BD3451" t="str">
        <f t="shared" si="126"/>
        <v>RWXFRIMLEY PARK HOSPITAL</v>
      </c>
      <c r="BE3451" s="133" t="s">
        <v>6988</v>
      </c>
      <c r="BF3451" s="133" t="s">
        <v>1056</v>
      </c>
      <c r="BG3451" s="133" t="s">
        <v>6988</v>
      </c>
      <c r="BH3451" s="133" t="s">
        <v>1056</v>
      </c>
      <c r="BI3451" s="133" t="s">
        <v>6961</v>
      </c>
    </row>
    <row r="3452" spans="56:61" s="20" customFormat="1" ht="15" hidden="1" x14ac:dyDescent="0.25">
      <c r="BD3452" t="str">
        <f t="shared" si="126"/>
        <v>RWXHEATHERWOOD HOSPITAL</v>
      </c>
      <c r="BE3452" s="133" t="s">
        <v>6989</v>
      </c>
      <c r="BF3452" s="133" t="s">
        <v>1482</v>
      </c>
      <c r="BG3452" s="133" t="s">
        <v>6989</v>
      </c>
      <c r="BH3452" s="133" t="s">
        <v>1482</v>
      </c>
      <c r="BI3452" s="133" t="s">
        <v>6961</v>
      </c>
    </row>
    <row r="3453" spans="56:61" s="20" customFormat="1" ht="15" hidden="1" x14ac:dyDescent="0.25">
      <c r="BD3453" t="str">
        <f t="shared" si="126"/>
        <v>RWXHEATHLANDS</v>
      </c>
      <c r="BE3453" s="133" t="s">
        <v>6990</v>
      </c>
      <c r="BF3453" s="133" t="s">
        <v>2597</v>
      </c>
      <c r="BG3453" s="133" t="s">
        <v>6990</v>
      </c>
      <c r="BH3453" s="133" t="s">
        <v>2597</v>
      </c>
      <c r="BI3453" s="133" t="s">
        <v>6961</v>
      </c>
    </row>
    <row r="3454" spans="56:61" s="20" customFormat="1" ht="15" hidden="1" x14ac:dyDescent="0.25">
      <c r="BD3454" t="str">
        <f t="shared" si="126"/>
        <v>RWXHENRY TUDOR - P6C</v>
      </c>
      <c r="BE3454" s="133" t="s">
        <v>6991</v>
      </c>
      <c r="BF3454" s="133" t="s">
        <v>6992</v>
      </c>
      <c r="BG3454" s="133" t="s">
        <v>6991</v>
      </c>
      <c r="BH3454" s="133" t="s">
        <v>6992</v>
      </c>
      <c r="BI3454" s="133" t="s">
        <v>6961</v>
      </c>
    </row>
    <row r="3455" spans="56:61" s="20" customFormat="1" ht="15" hidden="1" x14ac:dyDescent="0.25">
      <c r="BD3455" t="str">
        <f t="shared" si="126"/>
        <v>RWXINTERMEDIATE CARE - P2A</v>
      </c>
      <c r="BE3455" s="133" t="s">
        <v>6993</v>
      </c>
      <c r="BF3455" s="133" t="s">
        <v>6994</v>
      </c>
      <c r="BG3455" s="133" t="s">
        <v>6993</v>
      </c>
      <c r="BH3455" s="133" t="s">
        <v>6994</v>
      </c>
      <c r="BI3455" s="133" t="s">
        <v>6961</v>
      </c>
    </row>
    <row r="3456" spans="56:61" s="20" customFormat="1" ht="15" hidden="1" x14ac:dyDescent="0.25">
      <c r="BD3456" t="str">
        <f t="shared" ref="BD3456:BD3519" si="127">CONCATENATE(LEFT(BE3456, 3),BF3456)</f>
        <v>RWXINTERMEDIATE CARE - P2C</v>
      </c>
      <c r="BE3456" s="133" t="s">
        <v>6995</v>
      </c>
      <c r="BF3456" s="133" t="s">
        <v>6996</v>
      </c>
      <c r="BG3456" s="133" t="s">
        <v>6995</v>
      </c>
      <c r="BH3456" s="133" t="s">
        <v>6996</v>
      </c>
      <c r="BI3456" s="133" t="s">
        <v>6961</v>
      </c>
    </row>
    <row r="3457" spans="56:61" s="20" customFormat="1" ht="15" hidden="1" x14ac:dyDescent="0.25">
      <c r="BD3457" t="str">
        <f t="shared" si="127"/>
        <v>RWXINTERMEDIATE CARE - P2D</v>
      </c>
      <c r="BE3457" s="133" t="s">
        <v>6997</v>
      </c>
      <c r="BF3457" s="133" t="s">
        <v>6998</v>
      </c>
      <c r="BG3457" s="133" t="s">
        <v>6997</v>
      </c>
      <c r="BH3457" s="133" t="s">
        <v>6998</v>
      </c>
      <c r="BI3457" s="133" t="s">
        <v>6961</v>
      </c>
    </row>
    <row r="3458" spans="56:61" s="20" customFormat="1" ht="15" hidden="1" x14ac:dyDescent="0.25">
      <c r="BD3458" t="str">
        <f t="shared" si="127"/>
        <v>RWXKING EDWARD VII</v>
      </c>
      <c r="BE3458" s="133" t="s">
        <v>6999</v>
      </c>
      <c r="BF3458" s="133" t="s">
        <v>7000</v>
      </c>
      <c r="BG3458" s="133" t="s">
        <v>6999</v>
      </c>
      <c r="BH3458" s="133" t="s">
        <v>7000</v>
      </c>
      <c r="BI3458" s="133" t="s">
        <v>6961</v>
      </c>
    </row>
    <row r="3459" spans="56:61" s="20" customFormat="1" ht="15" hidden="1" x14ac:dyDescent="0.25">
      <c r="BD3459" t="str">
        <f t="shared" si="127"/>
        <v>RWXLD BRACKNELL</v>
      </c>
      <c r="BE3459" s="133" t="s">
        <v>7001</v>
      </c>
      <c r="BF3459" s="133" t="s">
        <v>7002</v>
      </c>
      <c r="BG3459" s="133" t="s">
        <v>7001</v>
      </c>
      <c r="BH3459" s="133" t="s">
        <v>7002</v>
      </c>
      <c r="BI3459" s="133" t="s">
        <v>6961</v>
      </c>
    </row>
    <row r="3460" spans="56:61" s="20" customFormat="1" ht="15" hidden="1" x14ac:dyDescent="0.25">
      <c r="BD3460" t="str">
        <f t="shared" si="127"/>
        <v>RWXNEW HOPE</v>
      </c>
      <c r="BE3460" s="133" t="s">
        <v>7003</v>
      </c>
      <c r="BF3460" s="133" t="s">
        <v>7004</v>
      </c>
      <c r="BG3460" s="133" t="s">
        <v>7003</v>
      </c>
      <c r="BH3460" s="133" t="s">
        <v>7004</v>
      </c>
      <c r="BI3460" s="133" t="s">
        <v>6961</v>
      </c>
    </row>
    <row r="3461" spans="56:61" s="20" customFormat="1" ht="15" hidden="1" x14ac:dyDescent="0.25">
      <c r="BD3461" t="str">
        <f t="shared" si="127"/>
        <v>RWXNEW HORIZONS</v>
      </c>
      <c r="BE3461" s="133" t="s">
        <v>7005</v>
      </c>
      <c r="BF3461" s="133" t="s">
        <v>7006</v>
      </c>
      <c r="BG3461" s="133" t="s">
        <v>7005</v>
      </c>
      <c r="BH3461" s="133" t="s">
        <v>7006</v>
      </c>
      <c r="BI3461" s="133" t="s">
        <v>6961</v>
      </c>
    </row>
    <row r="3462" spans="56:61" s="20" customFormat="1" ht="15" hidden="1" x14ac:dyDescent="0.25">
      <c r="BD3462" t="str">
        <f t="shared" si="127"/>
        <v>RWXNUTRITION &amp; DIETETICS AT WEST BERKS HOSPITAL</v>
      </c>
      <c r="BE3462" s="133" t="s">
        <v>7007</v>
      </c>
      <c r="BF3462" s="133" t="s">
        <v>7008</v>
      </c>
      <c r="BG3462" s="133" t="s">
        <v>7007</v>
      </c>
      <c r="BH3462" s="133" t="s">
        <v>7008</v>
      </c>
      <c r="BI3462" s="133" t="s">
        <v>6961</v>
      </c>
    </row>
    <row r="3463" spans="56:61" s="20" customFormat="1" ht="15" hidden="1" x14ac:dyDescent="0.25">
      <c r="BD3463" t="str">
        <f t="shared" si="127"/>
        <v>RWXNUTRITION &amp; DIETETICS SUPPORT &amp; LD AT WOKINGHAM HOSPITAL</v>
      </c>
      <c r="BE3463" s="133" t="s">
        <v>7009</v>
      </c>
      <c r="BF3463" s="133" t="s">
        <v>7010</v>
      </c>
      <c r="BG3463" s="133" t="s">
        <v>7009</v>
      </c>
      <c r="BH3463" s="133" t="s">
        <v>7010</v>
      </c>
      <c r="BI3463" s="133" t="s">
        <v>6961</v>
      </c>
    </row>
    <row r="3464" spans="56:61" s="20" customFormat="1" ht="15" hidden="1" x14ac:dyDescent="0.25">
      <c r="BD3464" t="str">
        <f t="shared" si="127"/>
        <v>RWXPROSPECT PARK HOSPITAL</v>
      </c>
      <c r="BE3464" s="133" t="s">
        <v>7011</v>
      </c>
      <c r="BF3464" s="133" t="s">
        <v>2497</v>
      </c>
      <c r="BG3464" s="133" t="s">
        <v>7011</v>
      </c>
      <c r="BH3464" s="133" t="s">
        <v>2497</v>
      </c>
      <c r="BI3464" s="133" t="s">
        <v>6961</v>
      </c>
    </row>
    <row r="3465" spans="56:61" s="20" customFormat="1" ht="15" hidden="1" x14ac:dyDescent="0.25">
      <c r="BD3465" t="str">
        <f t="shared" si="127"/>
        <v>RWXPSYCHIATRY OLDER AGED NEWBURY CONS3</v>
      </c>
      <c r="BE3465" s="133" t="s">
        <v>7012</v>
      </c>
      <c r="BF3465" s="133" t="s">
        <v>7013</v>
      </c>
      <c r="BG3465" s="133" t="s">
        <v>7012</v>
      </c>
      <c r="BH3465" s="133" t="s">
        <v>7013</v>
      </c>
      <c r="BI3465" s="133" t="s">
        <v>6961</v>
      </c>
    </row>
    <row r="3466" spans="56:61" s="20" customFormat="1" ht="15" hidden="1" x14ac:dyDescent="0.25">
      <c r="BD3466" t="str">
        <f t="shared" si="127"/>
        <v>RWXRAPID ASSESSMENT - WAMP6D</v>
      </c>
      <c r="BE3466" s="133" t="s">
        <v>7014</v>
      </c>
      <c r="BF3466" s="133" t="s">
        <v>7015</v>
      </c>
      <c r="BG3466" s="133" t="s">
        <v>7014</v>
      </c>
      <c r="BH3466" s="133" t="s">
        <v>7015</v>
      </c>
      <c r="BI3466" s="133" t="s">
        <v>6961</v>
      </c>
    </row>
    <row r="3467" spans="56:61" s="20" customFormat="1" ht="15" hidden="1" x14ac:dyDescent="0.25">
      <c r="BD3467" t="str">
        <f t="shared" si="127"/>
        <v>RWXRAVENSWOOD VILLAGE</v>
      </c>
      <c r="BE3467" s="133" t="s">
        <v>7016</v>
      </c>
      <c r="BF3467" s="133" t="s">
        <v>7017</v>
      </c>
      <c r="BG3467" s="133" t="s">
        <v>7016</v>
      </c>
      <c r="BH3467" s="133" t="s">
        <v>7017</v>
      </c>
      <c r="BI3467" s="133" t="s">
        <v>6961</v>
      </c>
    </row>
    <row r="3468" spans="56:61" s="20" customFormat="1" ht="15" hidden="1" x14ac:dyDescent="0.25">
      <c r="BD3468" t="str">
        <f t="shared" si="127"/>
        <v>RWXROYAL BERKSHIRE HOSPITAL</v>
      </c>
      <c r="BE3468" s="133" t="s">
        <v>7018</v>
      </c>
      <c r="BF3468" s="133" t="s">
        <v>2499</v>
      </c>
      <c r="BG3468" s="133" t="s">
        <v>7018</v>
      </c>
      <c r="BH3468" s="133" t="s">
        <v>2499</v>
      </c>
      <c r="BI3468" s="133" t="s">
        <v>6961</v>
      </c>
    </row>
    <row r="3469" spans="56:61" s="20" customFormat="1" ht="15" hidden="1" x14ac:dyDescent="0.25">
      <c r="BD3469" t="str">
        <f t="shared" si="127"/>
        <v>RWXSHINFIELD PARISH HALL</v>
      </c>
      <c r="BE3469" s="133" t="s">
        <v>7019</v>
      </c>
      <c r="BF3469" s="133" t="s">
        <v>7020</v>
      </c>
      <c r="BG3469" s="133" t="s">
        <v>7019</v>
      </c>
      <c r="BH3469" s="133" t="s">
        <v>7020</v>
      </c>
      <c r="BI3469" s="133" t="s">
        <v>6961</v>
      </c>
    </row>
    <row r="3470" spans="56:61" s="20" customFormat="1" ht="15" hidden="1" x14ac:dyDescent="0.25">
      <c r="BD3470" t="str">
        <f t="shared" si="127"/>
        <v>RWXSIX OAKS</v>
      </c>
      <c r="BE3470" s="133" t="s">
        <v>7021</v>
      </c>
      <c r="BF3470" s="133" t="s">
        <v>7022</v>
      </c>
      <c r="BG3470" s="133" t="s">
        <v>7021</v>
      </c>
      <c r="BH3470" s="133" t="s">
        <v>7022</v>
      </c>
      <c r="BI3470" s="133" t="s">
        <v>6961</v>
      </c>
    </row>
    <row r="3471" spans="56:61" s="20" customFormat="1" ht="15" hidden="1" x14ac:dyDescent="0.25">
      <c r="BD3471" t="str">
        <f t="shared" si="127"/>
        <v>RWXSLOUGH HOMELESS - OUR CONCERN</v>
      </c>
      <c r="BE3471" s="133" t="s">
        <v>7023</v>
      </c>
      <c r="BF3471" s="133" t="s">
        <v>7024</v>
      </c>
      <c r="BG3471" s="133" t="s">
        <v>7023</v>
      </c>
      <c r="BH3471" s="133" t="s">
        <v>7024</v>
      </c>
      <c r="BI3471" s="133" t="s">
        <v>6961</v>
      </c>
    </row>
    <row r="3472" spans="56:61" s="20" customFormat="1" ht="15" hidden="1" x14ac:dyDescent="0.25">
      <c r="BD3472" t="str">
        <f t="shared" si="127"/>
        <v>RWXSLT AT WOKINGHAM HOSPITAL</v>
      </c>
      <c r="BE3472" s="133" t="s">
        <v>7025</v>
      </c>
      <c r="BF3472" s="133" t="s">
        <v>7026</v>
      </c>
      <c r="BG3472" s="133" t="s">
        <v>7025</v>
      </c>
      <c r="BH3472" s="133" t="s">
        <v>7026</v>
      </c>
      <c r="BI3472" s="133" t="s">
        <v>6961</v>
      </c>
    </row>
    <row r="3473" spans="56:61" s="20" customFormat="1" ht="15" hidden="1" x14ac:dyDescent="0.25">
      <c r="BD3473" t="str">
        <f t="shared" si="127"/>
        <v>RWXSPACE</v>
      </c>
      <c r="BE3473" s="133" t="s">
        <v>7027</v>
      </c>
      <c r="BF3473" s="133" t="s">
        <v>7028</v>
      </c>
      <c r="BG3473" s="133" t="s">
        <v>7027</v>
      </c>
      <c r="BH3473" s="133" t="s">
        <v>7028</v>
      </c>
      <c r="BI3473" s="133" t="s">
        <v>6961</v>
      </c>
    </row>
    <row r="3474" spans="56:61" s="20" customFormat="1" ht="15" hidden="1" x14ac:dyDescent="0.25">
      <c r="BD3474" t="str">
        <f t="shared" si="127"/>
        <v>RWXST MARKS HOSPITAL</v>
      </c>
      <c r="BE3474" s="133" t="s">
        <v>7029</v>
      </c>
      <c r="BF3474" s="133" t="s">
        <v>2503</v>
      </c>
      <c r="BG3474" s="133" t="s">
        <v>7029</v>
      </c>
      <c r="BH3474" s="133" t="s">
        <v>2503</v>
      </c>
      <c r="BI3474" s="133" t="s">
        <v>6961</v>
      </c>
    </row>
    <row r="3475" spans="56:61" s="20" customFormat="1" ht="15" hidden="1" x14ac:dyDescent="0.25">
      <c r="BD3475" t="str">
        <f t="shared" si="127"/>
        <v>RWXST MARY THE VIRGIN HALL (READING)</v>
      </c>
      <c r="BE3475" s="133" t="s">
        <v>7030</v>
      </c>
      <c r="BF3475" s="133" t="s">
        <v>7031</v>
      </c>
      <c r="BG3475" s="133" t="s">
        <v>7030</v>
      </c>
      <c r="BH3475" s="133" t="s">
        <v>7031</v>
      </c>
      <c r="BI3475" s="133" t="s">
        <v>6961</v>
      </c>
    </row>
    <row r="3476" spans="56:61" s="20" customFormat="1" ht="15" hidden="1" x14ac:dyDescent="0.25">
      <c r="BD3476" t="str">
        <f t="shared" si="127"/>
        <v>RWXST MARY THE VIRGIN HALL (WOKINGHAM)</v>
      </c>
      <c r="BE3476" s="133" t="s">
        <v>7032</v>
      </c>
      <c r="BF3476" s="133" t="s">
        <v>7033</v>
      </c>
      <c r="BG3476" s="133" t="s">
        <v>7032</v>
      </c>
      <c r="BH3476" s="133" t="s">
        <v>7033</v>
      </c>
      <c r="BI3476" s="133" t="s">
        <v>6961</v>
      </c>
    </row>
    <row r="3477" spans="56:61" s="20" customFormat="1" ht="15" hidden="1" x14ac:dyDescent="0.25">
      <c r="BD3477" t="str">
        <f t="shared" si="127"/>
        <v>RWXST PETERS HOSPITAL</v>
      </c>
      <c r="BE3477" s="133" t="s">
        <v>7034</v>
      </c>
      <c r="BF3477" s="133" t="s">
        <v>7035</v>
      </c>
      <c r="BG3477" s="133" t="s">
        <v>7034</v>
      </c>
      <c r="BH3477" s="133" t="s">
        <v>7035</v>
      </c>
      <c r="BI3477" s="133" t="s">
        <v>6961</v>
      </c>
    </row>
    <row r="3478" spans="56:61" s="20" customFormat="1" ht="15" hidden="1" x14ac:dyDescent="0.25">
      <c r="BD3478" t="str">
        <f t="shared" si="127"/>
        <v>RWXSWALLOWFIELD PARISH HALL</v>
      </c>
      <c r="BE3478" s="133" t="s">
        <v>7036</v>
      </c>
      <c r="BF3478" s="133" t="s">
        <v>7037</v>
      </c>
      <c r="BG3478" s="133" t="s">
        <v>7036</v>
      </c>
      <c r="BH3478" s="133" t="s">
        <v>7037</v>
      </c>
      <c r="BI3478" s="133" t="s">
        <v>6961</v>
      </c>
    </row>
    <row r="3479" spans="56:61" s="20" customFormat="1" ht="15" hidden="1" x14ac:dyDescent="0.25">
      <c r="BD3479" t="str">
        <f t="shared" si="127"/>
        <v>RWXT2, MAIDENHEAD</v>
      </c>
      <c r="BE3479" s="133" t="s">
        <v>7038</v>
      </c>
      <c r="BF3479" s="133" t="s">
        <v>7039</v>
      </c>
      <c r="BG3479" s="133" t="s">
        <v>7038</v>
      </c>
      <c r="BH3479" s="133" t="s">
        <v>7039</v>
      </c>
      <c r="BI3479" s="133" t="s">
        <v>6961</v>
      </c>
    </row>
    <row r="3480" spans="56:61" s="20" customFormat="1" ht="15" hidden="1" x14ac:dyDescent="0.25">
      <c r="BD3480" t="str">
        <f t="shared" si="127"/>
        <v>RWXTANFIELD</v>
      </c>
      <c r="BE3480" s="133" t="s">
        <v>7040</v>
      </c>
      <c r="BF3480" s="133" t="s">
        <v>7041</v>
      </c>
      <c r="BG3480" s="133" t="s">
        <v>7040</v>
      </c>
      <c r="BH3480" s="133" t="s">
        <v>7041</v>
      </c>
      <c r="BI3480" s="133" t="s">
        <v>6961</v>
      </c>
    </row>
    <row r="3481" spans="56:61" s="20" customFormat="1" ht="15" hidden="1" x14ac:dyDescent="0.25">
      <c r="BD3481" t="str">
        <f t="shared" si="127"/>
        <v>RWXTHATCHAM CATHOLIC HALL</v>
      </c>
      <c r="BE3481" s="133" t="s">
        <v>7042</v>
      </c>
      <c r="BF3481" s="133" t="s">
        <v>7043</v>
      </c>
      <c r="BG3481" s="133" t="s">
        <v>7042</v>
      </c>
      <c r="BH3481" s="133" t="s">
        <v>7043</v>
      </c>
      <c r="BI3481" s="133" t="s">
        <v>6961</v>
      </c>
    </row>
    <row r="3482" spans="56:61" s="20" customFormat="1" ht="15" hidden="1" x14ac:dyDescent="0.25">
      <c r="BD3482" t="str">
        <f t="shared" si="127"/>
        <v>RWXTHE OLD FORGE</v>
      </c>
      <c r="BE3482" s="133" t="s">
        <v>7044</v>
      </c>
      <c r="BF3482" s="133" t="s">
        <v>7045</v>
      </c>
      <c r="BG3482" s="133" t="s">
        <v>7044</v>
      </c>
      <c r="BH3482" s="133" t="s">
        <v>7045</v>
      </c>
      <c r="BI3482" s="133" t="s">
        <v>6961</v>
      </c>
    </row>
    <row r="3483" spans="56:61" s="20" customFormat="1" ht="15" hidden="1" x14ac:dyDescent="0.25">
      <c r="BD3483" t="str">
        <f t="shared" si="127"/>
        <v>RWXTHEALE</v>
      </c>
      <c r="BE3483" s="133" t="s">
        <v>7046</v>
      </c>
      <c r="BF3483" s="133" t="s">
        <v>7047</v>
      </c>
      <c r="BG3483" s="133" t="s">
        <v>7046</v>
      </c>
      <c r="BH3483" s="133" t="s">
        <v>7047</v>
      </c>
      <c r="BI3483" s="133" t="s">
        <v>6961</v>
      </c>
    </row>
    <row r="3484" spans="56:61" s="20" customFormat="1" ht="15" hidden="1" x14ac:dyDescent="0.25">
      <c r="BD3484" t="str">
        <f t="shared" si="127"/>
        <v>RWXTIME SQUARE</v>
      </c>
      <c r="BE3484" s="133" t="s">
        <v>7048</v>
      </c>
      <c r="BF3484" s="133" t="s">
        <v>7049</v>
      </c>
      <c r="BG3484" s="133" t="s">
        <v>7048</v>
      </c>
      <c r="BH3484" s="133" t="s">
        <v>7049</v>
      </c>
      <c r="BI3484" s="133" t="s">
        <v>6961</v>
      </c>
    </row>
    <row r="3485" spans="56:61" s="20" customFormat="1" ht="15" hidden="1" x14ac:dyDescent="0.25">
      <c r="BD3485" t="str">
        <f t="shared" si="127"/>
        <v>RWXTOWNLANDS HOSPITAL</v>
      </c>
      <c r="BE3485" s="133" t="s">
        <v>7050</v>
      </c>
      <c r="BF3485" s="133" t="s">
        <v>2511</v>
      </c>
      <c r="BG3485" s="133" t="s">
        <v>7050</v>
      </c>
      <c r="BH3485" s="133" t="s">
        <v>2511</v>
      </c>
      <c r="BI3485" s="133" t="s">
        <v>6961</v>
      </c>
    </row>
    <row r="3486" spans="56:61" s="20" customFormat="1" ht="15" hidden="1" x14ac:dyDescent="0.25">
      <c r="BD3486" t="str">
        <f t="shared" si="127"/>
        <v>RWXTURNING POINT, NEWBURY</v>
      </c>
      <c r="BE3486" s="133" t="s">
        <v>7051</v>
      </c>
      <c r="BF3486" s="133" t="s">
        <v>7052</v>
      </c>
      <c r="BG3486" s="133" t="s">
        <v>7051</v>
      </c>
      <c r="BH3486" s="133" t="s">
        <v>7052</v>
      </c>
      <c r="BI3486" s="133" t="s">
        <v>6961</v>
      </c>
    </row>
    <row r="3487" spans="56:61" s="20" customFormat="1" ht="15" hidden="1" x14ac:dyDescent="0.25">
      <c r="BD3487" t="str">
        <f t="shared" si="127"/>
        <v>RWXUNIVERSITY OF READING</v>
      </c>
      <c r="BE3487" s="133" t="s">
        <v>7053</v>
      </c>
      <c r="BF3487" s="133" t="s">
        <v>7054</v>
      </c>
      <c r="BG3487" s="133" t="s">
        <v>7053</v>
      </c>
      <c r="BH3487" s="133" t="s">
        <v>7054</v>
      </c>
      <c r="BI3487" s="133" t="s">
        <v>6961</v>
      </c>
    </row>
    <row r="3488" spans="56:61" s="20" customFormat="1" ht="15" hidden="1" x14ac:dyDescent="0.25">
      <c r="BD3488" t="str">
        <f t="shared" si="127"/>
        <v>RWXUPTON ELDERLY - P7A</v>
      </c>
      <c r="BE3488" s="133" t="s">
        <v>7055</v>
      </c>
      <c r="BF3488" s="133" t="s">
        <v>7056</v>
      </c>
      <c r="BG3488" s="133" t="s">
        <v>7055</v>
      </c>
      <c r="BH3488" s="133" t="s">
        <v>7056</v>
      </c>
      <c r="BI3488" s="133" t="s">
        <v>6961</v>
      </c>
    </row>
    <row r="3489" spans="56:61" s="20" customFormat="1" ht="15" hidden="1" x14ac:dyDescent="0.25">
      <c r="BD3489" t="str">
        <f t="shared" si="127"/>
        <v>RWXUPTON HOSPITAL</v>
      </c>
      <c r="BE3489" s="133" t="s">
        <v>7057</v>
      </c>
      <c r="BF3489" s="133" t="s">
        <v>1496</v>
      </c>
      <c r="BG3489" s="133" t="s">
        <v>7057</v>
      </c>
      <c r="BH3489" s="133" t="s">
        <v>1496</v>
      </c>
      <c r="BI3489" s="133" t="s">
        <v>6961</v>
      </c>
    </row>
    <row r="3490" spans="56:61" s="20" customFormat="1" ht="15" hidden="1" x14ac:dyDescent="0.25">
      <c r="BD3490" t="str">
        <f t="shared" si="127"/>
        <v>RWXUPTON PAEDIATRIC - P7E</v>
      </c>
      <c r="BE3490" s="133" t="s">
        <v>7058</v>
      </c>
      <c r="BF3490" s="133" t="s">
        <v>7059</v>
      </c>
      <c r="BG3490" s="133" t="s">
        <v>7058</v>
      </c>
      <c r="BH3490" s="133" t="s">
        <v>7059</v>
      </c>
      <c r="BI3490" s="133" t="s">
        <v>6961</v>
      </c>
    </row>
    <row r="3491" spans="56:61" s="20" customFormat="1" ht="15" hidden="1" x14ac:dyDescent="0.25">
      <c r="BD3491" t="str">
        <f t="shared" si="127"/>
        <v>RWXWEST BERKSHIRE COMMUNITY HOSPITAL</v>
      </c>
      <c r="BE3491" s="133" t="s">
        <v>7060</v>
      </c>
      <c r="BF3491" s="133" t="s">
        <v>2517</v>
      </c>
      <c r="BG3491" s="133" t="s">
        <v>7060</v>
      </c>
      <c r="BH3491" s="133" t="s">
        <v>2517</v>
      </c>
      <c r="BI3491" s="133" t="s">
        <v>6961</v>
      </c>
    </row>
    <row r="3492" spans="56:61" s="20" customFormat="1" ht="15" hidden="1" x14ac:dyDescent="0.25">
      <c r="BD3492" t="str">
        <f t="shared" si="127"/>
        <v>RWXWEXHAM PARK HOSPITAL</v>
      </c>
      <c r="BE3492" s="133" t="s">
        <v>7061</v>
      </c>
      <c r="BF3492" s="133" t="s">
        <v>1498</v>
      </c>
      <c r="BG3492" s="133" t="s">
        <v>7061</v>
      </c>
      <c r="BH3492" s="133" t="s">
        <v>1498</v>
      </c>
      <c r="BI3492" s="133" t="s">
        <v>6961</v>
      </c>
    </row>
    <row r="3493" spans="56:61" s="20" customFormat="1" ht="15" hidden="1" x14ac:dyDescent="0.25">
      <c r="BD3493" t="str">
        <f t="shared" si="127"/>
        <v>RWXWINDSOR DIALYSIS UNIT</v>
      </c>
      <c r="BE3493" s="133" t="s">
        <v>7062</v>
      </c>
      <c r="BF3493" s="133" t="s">
        <v>7063</v>
      </c>
      <c r="BG3493" s="133" t="s">
        <v>7062</v>
      </c>
      <c r="BH3493" s="133" t="s">
        <v>7063</v>
      </c>
      <c r="BI3493" s="133" t="s">
        <v>6961</v>
      </c>
    </row>
    <row r="3494" spans="56:61" s="20" customFormat="1" ht="15" hidden="1" x14ac:dyDescent="0.25">
      <c r="BD3494" t="str">
        <f t="shared" si="127"/>
        <v>RWXWITNEY COMMUNITY HOSPITAL</v>
      </c>
      <c r="BE3494" s="133" t="s">
        <v>7064</v>
      </c>
      <c r="BF3494" s="133" t="s">
        <v>3286</v>
      </c>
      <c r="BG3494" s="133" t="s">
        <v>7064</v>
      </c>
      <c r="BH3494" s="133" t="s">
        <v>3286</v>
      </c>
      <c r="BI3494" s="133" t="s">
        <v>6961</v>
      </c>
    </row>
    <row r="3495" spans="56:61" s="20" customFormat="1" ht="15" hidden="1" x14ac:dyDescent="0.25">
      <c r="BD3495" t="str">
        <f t="shared" si="127"/>
        <v>RWXWOKINGHAM COMMUNITY HOSPITAL</v>
      </c>
      <c r="BE3495" s="133" t="s">
        <v>7065</v>
      </c>
      <c r="BF3495" s="133" t="s">
        <v>7066</v>
      </c>
      <c r="BG3495" s="133" t="s">
        <v>7065</v>
      </c>
      <c r="BH3495" s="133" t="s">
        <v>7066</v>
      </c>
      <c r="BI3495" s="133" t="s">
        <v>6961</v>
      </c>
    </row>
    <row r="3496" spans="56:61" s="20" customFormat="1" ht="15" hidden="1" x14ac:dyDescent="0.25">
      <c r="BD3496" t="str">
        <f t="shared" si="127"/>
        <v>RWYCALDERDALE ROYAL HOSPITAL</v>
      </c>
      <c r="BE3496" s="133" t="s">
        <v>7067</v>
      </c>
      <c r="BF3496" s="133" t="s">
        <v>7068</v>
      </c>
      <c r="BG3496" s="133" t="s">
        <v>7067</v>
      </c>
      <c r="BH3496" s="133" t="s">
        <v>7068</v>
      </c>
      <c r="BI3496" s="133" t="s">
        <v>7069</v>
      </c>
    </row>
    <row r="3497" spans="56:61" s="20" customFormat="1" ht="15" hidden="1" x14ac:dyDescent="0.25">
      <c r="BD3497" t="str">
        <f t="shared" si="127"/>
        <v>RWYHUDDERSFIELD ROYAL INFIRMARY</v>
      </c>
      <c r="BE3497" s="133" t="s">
        <v>7070</v>
      </c>
      <c r="BF3497" s="133" t="s">
        <v>7071</v>
      </c>
      <c r="BG3497" s="133" t="s">
        <v>7070</v>
      </c>
      <c r="BH3497" s="133" t="s">
        <v>7071</v>
      </c>
      <c r="BI3497" s="133" t="s">
        <v>7069</v>
      </c>
    </row>
    <row r="3498" spans="56:61" s="20" customFormat="1" ht="15" hidden="1" x14ac:dyDescent="0.25">
      <c r="BD3498" t="str">
        <f t="shared" si="127"/>
        <v>RX1KINGS MILL HOSPITAL SITE</v>
      </c>
      <c r="BE3498" s="133" t="s">
        <v>7072</v>
      </c>
      <c r="BF3498" s="133" t="s">
        <v>7073</v>
      </c>
      <c r="BG3498" s="133" t="s">
        <v>7072</v>
      </c>
      <c r="BH3498" s="133" t="s">
        <v>7073</v>
      </c>
      <c r="BI3498" s="133" t="s">
        <v>7074</v>
      </c>
    </row>
    <row r="3499" spans="56:61" s="20" customFormat="1" ht="15" hidden="1" x14ac:dyDescent="0.25">
      <c r="BD3499" t="str">
        <f t="shared" si="127"/>
        <v>RX1NOTTINGHAM UNIVERSITY HOSPITALS NHS TRUST - CITY CAMPUS</v>
      </c>
      <c r="BE3499" s="133" t="s">
        <v>7075</v>
      </c>
      <c r="BF3499" s="133" t="s">
        <v>7076</v>
      </c>
      <c r="BG3499" s="133" t="s">
        <v>7075</v>
      </c>
      <c r="BH3499" s="133" t="s">
        <v>7076</v>
      </c>
      <c r="BI3499" s="133" t="s">
        <v>7074</v>
      </c>
    </row>
    <row r="3500" spans="56:61" s="20" customFormat="1" ht="15" hidden="1" x14ac:dyDescent="0.25">
      <c r="BD3500" t="str">
        <f t="shared" si="127"/>
        <v>RX1NOTTINGHAM UNIVERSITY HOSPITALS NHS TRUST - QUEEN'S MEDICAL CENTRE CAMPUS</v>
      </c>
      <c r="BE3500" s="133" t="s">
        <v>7077</v>
      </c>
      <c r="BF3500" s="133" t="s">
        <v>7078</v>
      </c>
      <c r="BG3500" s="133" t="s">
        <v>7077</v>
      </c>
      <c r="BH3500" s="133" t="s">
        <v>7078</v>
      </c>
      <c r="BI3500" s="133" t="s">
        <v>7074</v>
      </c>
    </row>
    <row r="3501" spans="56:61" s="20" customFormat="1" ht="15" hidden="1" x14ac:dyDescent="0.25">
      <c r="BD3501" t="str">
        <f t="shared" si="127"/>
        <v>RX2ACRE DAY HOSPITAL</v>
      </c>
      <c r="BE3501" s="133" t="s">
        <v>7079</v>
      </c>
      <c r="BF3501" s="133" t="s">
        <v>7080</v>
      </c>
      <c r="BG3501" s="133" t="s">
        <v>7079</v>
      </c>
      <c r="BH3501" s="133" t="s">
        <v>7080</v>
      </c>
      <c r="BI3501" s="133" t="s">
        <v>7081</v>
      </c>
    </row>
    <row r="3502" spans="56:61" s="20" customFormat="1" ht="15" hidden="1" x14ac:dyDescent="0.25">
      <c r="BD3502" t="str">
        <f t="shared" si="127"/>
        <v>RX2AHTT BRIGHTON</v>
      </c>
      <c r="BE3502" s="133" t="s">
        <v>7082</v>
      </c>
      <c r="BF3502" s="133" t="s">
        <v>7083</v>
      </c>
      <c r="BG3502" s="133" t="s">
        <v>7082</v>
      </c>
      <c r="BH3502" s="133" t="s">
        <v>7083</v>
      </c>
      <c r="BI3502" s="133" t="s">
        <v>7081</v>
      </c>
    </row>
    <row r="3503" spans="56:61" s="20" customFormat="1" ht="15" hidden="1" x14ac:dyDescent="0.25">
      <c r="BD3503" t="str">
        <f t="shared" si="127"/>
        <v>RX2ALAN GARDNER COTTAGE</v>
      </c>
      <c r="BE3503" s="133" t="s">
        <v>7084</v>
      </c>
      <c r="BF3503" s="133" t="s">
        <v>7085</v>
      </c>
      <c r="BG3503" s="133" t="s">
        <v>7084</v>
      </c>
      <c r="BH3503" s="133" t="s">
        <v>7085</v>
      </c>
      <c r="BI3503" s="133" t="s">
        <v>7081</v>
      </c>
    </row>
    <row r="3504" spans="56:61" s="20" customFormat="1" ht="15" hidden="1" x14ac:dyDescent="0.25">
      <c r="BD3504" t="str">
        <f t="shared" si="127"/>
        <v>RX2ALEXANDRA VILLAS SITE</v>
      </c>
      <c r="BE3504" s="133" t="s">
        <v>7086</v>
      </c>
      <c r="BF3504" s="133" t="s">
        <v>7087</v>
      </c>
      <c r="BG3504" s="133" t="s">
        <v>7086</v>
      </c>
      <c r="BH3504" s="133" t="s">
        <v>7087</v>
      </c>
      <c r="BI3504" s="133" t="s">
        <v>7081</v>
      </c>
    </row>
    <row r="3505" spans="56:61" s="20" customFormat="1" ht="15" hidden="1" x14ac:dyDescent="0.25">
      <c r="BD3505" t="str">
        <f t="shared" si="127"/>
        <v>RX2AMBERSTONE HOSPITAL</v>
      </c>
      <c r="BE3505" s="133" t="s">
        <v>7088</v>
      </c>
      <c r="BF3505" s="133" t="s">
        <v>7089</v>
      </c>
      <c r="BG3505" s="133" t="s">
        <v>7088</v>
      </c>
      <c r="BH3505" s="133" t="s">
        <v>7089</v>
      </c>
      <c r="BI3505" s="133" t="s">
        <v>7081</v>
      </c>
    </row>
    <row r="3506" spans="56:61" s="20" customFormat="1" ht="15" hidden="1" x14ac:dyDescent="0.25">
      <c r="BD3506" t="str">
        <f t="shared" si="127"/>
        <v>RX2AOT BRIGHTON</v>
      </c>
      <c r="BE3506" s="133" t="s">
        <v>7090</v>
      </c>
      <c r="BF3506" s="133" t="s">
        <v>7091</v>
      </c>
      <c r="BG3506" s="133" t="s">
        <v>7090</v>
      </c>
      <c r="BH3506" s="133" t="s">
        <v>7091</v>
      </c>
      <c r="BI3506" s="133" t="s">
        <v>7081</v>
      </c>
    </row>
    <row r="3507" spans="56:61" s="20" customFormat="1" ht="15" hidden="1" x14ac:dyDescent="0.25">
      <c r="BD3507" t="str">
        <f t="shared" si="127"/>
        <v>RX2AOT/REHAB EASTBOURNE &amp; WEALD</v>
      </c>
      <c r="BE3507" s="133" t="s">
        <v>7092</v>
      </c>
      <c r="BF3507" s="133" t="s">
        <v>7093</v>
      </c>
      <c r="BG3507" s="133" t="s">
        <v>7092</v>
      </c>
      <c r="BH3507" s="133" t="s">
        <v>7093</v>
      </c>
      <c r="BI3507" s="133" t="s">
        <v>7081</v>
      </c>
    </row>
    <row r="3508" spans="56:61" s="20" customFormat="1" ht="15" hidden="1" x14ac:dyDescent="0.25">
      <c r="BD3508" t="str">
        <f t="shared" si="127"/>
        <v>RX2B &amp; H ATS EAST (SC)</v>
      </c>
      <c r="BE3508" s="133" t="s">
        <v>7094</v>
      </c>
      <c r="BF3508" s="133" t="s">
        <v>7095</v>
      </c>
      <c r="BG3508" s="133" t="s">
        <v>7094</v>
      </c>
      <c r="BH3508" s="133" t="s">
        <v>7095</v>
      </c>
      <c r="BI3508" s="133" t="s">
        <v>7081</v>
      </c>
    </row>
    <row r="3509" spans="56:61" s="20" customFormat="1" ht="15" hidden="1" x14ac:dyDescent="0.25">
      <c r="BD3509" t="str">
        <f t="shared" si="127"/>
        <v>RX2B &amp; H ATS EAST (SY)</v>
      </c>
      <c r="BE3509" s="133" t="s">
        <v>7096</v>
      </c>
      <c r="BF3509" s="133" t="s">
        <v>7097</v>
      </c>
      <c r="BG3509" s="133" t="s">
        <v>7096</v>
      </c>
      <c r="BH3509" s="133" t="s">
        <v>7097</v>
      </c>
      <c r="BI3509" s="133" t="s">
        <v>7081</v>
      </c>
    </row>
    <row r="3510" spans="56:61" s="20" customFormat="1" ht="15" hidden="1" x14ac:dyDescent="0.25">
      <c r="BD3510" t="str">
        <f t="shared" si="127"/>
        <v>RX2B &amp; H ATS EAST (TS)</v>
      </c>
      <c r="BE3510" s="133" t="s">
        <v>7098</v>
      </c>
      <c r="BF3510" s="133" t="s">
        <v>7099</v>
      </c>
      <c r="BG3510" s="133" t="s">
        <v>7098</v>
      </c>
      <c r="BH3510" s="133" t="s">
        <v>7099</v>
      </c>
      <c r="BI3510" s="133" t="s">
        <v>7081</v>
      </c>
    </row>
    <row r="3511" spans="56:61" s="20" customFormat="1" ht="15" hidden="1" x14ac:dyDescent="0.25">
      <c r="BD3511" t="str">
        <f t="shared" si="127"/>
        <v>RX2B &amp; H ATS WEST (GP)</v>
      </c>
      <c r="BE3511" s="133" t="s">
        <v>7100</v>
      </c>
      <c r="BF3511" s="133" t="s">
        <v>7101</v>
      </c>
      <c r="BG3511" s="133" t="s">
        <v>7100</v>
      </c>
      <c r="BH3511" s="133" t="s">
        <v>7101</v>
      </c>
      <c r="BI3511" s="133" t="s">
        <v>7081</v>
      </c>
    </row>
    <row r="3512" spans="56:61" s="20" customFormat="1" ht="15" hidden="1" x14ac:dyDescent="0.25">
      <c r="BD3512" t="str">
        <f t="shared" si="127"/>
        <v>RX2B &amp; H ATS WEST (MA)</v>
      </c>
      <c r="BE3512" s="133" t="s">
        <v>7102</v>
      </c>
      <c r="BF3512" s="133" t="s">
        <v>7103</v>
      </c>
      <c r="BG3512" s="133" t="s">
        <v>7102</v>
      </c>
      <c r="BH3512" s="133" t="s">
        <v>7103</v>
      </c>
      <c r="BI3512" s="133" t="s">
        <v>7081</v>
      </c>
    </row>
    <row r="3513" spans="56:61" s="20" customFormat="1" ht="15" hidden="1" x14ac:dyDescent="0.25">
      <c r="BD3513" t="str">
        <f t="shared" si="127"/>
        <v>RX2B &amp; H ATS WEST (RG)</v>
      </c>
      <c r="BE3513" s="133" t="s">
        <v>7104</v>
      </c>
      <c r="BF3513" s="133" t="s">
        <v>7105</v>
      </c>
      <c r="BG3513" s="133" t="s">
        <v>7104</v>
      </c>
      <c r="BH3513" s="133" t="s">
        <v>7105</v>
      </c>
      <c r="BI3513" s="133" t="s">
        <v>7081</v>
      </c>
    </row>
    <row r="3514" spans="56:61" s="20" customFormat="1" ht="15" hidden="1" x14ac:dyDescent="0.25">
      <c r="BD3514" t="str">
        <f t="shared" si="127"/>
        <v>RX2B &amp; H ATS WEST (VL)</v>
      </c>
      <c r="BE3514" s="133" t="s">
        <v>7106</v>
      </c>
      <c r="BF3514" s="133" t="s">
        <v>7107</v>
      </c>
      <c r="BG3514" s="133" t="s">
        <v>7106</v>
      </c>
      <c r="BH3514" s="133" t="s">
        <v>7107</v>
      </c>
      <c r="BI3514" s="133" t="s">
        <v>7081</v>
      </c>
    </row>
    <row r="3515" spans="56:61" s="20" customFormat="1" ht="15" hidden="1" x14ac:dyDescent="0.25">
      <c r="BD3515" t="str">
        <f t="shared" si="127"/>
        <v>RX2B &amp; H CENTRAL RECOVERY</v>
      </c>
      <c r="BE3515" s="133" t="s">
        <v>7108</v>
      </c>
      <c r="BF3515" s="133" t="s">
        <v>7109</v>
      </c>
      <c r="BG3515" s="133" t="s">
        <v>7108</v>
      </c>
      <c r="BH3515" s="133" t="s">
        <v>7109</v>
      </c>
      <c r="BI3515" s="133" t="s">
        <v>7081</v>
      </c>
    </row>
    <row r="3516" spans="56:61" s="20" customFormat="1" ht="15" hidden="1" x14ac:dyDescent="0.25">
      <c r="BD3516" t="str">
        <f t="shared" si="127"/>
        <v>RX2B&amp;H ATS EAST (SB)</v>
      </c>
      <c r="BE3516" s="133" t="s">
        <v>7110</v>
      </c>
      <c r="BF3516" s="133" t="s">
        <v>7111</v>
      </c>
      <c r="BG3516" s="133" t="s">
        <v>7110</v>
      </c>
      <c r="BH3516" s="133" t="s">
        <v>7111</v>
      </c>
      <c r="BI3516" s="133" t="s">
        <v>7081</v>
      </c>
    </row>
    <row r="3517" spans="56:61" s="20" customFormat="1" ht="15" hidden="1" x14ac:dyDescent="0.25">
      <c r="BD3517" t="str">
        <f t="shared" si="127"/>
        <v>RX2B&amp;H ATS WEST (PL)</v>
      </c>
      <c r="BE3517" s="133" t="s">
        <v>7112</v>
      </c>
      <c r="BF3517" s="133" t="s">
        <v>7113</v>
      </c>
      <c r="BG3517" s="133" t="s">
        <v>7112</v>
      </c>
      <c r="BH3517" s="133" t="s">
        <v>7113</v>
      </c>
      <c r="BI3517" s="133" t="s">
        <v>7081</v>
      </c>
    </row>
    <row r="3518" spans="56:61" s="20" customFormat="1" ht="15" hidden="1" x14ac:dyDescent="0.25">
      <c r="BD3518" t="str">
        <f t="shared" si="127"/>
        <v>RX2B&amp;H DEMENTIA CARE AT HOME</v>
      </c>
      <c r="BE3518" s="133" t="s">
        <v>7114</v>
      </c>
      <c r="BF3518" s="133" t="s">
        <v>7115</v>
      </c>
      <c r="BG3518" s="133" t="s">
        <v>7114</v>
      </c>
      <c r="BH3518" s="133" t="s">
        <v>7115</v>
      </c>
      <c r="BI3518" s="133" t="s">
        <v>7081</v>
      </c>
    </row>
    <row r="3519" spans="56:61" s="20" customFormat="1" ht="15" hidden="1" x14ac:dyDescent="0.25">
      <c r="BD3519" t="str">
        <f t="shared" si="127"/>
        <v>RX2BARLAVINGTON MANOR</v>
      </c>
      <c r="BE3519" s="133" t="s">
        <v>7116</v>
      </c>
      <c r="BF3519" s="133" t="s">
        <v>7117</v>
      </c>
      <c r="BG3519" s="133" t="s">
        <v>7116</v>
      </c>
      <c r="BH3519" s="133" t="s">
        <v>7117</v>
      </c>
      <c r="BI3519" s="133" t="s">
        <v>7081</v>
      </c>
    </row>
    <row r="3520" spans="56:61" s="20" customFormat="1" ht="15" hidden="1" x14ac:dyDescent="0.25">
      <c r="BD3520" t="str">
        <f t="shared" ref="BD3520:BD3583" si="128">CONCATENATE(LEFT(BE3520, 3),BF3520)</f>
        <v>RX2BEECHMONT</v>
      </c>
      <c r="BE3520" s="133" t="s">
        <v>7118</v>
      </c>
      <c r="BF3520" s="133" t="s">
        <v>7119</v>
      </c>
      <c r="BG3520" s="133" t="s">
        <v>7118</v>
      </c>
      <c r="BH3520" s="133" t="s">
        <v>7119</v>
      </c>
      <c r="BI3520" s="133" t="s">
        <v>7081</v>
      </c>
    </row>
    <row r="3521" spans="56:61" s="20" customFormat="1" ht="15" hidden="1" x14ac:dyDescent="0.25">
      <c r="BD3521" t="str">
        <f t="shared" si="128"/>
        <v>RX2BEECHWOOD UNIT</v>
      </c>
      <c r="BE3521" s="133" t="s">
        <v>7120</v>
      </c>
      <c r="BF3521" s="133" t="s">
        <v>7121</v>
      </c>
      <c r="BG3521" s="133" t="s">
        <v>7120</v>
      </c>
      <c r="BH3521" s="133" t="s">
        <v>7121</v>
      </c>
      <c r="BI3521" s="133" t="s">
        <v>7081</v>
      </c>
    </row>
    <row r="3522" spans="56:61" s="20" customFormat="1" ht="15" hidden="1" x14ac:dyDescent="0.25">
      <c r="BD3522" t="str">
        <f t="shared" si="128"/>
        <v>RX2BEXHILL COMMUNITY HOSPITAL</v>
      </c>
      <c r="BE3522" s="133" t="s">
        <v>7122</v>
      </c>
      <c r="BF3522" s="133" t="s">
        <v>7123</v>
      </c>
      <c r="BG3522" s="133" t="s">
        <v>7122</v>
      </c>
      <c r="BH3522" s="133" t="s">
        <v>7123</v>
      </c>
      <c r="BI3522" s="133" t="s">
        <v>7081</v>
      </c>
    </row>
    <row r="3523" spans="56:61" s="20" customFormat="1" ht="15" hidden="1" x14ac:dyDescent="0.25">
      <c r="BD3523" t="str">
        <f t="shared" si="128"/>
        <v>RX2BOWHILL</v>
      </c>
      <c r="BE3523" s="133" t="s">
        <v>7124</v>
      </c>
      <c r="BF3523" s="133" t="s">
        <v>7125</v>
      </c>
      <c r="BG3523" s="133" t="s">
        <v>7124</v>
      </c>
      <c r="BH3523" s="133" t="s">
        <v>7125</v>
      </c>
      <c r="BI3523" s="133" t="s">
        <v>7081</v>
      </c>
    </row>
    <row r="3524" spans="56:61" s="20" customFormat="1" ht="15" hidden="1" x14ac:dyDescent="0.25">
      <c r="BD3524" t="str">
        <f t="shared" si="128"/>
        <v>RX2BRAMBLYS</v>
      </c>
      <c r="BE3524" s="133" t="s">
        <v>7126</v>
      </c>
      <c r="BF3524" s="133" t="s">
        <v>7127</v>
      </c>
      <c r="BG3524" s="133" t="s">
        <v>7126</v>
      </c>
      <c r="BH3524" s="133" t="s">
        <v>7127</v>
      </c>
      <c r="BI3524" s="133" t="s">
        <v>7081</v>
      </c>
    </row>
    <row r="3525" spans="56:61" s="20" customFormat="1" ht="15" hidden="1" x14ac:dyDescent="0.25">
      <c r="BD3525" t="str">
        <f t="shared" si="128"/>
        <v>RX2BRIGHTON EAST LWWDT (SC)</v>
      </c>
      <c r="BE3525" s="133" t="s">
        <v>7128</v>
      </c>
      <c r="BF3525" s="133" t="s">
        <v>7129</v>
      </c>
      <c r="BG3525" s="133" t="s">
        <v>7128</v>
      </c>
      <c r="BH3525" s="133" t="s">
        <v>7129</v>
      </c>
      <c r="BI3525" s="133" t="s">
        <v>7081</v>
      </c>
    </row>
    <row r="3526" spans="56:61" s="20" customFormat="1" ht="15" hidden="1" x14ac:dyDescent="0.25">
      <c r="BD3526" t="str">
        <f t="shared" si="128"/>
        <v>RX2BRIGHTON GENERAL HOSPITAL</v>
      </c>
      <c r="BE3526" s="133" t="s">
        <v>7130</v>
      </c>
      <c r="BF3526" s="133" t="s">
        <v>1545</v>
      </c>
      <c r="BG3526" s="133" t="s">
        <v>7130</v>
      </c>
      <c r="BH3526" s="133" t="s">
        <v>1545</v>
      </c>
      <c r="BI3526" s="133" t="s">
        <v>7081</v>
      </c>
    </row>
    <row r="3527" spans="56:61" s="20" customFormat="1" ht="15" hidden="1" x14ac:dyDescent="0.25">
      <c r="BD3527" t="str">
        <f t="shared" si="128"/>
        <v>RX2BRIGHTON SMS</v>
      </c>
      <c r="BE3527" s="133" t="s">
        <v>7131</v>
      </c>
      <c r="BF3527" s="133" t="s">
        <v>7132</v>
      </c>
      <c r="BG3527" s="133" t="s">
        <v>7131</v>
      </c>
      <c r="BH3527" s="133" t="s">
        <v>7132</v>
      </c>
      <c r="BI3527" s="133" t="s">
        <v>7081</v>
      </c>
    </row>
    <row r="3528" spans="56:61" s="20" customFormat="1" ht="15" hidden="1" x14ac:dyDescent="0.25">
      <c r="BD3528" t="str">
        <f t="shared" si="128"/>
        <v>RX2BRIGHTON WEST LWWDT (MA)</v>
      </c>
      <c r="BE3528" s="133" t="s">
        <v>7133</v>
      </c>
      <c r="BF3528" s="133" t="s">
        <v>7134</v>
      </c>
      <c r="BG3528" s="133" t="s">
        <v>7133</v>
      </c>
      <c r="BH3528" s="133" t="s">
        <v>7134</v>
      </c>
      <c r="BI3528" s="133" t="s">
        <v>7081</v>
      </c>
    </row>
    <row r="3529" spans="56:61" s="20" customFormat="1" ht="15" hidden="1" x14ac:dyDescent="0.25">
      <c r="BD3529" t="str">
        <f t="shared" si="128"/>
        <v>RX2BRIGHTON WEST LWWDT (VL)</v>
      </c>
      <c r="BE3529" s="133" t="s">
        <v>7135</v>
      </c>
      <c r="BF3529" s="133" t="s">
        <v>7136</v>
      </c>
      <c r="BG3529" s="133" t="s">
        <v>7135</v>
      </c>
      <c r="BH3529" s="133" t="s">
        <v>7136</v>
      </c>
      <c r="BI3529" s="133" t="s">
        <v>7081</v>
      </c>
    </row>
    <row r="3530" spans="56:61" s="20" customFormat="1" ht="15" hidden="1" x14ac:dyDescent="0.25">
      <c r="BD3530" t="str">
        <f t="shared" si="128"/>
        <v>RX2BRUNSWICK WARD</v>
      </c>
      <c r="BE3530" s="133" t="s">
        <v>7137</v>
      </c>
      <c r="BF3530" s="133" t="s">
        <v>7138</v>
      </c>
      <c r="BG3530" s="133" t="s">
        <v>7137</v>
      </c>
      <c r="BH3530" s="133" t="s">
        <v>7138</v>
      </c>
      <c r="BI3530" s="133" t="s">
        <v>7081</v>
      </c>
    </row>
    <row r="3531" spans="56:61" s="20" customFormat="1" ht="15" hidden="1" x14ac:dyDescent="0.25">
      <c r="BD3531" t="str">
        <f t="shared" si="128"/>
        <v>RX2BUCKLAND HOSPITAL</v>
      </c>
      <c r="BE3531" s="133" t="s">
        <v>7139</v>
      </c>
      <c r="BF3531" s="133" t="s">
        <v>5776</v>
      </c>
      <c r="BG3531" s="133" t="s">
        <v>7139</v>
      </c>
      <c r="BH3531" s="133" t="s">
        <v>5776</v>
      </c>
      <c r="BI3531" s="133" t="s">
        <v>7081</v>
      </c>
    </row>
    <row r="3532" spans="56:61" s="20" customFormat="1" ht="15" hidden="1" x14ac:dyDescent="0.25">
      <c r="BD3532" t="str">
        <f t="shared" si="128"/>
        <v>RX2CARE CO-OPS</v>
      </c>
      <c r="BE3532" s="133" t="s">
        <v>7140</v>
      </c>
      <c r="BF3532" s="133" t="s">
        <v>7141</v>
      </c>
      <c r="BG3532" s="133" t="s">
        <v>7140</v>
      </c>
      <c r="BH3532" s="133" t="s">
        <v>7141</v>
      </c>
      <c r="BI3532" s="133" t="s">
        <v>7081</v>
      </c>
    </row>
    <row r="3533" spans="56:61" s="20" customFormat="1" ht="15" hidden="1" x14ac:dyDescent="0.25">
      <c r="BD3533" t="str">
        <f t="shared" si="128"/>
        <v>RX2CATCH-22 24/7</v>
      </c>
      <c r="BE3533" s="133" t="s">
        <v>7142</v>
      </c>
      <c r="BF3533" s="133" t="s">
        <v>7143</v>
      </c>
      <c r="BG3533" s="133" t="s">
        <v>7142</v>
      </c>
      <c r="BH3533" s="133" t="s">
        <v>7143</v>
      </c>
      <c r="BI3533" s="133" t="s">
        <v>7081</v>
      </c>
    </row>
    <row r="3534" spans="56:61" s="20" customFormat="1" ht="15" hidden="1" x14ac:dyDescent="0.25">
      <c r="BD3534" t="str">
        <f t="shared" si="128"/>
        <v>RX2CFOT WEST SUSSEX</v>
      </c>
      <c r="BE3534" s="133" t="s">
        <v>7144</v>
      </c>
      <c r="BF3534" s="133" t="s">
        <v>7145</v>
      </c>
      <c r="BG3534" s="133" t="s">
        <v>7144</v>
      </c>
      <c r="BH3534" s="133" t="s">
        <v>7145</v>
      </c>
      <c r="BI3534" s="133" t="s">
        <v>7081</v>
      </c>
    </row>
    <row r="3535" spans="56:61" s="20" customFormat="1" ht="15" hidden="1" x14ac:dyDescent="0.25">
      <c r="BD3535" t="str">
        <f t="shared" si="128"/>
        <v>RX2CHAILEY HERITAGE</v>
      </c>
      <c r="BE3535" s="133" t="s">
        <v>7146</v>
      </c>
      <c r="BF3535" s="133" t="s">
        <v>7147</v>
      </c>
      <c r="BG3535" s="133" t="s">
        <v>7146</v>
      </c>
      <c r="BH3535" s="133" t="s">
        <v>7147</v>
      </c>
      <c r="BI3535" s="133" t="s">
        <v>7081</v>
      </c>
    </row>
    <row r="3536" spans="56:61" s="20" customFormat="1" ht="15" hidden="1" x14ac:dyDescent="0.25">
      <c r="BD3536" t="str">
        <f t="shared" si="128"/>
        <v>RX2CHALKHILL</v>
      </c>
      <c r="BE3536" s="133" t="s">
        <v>7148</v>
      </c>
      <c r="BF3536" s="133" t="s">
        <v>7149</v>
      </c>
      <c r="BG3536" s="133" t="s">
        <v>7148</v>
      </c>
      <c r="BH3536" s="133" t="s">
        <v>7149</v>
      </c>
      <c r="BI3536" s="133" t="s">
        <v>7081</v>
      </c>
    </row>
    <row r="3537" spans="56:61" s="20" customFormat="1" ht="15" hidden="1" x14ac:dyDescent="0.25">
      <c r="BD3537" t="str">
        <f t="shared" si="128"/>
        <v>RX2CHALLENGING BEHAVIOUR UNIT</v>
      </c>
      <c r="BE3537" s="133" t="s">
        <v>7150</v>
      </c>
      <c r="BF3537" s="133" t="s">
        <v>7151</v>
      </c>
      <c r="BG3537" s="133" t="s">
        <v>7150</v>
      </c>
      <c r="BH3537" s="133" t="s">
        <v>7151</v>
      </c>
      <c r="BI3537" s="133" t="s">
        <v>7081</v>
      </c>
    </row>
    <row r="3538" spans="56:61" s="20" customFormat="1" ht="15" hidden="1" x14ac:dyDescent="0.25">
      <c r="BD3538" t="str">
        <f t="shared" si="128"/>
        <v>RX2CHANCTONBURY WARD</v>
      </c>
      <c r="BE3538" s="133" t="s">
        <v>7152</v>
      </c>
      <c r="BF3538" s="133" t="s">
        <v>7153</v>
      </c>
      <c r="BG3538" s="133" t="s">
        <v>7152</v>
      </c>
      <c r="BH3538" s="133" t="s">
        <v>7153</v>
      </c>
      <c r="BI3538" s="133" t="s">
        <v>7081</v>
      </c>
    </row>
    <row r="3539" spans="56:61" s="20" customFormat="1" ht="15" hidden="1" x14ac:dyDescent="0.25">
      <c r="BD3539" t="str">
        <f t="shared" si="128"/>
        <v>RX2CHASE COMMUNITY HOSPITAL</v>
      </c>
      <c r="BE3539" s="133" t="s">
        <v>7154</v>
      </c>
      <c r="BF3539" s="133" t="s">
        <v>598</v>
      </c>
      <c r="BG3539" s="133" t="s">
        <v>7154</v>
      </c>
      <c r="BH3539" s="133" t="s">
        <v>598</v>
      </c>
      <c r="BI3539" s="133" t="s">
        <v>7081</v>
      </c>
    </row>
    <row r="3540" spans="56:61" s="20" customFormat="1" ht="15" hidden="1" x14ac:dyDescent="0.25">
      <c r="BD3540" t="str">
        <f t="shared" si="128"/>
        <v>RX2CHICHESTER AOT</v>
      </c>
      <c r="BE3540" s="133" t="s">
        <v>7155</v>
      </c>
      <c r="BF3540" s="133" t="s">
        <v>7156</v>
      </c>
      <c r="BG3540" s="133" t="s">
        <v>7155</v>
      </c>
      <c r="BH3540" s="133" t="s">
        <v>7156</v>
      </c>
      <c r="BI3540" s="133" t="s">
        <v>7081</v>
      </c>
    </row>
    <row r="3541" spans="56:61" s="20" customFormat="1" ht="15" hidden="1" x14ac:dyDescent="0.25">
      <c r="BD3541" t="str">
        <f t="shared" si="128"/>
        <v>RX2CHICHESTER CRT</v>
      </c>
      <c r="BE3541" s="133" t="s">
        <v>7157</v>
      </c>
      <c r="BF3541" s="133" t="s">
        <v>7158</v>
      </c>
      <c r="BG3541" s="133" t="s">
        <v>7157</v>
      </c>
      <c r="BH3541" s="133" t="s">
        <v>7158</v>
      </c>
      <c r="BI3541" s="133" t="s">
        <v>7081</v>
      </c>
    </row>
    <row r="3542" spans="56:61" s="20" customFormat="1" ht="15" hidden="1" x14ac:dyDescent="0.25">
      <c r="BD3542" t="str">
        <f t="shared" si="128"/>
        <v>RX2CLAYTON WARD</v>
      </c>
      <c r="BE3542" s="133" t="s">
        <v>7159</v>
      </c>
      <c r="BF3542" s="133" t="s">
        <v>7160</v>
      </c>
      <c r="BG3542" s="133" t="s">
        <v>7159</v>
      </c>
      <c r="BH3542" s="133" t="s">
        <v>7160</v>
      </c>
      <c r="BI3542" s="133" t="s">
        <v>7081</v>
      </c>
    </row>
    <row r="3543" spans="56:61" s="20" customFormat="1" ht="15" hidden="1" x14ac:dyDescent="0.25">
      <c r="BD3543" t="str">
        <f t="shared" si="128"/>
        <v>RX2CLERMONT</v>
      </c>
      <c r="BE3543" s="133" t="s">
        <v>7161</v>
      </c>
      <c r="BF3543" s="133" t="s">
        <v>7162</v>
      </c>
      <c r="BG3543" s="133" t="s">
        <v>7161</v>
      </c>
      <c r="BH3543" s="133" t="s">
        <v>7162</v>
      </c>
      <c r="BI3543" s="133" t="s">
        <v>7081</v>
      </c>
    </row>
    <row r="3544" spans="56:61" s="20" customFormat="1" ht="15" hidden="1" x14ac:dyDescent="0.25">
      <c r="BD3544" t="str">
        <f t="shared" si="128"/>
        <v>RX2COBURN WARD</v>
      </c>
      <c r="BE3544" s="133" t="s">
        <v>7163</v>
      </c>
      <c r="BF3544" s="133" t="s">
        <v>7164</v>
      </c>
      <c r="BG3544" s="133" t="s">
        <v>7163</v>
      </c>
      <c r="BH3544" s="133" t="s">
        <v>7164</v>
      </c>
      <c r="BI3544" s="133" t="s">
        <v>7081</v>
      </c>
    </row>
    <row r="3545" spans="56:61" s="20" customFormat="1" ht="15" hidden="1" x14ac:dyDescent="0.25">
      <c r="BD3545" t="str">
        <f t="shared" si="128"/>
        <v>RX2COLWOOD ADOLESCENT UNIT</v>
      </c>
      <c r="BE3545" s="133" t="s">
        <v>7165</v>
      </c>
      <c r="BF3545" s="133" t="s">
        <v>7166</v>
      </c>
      <c r="BG3545" s="133" t="s">
        <v>7165</v>
      </c>
      <c r="BH3545" s="133" t="s">
        <v>7166</v>
      </c>
      <c r="BI3545" s="133" t="s">
        <v>7081</v>
      </c>
    </row>
    <row r="3546" spans="56:61" s="20" customFormat="1" ht="15" hidden="1" x14ac:dyDescent="0.25">
      <c r="BD3546" t="str">
        <f t="shared" si="128"/>
        <v>RX2CONQUEST HOSPITAL</v>
      </c>
      <c r="BE3546" s="133" t="s">
        <v>7167</v>
      </c>
      <c r="BF3546" s="133" t="s">
        <v>7168</v>
      </c>
      <c r="BG3546" s="133" t="s">
        <v>7167</v>
      </c>
      <c r="BH3546" s="133" t="s">
        <v>7168</v>
      </c>
      <c r="BI3546" s="133" t="s">
        <v>7081</v>
      </c>
    </row>
    <row r="3547" spans="56:61" s="20" customFormat="1" ht="15" hidden="1" x14ac:dyDescent="0.25">
      <c r="BD3547" t="str">
        <f t="shared" si="128"/>
        <v>RX2CRAWLEY - OPMHS</v>
      </c>
      <c r="BE3547" s="133" t="s">
        <v>7169</v>
      </c>
      <c r="BF3547" s="133" t="s">
        <v>7170</v>
      </c>
      <c r="BG3547" s="133" t="s">
        <v>7169</v>
      </c>
      <c r="BH3547" s="133" t="s">
        <v>7170</v>
      </c>
      <c r="BI3547" s="133" t="s">
        <v>7081</v>
      </c>
    </row>
    <row r="3548" spans="56:61" s="20" customFormat="1" ht="15" hidden="1" x14ac:dyDescent="0.25">
      <c r="BD3548" t="str">
        <f t="shared" si="128"/>
        <v>RX2CRAWLEY &amp; HORSHAM ATC (GS)</v>
      </c>
      <c r="BE3548" s="133" t="s">
        <v>7171</v>
      </c>
      <c r="BF3548" s="133" t="s">
        <v>7172</v>
      </c>
      <c r="BG3548" s="133" t="s">
        <v>7171</v>
      </c>
      <c r="BH3548" s="133" t="s">
        <v>7172</v>
      </c>
      <c r="BI3548" s="133" t="s">
        <v>7081</v>
      </c>
    </row>
    <row r="3549" spans="56:61" s="20" customFormat="1" ht="15" hidden="1" x14ac:dyDescent="0.25">
      <c r="BD3549" t="str">
        <f t="shared" si="128"/>
        <v>RX2CRAWLEY &amp; HORSHAM ATC (SR)</v>
      </c>
      <c r="BE3549" s="133" t="s">
        <v>7173</v>
      </c>
      <c r="BF3549" s="133" t="s">
        <v>7174</v>
      </c>
      <c r="BG3549" s="133" t="s">
        <v>7173</v>
      </c>
      <c r="BH3549" s="133" t="s">
        <v>7174</v>
      </c>
      <c r="BI3549" s="133" t="s">
        <v>7081</v>
      </c>
    </row>
    <row r="3550" spans="56:61" s="20" customFormat="1" ht="15" hidden="1" x14ac:dyDescent="0.25">
      <c r="BD3550" t="str">
        <f t="shared" si="128"/>
        <v>RX2CRAWLEY HOSPITAL</v>
      </c>
      <c r="BE3550" s="133" t="s">
        <v>7175</v>
      </c>
      <c r="BF3550" s="133" t="s">
        <v>1553</v>
      </c>
      <c r="BG3550" s="133" t="s">
        <v>7175</v>
      </c>
      <c r="BH3550" s="133" t="s">
        <v>1553</v>
      </c>
      <c r="BI3550" s="133" t="s">
        <v>7081</v>
      </c>
    </row>
    <row r="3551" spans="56:61" s="20" customFormat="1" ht="15" hidden="1" x14ac:dyDescent="0.25">
      <c r="BD3551" t="str">
        <f t="shared" si="128"/>
        <v>RX2CRAWLEY RECOVERY AND WELL-BEING</v>
      </c>
      <c r="BE3551" s="133" t="s">
        <v>7176</v>
      </c>
      <c r="BF3551" s="133" t="s">
        <v>7177</v>
      </c>
      <c r="BG3551" s="133" t="s">
        <v>7176</v>
      </c>
      <c r="BH3551" s="133" t="s">
        <v>7177</v>
      </c>
      <c r="BI3551" s="133" t="s">
        <v>7081</v>
      </c>
    </row>
    <row r="3552" spans="56:61" s="20" customFormat="1" ht="15" hidden="1" x14ac:dyDescent="0.25">
      <c r="BD3552" t="str">
        <f t="shared" si="128"/>
        <v>RX2CRHT EASTBOURNE/WEALDON</v>
      </c>
      <c r="BE3552" s="133" t="s">
        <v>7178</v>
      </c>
      <c r="BF3552" s="133" t="s">
        <v>7179</v>
      </c>
      <c r="BG3552" s="133" t="s">
        <v>7178</v>
      </c>
      <c r="BH3552" s="133" t="s">
        <v>7179</v>
      </c>
      <c r="BI3552" s="133" t="s">
        <v>7081</v>
      </c>
    </row>
    <row r="3553" spans="56:61" s="20" customFormat="1" ht="15" hidden="1" x14ac:dyDescent="0.25">
      <c r="BD3553" t="str">
        <f t="shared" si="128"/>
        <v>RX2CRHT HASTINGS/ROTHER</v>
      </c>
      <c r="BE3553" s="133" t="s">
        <v>7180</v>
      </c>
      <c r="BF3553" s="133" t="s">
        <v>7181</v>
      </c>
      <c r="BG3553" s="133" t="s">
        <v>7180</v>
      </c>
      <c r="BH3553" s="133" t="s">
        <v>7181</v>
      </c>
      <c r="BI3553" s="133" t="s">
        <v>7081</v>
      </c>
    </row>
    <row r="3554" spans="56:61" s="20" customFormat="1" ht="15" hidden="1" x14ac:dyDescent="0.25">
      <c r="BD3554" t="str">
        <f t="shared" si="128"/>
        <v>RX2CRI LEWISHAM</v>
      </c>
      <c r="BE3554" s="133" t="s">
        <v>7182</v>
      </c>
      <c r="BF3554" s="133" t="s">
        <v>7183</v>
      </c>
      <c r="BG3554" s="133" t="s">
        <v>7182</v>
      </c>
      <c r="BH3554" s="133" t="s">
        <v>7183</v>
      </c>
      <c r="BI3554" s="133" t="s">
        <v>7081</v>
      </c>
    </row>
    <row r="3555" spans="56:61" s="20" customFormat="1" ht="15" hidden="1" x14ac:dyDescent="0.25">
      <c r="BD3555" t="str">
        <f t="shared" si="128"/>
        <v>RX2CRI MAIDSTONE</v>
      </c>
      <c r="BE3555" s="133" t="s">
        <v>7184</v>
      </c>
      <c r="BF3555" s="133" t="s">
        <v>7185</v>
      </c>
      <c r="BG3555" s="133" t="s">
        <v>7184</v>
      </c>
      <c r="BH3555" s="133" t="s">
        <v>7185</v>
      </c>
      <c r="BI3555" s="133" t="s">
        <v>7081</v>
      </c>
    </row>
    <row r="3556" spans="56:61" s="20" customFormat="1" ht="15" hidden="1" x14ac:dyDescent="0.25">
      <c r="BD3556" t="str">
        <f t="shared" si="128"/>
        <v>RX2CRI TONBRIDGE</v>
      </c>
      <c r="BE3556" s="133" t="s">
        <v>7186</v>
      </c>
      <c r="BF3556" s="133" t="s">
        <v>7187</v>
      </c>
      <c r="BG3556" s="133" t="s">
        <v>7186</v>
      </c>
      <c r="BH3556" s="133" t="s">
        <v>7187</v>
      </c>
      <c r="BI3556" s="133" t="s">
        <v>7081</v>
      </c>
    </row>
    <row r="3557" spans="56:61" s="20" customFormat="1" ht="15" hidden="1" x14ac:dyDescent="0.25">
      <c r="BD3557" t="str">
        <f t="shared" si="128"/>
        <v>RX2CRICKET PAVILLION</v>
      </c>
      <c r="BE3557" s="133" t="s">
        <v>7188</v>
      </c>
      <c r="BF3557" s="133" t="s">
        <v>7189</v>
      </c>
      <c r="BG3557" s="133" t="s">
        <v>7188</v>
      </c>
      <c r="BH3557" s="133" t="s">
        <v>7189</v>
      </c>
      <c r="BI3557" s="133" t="s">
        <v>7081</v>
      </c>
    </row>
    <row r="3558" spans="56:61" s="20" customFormat="1" ht="15" hidden="1" x14ac:dyDescent="0.25">
      <c r="BD3558" t="str">
        <f t="shared" si="128"/>
        <v>RX2DAISY DCS ENFIELD</v>
      </c>
      <c r="BE3558" s="133" t="s">
        <v>7190</v>
      </c>
      <c r="BF3558" s="133" t="s">
        <v>7191</v>
      </c>
      <c r="BG3558" s="133" t="s">
        <v>7190</v>
      </c>
      <c r="BH3558" s="133" t="s">
        <v>7191</v>
      </c>
      <c r="BI3558" s="133" t="s">
        <v>7081</v>
      </c>
    </row>
    <row r="3559" spans="56:61" s="20" customFormat="1" ht="15" hidden="1" x14ac:dyDescent="0.25">
      <c r="BD3559" t="str">
        <f t="shared" si="128"/>
        <v>RX2DAISY DCS READING</v>
      </c>
      <c r="BE3559" s="133" t="s">
        <v>7192</v>
      </c>
      <c r="BF3559" s="133" t="s">
        <v>7193</v>
      </c>
      <c r="BG3559" s="133" t="s">
        <v>7192</v>
      </c>
      <c r="BH3559" s="133" t="s">
        <v>7193</v>
      </c>
      <c r="BI3559" s="133" t="s">
        <v>7081</v>
      </c>
    </row>
    <row r="3560" spans="56:61" s="20" customFormat="1" ht="15" hidden="1" x14ac:dyDescent="0.25">
      <c r="BD3560" t="str">
        <f t="shared" si="128"/>
        <v>RX2DEPARTMENT OF PSYCHIATRY</v>
      </c>
      <c r="BE3560" s="133" t="s">
        <v>7194</v>
      </c>
      <c r="BF3560" s="133" t="s">
        <v>3472</v>
      </c>
      <c r="BG3560" s="133" t="s">
        <v>7194</v>
      </c>
      <c r="BH3560" s="133" t="s">
        <v>3472</v>
      </c>
      <c r="BI3560" s="133" t="s">
        <v>7081</v>
      </c>
    </row>
    <row r="3561" spans="56:61" s="20" customFormat="1" ht="15" hidden="1" x14ac:dyDescent="0.25">
      <c r="BD3561" t="str">
        <f t="shared" si="128"/>
        <v>RX2DOCTORS ON CALL BASE</v>
      </c>
      <c r="BE3561" s="133" t="s">
        <v>7195</v>
      </c>
      <c r="BF3561" s="133" t="s">
        <v>7196</v>
      </c>
      <c r="BG3561" s="133" t="s">
        <v>7195</v>
      </c>
      <c r="BH3561" s="133" t="s">
        <v>7196</v>
      </c>
      <c r="BI3561" s="133" t="s">
        <v>7081</v>
      </c>
    </row>
    <row r="3562" spans="56:61" s="20" customFormat="1" ht="15" hidden="1" x14ac:dyDescent="0.25">
      <c r="BD3562" t="str">
        <f t="shared" si="128"/>
        <v>RX2DOVE DAY HOSPITAL</v>
      </c>
      <c r="BE3562" s="133" t="s">
        <v>7197</v>
      </c>
      <c r="BF3562" s="133" t="s">
        <v>7198</v>
      </c>
      <c r="BG3562" s="133" t="s">
        <v>7197</v>
      </c>
      <c r="BH3562" s="133" t="s">
        <v>7198</v>
      </c>
      <c r="BI3562" s="133" t="s">
        <v>7081</v>
      </c>
    </row>
    <row r="3563" spans="56:61" s="20" customFormat="1" ht="15" hidden="1" x14ac:dyDescent="0.25">
      <c r="BD3563" t="str">
        <f t="shared" si="128"/>
        <v>RX2DOVE WARD</v>
      </c>
      <c r="BE3563" s="133" t="s">
        <v>7199</v>
      </c>
      <c r="BF3563" s="133" t="s">
        <v>2810</v>
      </c>
      <c r="BG3563" s="133" t="s">
        <v>7199</v>
      </c>
      <c r="BH3563" s="133" t="s">
        <v>2810</v>
      </c>
      <c r="BI3563" s="133" t="s">
        <v>7081</v>
      </c>
    </row>
    <row r="3564" spans="56:61" s="20" customFormat="1" ht="15" hidden="1" x14ac:dyDescent="0.25">
      <c r="BD3564" t="str">
        <f t="shared" si="128"/>
        <v>RX2DOVE WARD</v>
      </c>
      <c r="BE3564" s="133" t="s">
        <v>7200</v>
      </c>
      <c r="BF3564" s="133" t="s">
        <v>2810</v>
      </c>
      <c r="BG3564" s="133" t="s">
        <v>7200</v>
      </c>
      <c r="BH3564" s="133" t="s">
        <v>2810</v>
      </c>
      <c r="BI3564" s="133" t="s">
        <v>7081</v>
      </c>
    </row>
    <row r="3565" spans="56:61" s="20" customFormat="1" ht="15" hidden="1" x14ac:dyDescent="0.25">
      <c r="BD3565" t="str">
        <f t="shared" si="128"/>
        <v>RX2E SX. YOUNGER PERSONS SMS</v>
      </c>
      <c r="BE3565" s="133" t="s">
        <v>7201</v>
      </c>
      <c r="BF3565" s="133" t="s">
        <v>7202</v>
      </c>
      <c r="BG3565" s="133" t="s">
        <v>7201</v>
      </c>
      <c r="BH3565" s="133" t="s">
        <v>7202</v>
      </c>
      <c r="BI3565" s="133" t="s">
        <v>7081</v>
      </c>
    </row>
    <row r="3566" spans="56:61" s="20" customFormat="1" ht="15" hidden="1" x14ac:dyDescent="0.25">
      <c r="BD3566" t="str">
        <f t="shared" si="128"/>
        <v>RX2EASTBOURNE / OUSE VALLY SMS</v>
      </c>
      <c r="BE3566" s="133" t="s">
        <v>7203</v>
      </c>
      <c r="BF3566" s="133" t="s">
        <v>7204</v>
      </c>
      <c r="BG3566" s="133" t="s">
        <v>7203</v>
      </c>
      <c r="BH3566" s="133" t="s">
        <v>7204</v>
      </c>
      <c r="BI3566" s="133" t="s">
        <v>7081</v>
      </c>
    </row>
    <row r="3567" spans="56:61" s="20" customFormat="1" ht="15" hidden="1" x14ac:dyDescent="0.25">
      <c r="BD3567" t="str">
        <f t="shared" si="128"/>
        <v>RX2EASTBOURNE DISTRICT GENERAL HOSPITAL</v>
      </c>
      <c r="BE3567" s="133" t="s">
        <v>7205</v>
      </c>
      <c r="BF3567" s="133" t="s">
        <v>1559</v>
      </c>
      <c r="BG3567" s="133" t="s">
        <v>7205</v>
      </c>
      <c r="BH3567" s="133" t="s">
        <v>1559</v>
      </c>
      <c r="BI3567" s="133" t="s">
        <v>7081</v>
      </c>
    </row>
    <row r="3568" spans="56:61" s="20" customFormat="1" ht="15" hidden="1" x14ac:dyDescent="0.25">
      <c r="BD3568" t="str">
        <f t="shared" si="128"/>
        <v>RX2EASTERGATE BUILDING</v>
      </c>
      <c r="BE3568" s="133" t="s">
        <v>7206</v>
      </c>
      <c r="BF3568" s="133" t="s">
        <v>7207</v>
      </c>
      <c r="BG3568" s="133" t="s">
        <v>7206</v>
      </c>
      <c r="BH3568" s="133" t="s">
        <v>7207</v>
      </c>
      <c r="BI3568" s="133" t="s">
        <v>7081</v>
      </c>
    </row>
    <row r="3569" spans="56:61" s="20" customFormat="1" ht="15" hidden="1" x14ac:dyDescent="0.25">
      <c r="BD3569" t="str">
        <f t="shared" si="128"/>
        <v>RX2FERNLEIGH</v>
      </c>
      <c r="BE3569" s="133" t="s">
        <v>7208</v>
      </c>
      <c r="BF3569" s="133" t="s">
        <v>7209</v>
      </c>
      <c r="BG3569" s="133" t="s">
        <v>7208</v>
      </c>
      <c r="BH3569" s="133" t="s">
        <v>7209</v>
      </c>
      <c r="BI3569" s="133" t="s">
        <v>7081</v>
      </c>
    </row>
    <row r="3570" spans="56:61" s="20" customFormat="1" ht="15" hidden="1" x14ac:dyDescent="0.25">
      <c r="BD3570" t="str">
        <f t="shared" si="128"/>
        <v>RX2FORENSIC BRIGHTON AND HOVE</v>
      </c>
      <c r="BE3570" s="133" t="s">
        <v>7210</v>
      </c>
      <c r="BF3570" s="133" t="s">
        <v>7211</v>
      </c>
      <c r="BG3570" s="133" t="s">
        <v>7210</v>
      </c>
      <c r="BH3570" s="133" t="s">
        <v>7211</v>
      </c>
      <c r="BI3570" s="133" t="s">
        <v>7081</v>
      </c>
    </row>
    <row r="3571" spans="56:61" s="20" customFormat="1" ht="15" hidden="1" x14ac:dyDescent="0.25">
      <c r="BD3571" t="str">
        <f t="shared" si="128"/>
        <v>RX2FORENSIC EASTBOURNE / WEALDEN</v>
      </c>
      <c r="BE3571" s="133" t="s">
        <v>7212</v>
      </c>
      <c r="BF3571" s="133" t="s">
        <v>7213</v>
      </c>
      <c r="BG3571" s="133" t="s">
        <v>7212</v>
      </c>
      <c r="BH3571" s="133" t="s">
        <v>7213</v>
      </c>
      <c r="BI3571" s="133" t="s">
        <v>7081</v>
      </c>
    </row>
    <row r="3572" spans="56:61" s="20" customFormat="1" ht="15" hidden="1" x14ac:dyDescent="0.25">
      <c r="BD3572" t="str">
        <f t="shared" si="128"/>
        <v>RX2FORENSIC HASTINGS/ROTHER</v>
      </c>
      <c r="BE3572" s="133" t="s">
        <v>7214</v>
      </c>
      <c r="BF3572" s="133" t="s">
        <v>7215</v>
      </c>
      <c r="BG3572" s="133" t="s">
        <v>7214</v>
      </c>
      <c r="BH3572" s="133" t="s">
        <v>7215</v>
      </c>
      <c r="BI3572" s="133" t="s">
        <v>7081</v>
      </c>
    </row>
    <row r="3573" spans="56:61" s="20" customFormat="1" ht="15" hidden="1" x14ac:dyDescent="0.25">
      <c r="BD3573" t="str">
        <f t="shared" si="128"/>
        <v>RX2FORT SOUTHWICK</v>
      </c>
      <c r="BE3573" s="133" t="s">
        <v>7216</v>
      </c>
      <c r="BF3573" s="133" t="s">
        <v>7217</v>
      </c>
      <c r="BG3573" s="133" t="s">
        <v>7216</v>
      </c>
      <c r="BH3573" s="133" t="s">
        <v>7217</v>
      </c>
      <c r="BI3573" s="133" t="s">
        <v>7081</v>
      </c>
    </row>
    <row r="3574" spans="56:61" s="20" customFormat="1" ht="15" hidden="1" x14ac:dyDescent="0.25">
      <c r="BD3574" t="str">
        <f t="shared" si="128"/>
        <v>RX2FOXHOLME COTTAGES (1&amp;2)</v>
      </c>
      <c r="BE3574" s="133" t="s">
        <v>7218</v>
      </c>
      <c r="BF3574" s="133" t="s">
        <v>7219</v>
      </c>
      <c r="BG3574" s="133" t="s">
        <v>7218</v>
      </c>
      <c r="BH3574" s="133" t="s">
        <v>7219</v>
      </c>
      <c r="BI3574" s="133" t="s">
        <v>7081</v>
      </c>
    </row>
    <row r="3575" spans="56:61" s="20" customFormat="1" ht="15" hidden="1" x14ac:dyDescent="0.25">
      <c r="BD3575" t="str">
        <f t="shared" si="128"/>
        <v>RX2GLEBELANDS CMTHE</v>
      </c>
      <c r="BE3575" s="133" t="s">
        <v>7220</v>
      </c>
      <c r="BF3575" s="133" t="s">
        <v>7221</v>
      </c>
      <c r="BG3575" s="133" t="s">
        <v>7220</v>
      </c>
      <c r="BH3575" s="133" t="s">
        <v>7221</v>
      </c>
      <c r="BI3575" s="133" t="s">
        <v>7081</v>
      </c>
    </row>
    <row r="3576" spans="56:61" s="20" customFormat="1" ht="15" hidden="1" x14ac:dyDescent="0.25">
      <c r="BD3576" t="str">
        <f t="shared" si="128"/>
        <v>RX2GOSPORT WAR MEMORIAL HOSPITAL</v>
      </c>
      <c r="BE3576" s="133" t="s">
        <v>7222</v>
      </c>
      <c r="BF3576" s="133" t="s">
        <v>624</v>
      </c>
      <c r="BG3576" s="133" t="s">
        <v>7222</v>
      </c>
      <c r="BH3576" s="133" t="s">
        <v>624</v>
      </c>
      <c r="BI3576" s="133" t="s">
        <v>7081</v>
      </c>
    </row>
    <row r="3577" spans="56:61" s="20" customFormat="1" ht="15" hidden="1" x14ac:dyDescent="0.25">
      <c r="BD3577" t="str">
        <f t="shared" si="128"/>
        <v>RX2GRANGEMEAD</v>
      </c>
      <c r="BE3577" s="133" t="s">
        <v>7223</v>
      </c>
      <c r="BF3577" s="133" t="s">
        <v>7224</v>
      </c>
      <c r="BG3577" s="133" t="s">
        <v>7223</v>
      </c>
      <c r="BH3577" s="133" t="s">
        <v>7224</v>
      </c>
      <c r="BI3577" s="133" t="s">
        <v>7081</v>
      </c>
    </row>
    <row r="3578" spans="56:61" s="20" customFormat="1" ht="15" hidden="1" x14ac:dyDescent="0.25">
      <c r="BD3578" t="str">
        <f t="shared" si="128"/>
        <v>RX2GREENACRES</v>
      </c>
      <c r="BE3578" s="133" t="s">
        <v>7225</v>
      </c>
      <c r="BF3578" s="133" t="s">
        <v>7226</v>
      </c>
      <c r="BG3578" s="133" t="s">
        <v>7225</v>
      </c>
      <c r="BH3578" s="133" t="s">
        <v>7226</v>
      </c>
      <c r="BI3578" s="133" t="s">
        <v>7081</v>
      </c>
    </row>
    <row r="3579" spans="56:61" s="20" customFormat="1" ht="15" hidden="1" x14ac:dyDescent="0.25">
      <c r="BD3579" t="str">
        <f t="shared" si="128"/>
        <v>RX2GROVE WARD</v>
      </c>
      <c r="BE3579" s="133" t="s">
        <v>7227</v>
      </c>
      <c r="BF3579" s="133" t="s">
        <v>7228</v>
      </c>
      <c r="BG3579" s="133" t="s">
        <v>7227</v>
      </c>
      <c r="BH3579" s="133" t="s">
        <v>7228</v>
      </c>
      <c r="BI3579" s="133" t="s">
        <v>7081</v>
      </c>
    </row>
    <row r="3580" spans="56:61" s="20" customFormat="1" ht="15" hidden="1" x14ac:dyDescent="0.25">
      <c r="BD3580" t="str">
        <f t="shared" si="128"/>
        <v>RX2H &amp; ROTHER SMHT (CS)</v>
      </c>
      <c r="BE3580" s="133" t="s">
        <v>7229</v>
      </c>
      <c r="BF3580" s="133" t="s">
        <v>7230</v>
      </c>
      <c r="BG3580" s="133" t="s">
        <v>7229</v>
      </c>
      <c r="BH3580" s="133" t="s">
        <v>7230</v>
      </c>
      <c r="BI3580" s="133" t="s">
        <v>7081</v>
      </c>
    </row>
    <row r="3581" spans="56:61" s="20" customFormat="1" ht="15" hidden="1" x14ac:dyDescent="0.25">
      <c r="BD3581" t="str">
        <f t="shared" si="128"/>
        <v>RX2H &amp; ROTHER SMHT (MA)</v>
      </c>
      <c r="BE3581" s="133" t="s">
        <v>7231</v>
      </c>
      <c r="BF3581" s="133" t="s">
        <v>7232</v>
      </c>
      <c r="BG3581" s="133" t="s">
        <v>7231</v>
      </c>
      <c r="BH3581" s="133" t="s">
        <v>7232</v>
      </c>
      <c r="BI3581" s="133" t="s">
        <v>7081</v>
      </c>
    </row>
    <row r="3582" spans="56:61" s="20" customFormat="1" ht="15" hidden="1" x14ac:dyDescent="0.25">
      <c r="BD3582" t="str">
        <f t="shared" si="128"/>
        <v>RX2H &amp; ROTHER SMHT (RMB)</v>
      </c>
      <c r="BE3582" s="133" t="s">
        <v>7233</v>
      </c>
      <c r="BF3582" s="133" t="s">
        <v>7234</v>
      </c>
      <c r="BG3582" s="133" t="s">
        <v>7233</v>
      </c>
      <c r="BH3582" s="133" t="s">
        <v>7234</v>
      </c>
      <c r="BI3582" s="133" t="s">
        <v>7081</v>
      </c>
    </row>
    <row r="3583" spans="56:61" s="20" customFormat="1" ht="15" hidden="1" x14ac:dyDescent="0.25">
      <c r="BD3583" t="str">
        <f t="shared" si="128"/>
        <v>RX2H &amp; ROTHER SMHT (RS)</v>
      </c>
      <c r="BE3583" s="133" t="s">
        <v>7235</v>
      </c>
      <c r="BF3583" s="133" t="s">
        <v>7236</v>
      </c>
      <c r="BG3583" s="133" t="s">
        <v>7235</v>
      </c>
      <c r="BH3583" s="133" t="s">
        <v>7236</v>
      </c>
      <c r="BI3583" s="133" t="s">
        <v>7081</v>
      </c>
    </row>
    <row r="3584" spans="56:61" s="20" customFormat="1" ht="15" hidden="1" x14ac:dyDescent="0.25">
      <c r="BD3584" t="str">
        <f t="shared" ref="BD3584:BD3647" si="129">CONCATENATE(LEFT(BE3584, 3),BF3584)</f>
        <v>RX2H &amp; ROTHER SMHT (SA)</v>
      </c>
      <c r="BE3584" s="133" t="s">
        <v>7237</v>
      </c>
      <c r="BF3584" s="133" t="s">
        <v>7238</v>
      </c>
      <c r="BG3584" s="133" t="s">
        <v>7237</v>
      </c>
      <c r="BH3584" s="133" t="s">
        <v>7238</v>
      </c>
      <c r="BI3584" s="133" t="s">
        <v>7081</v>
      </c>
    </row>
    <row r="3585" spans="56:61" s="20" customFormat="1" ht="15" hidden="1" x14ac:dyDescent="0.25">
      <c r="BD3585" t="str">
        <f t="shared" si="129"/>
        <v>RX2H &amp; ROTHER SMHT (SM)</v>
      </c>
      <c r="BE3585" s="133" t="s">
        <v>7239</v>
      </c>
      <c r="BF3585" s="133" t="s">
        <v>7240</v>
      </c>
      <c r="BG3585" s="133" t="s">
        <v>7239</v>
      </c>
      <c r="BH3585" s="133" t="s">
        <v>7240</v>
      </c>
      <c r="BI3585" s="133" t="s">
        <v>7081</v>
      </c>
    </row>
    <row r="3586" spans="56:61" s="20" customFormat="1" ht="15" hidden="1" x14ac:dyDescent="0.25">
      <c r="BD3586" t="str">
        <f t="shared" si="129"/>
        <v>RX2H &amp; ROTHER SMHT (SV)</v>
      </c>
      <c r="BE3586" s="133" t="s">
        <v>7241</v>
      </c>
      <c r="BF3586" s="133" t="s">
        <v>7242</v>
      </c>
      <c r="BG3586" s="133" t="s">
        <v>7241</v>
      </c>
      <c r="BH3586" s="133" t="s">
        <v>7242</v>
      </c>
      <c r="BI3586" s="133" t="s">
        <v>7081</v>
      </c>
    </row>
    <row r="3587" spans="56:61" s="20" customFormat="1" ht="15" hidden="1" x14ac:dyDescent="0.25">
      <c r="BD3587" t="str">
        <f t="shared" si="129"/>
        <v>RX2HAILSHAM &amp; EASTBOURNE EIS</v>
      </c>
      <c r="BE3587" s="133" t="s">
        <v>7243</v>
      </c>
      <c r="BF3587" s="133" t="s">
        <v>7244</v>
      </c>
      <c r="BG3587" s="133" t="s">
        <v>7243</v>
      </c>
      <c r="BH3587" s="133" t="s">
        <v>7244</v>
      </c>
      <c r="BI3587" s="133" t="s">
        <v>7081</v>
      </c>
    </row>
    <row r="3588" spans="56:61" s="20" customFormat="1" ht="15" hidden="1" x14ac:dyDescent="0.25">
      <c r="BD3588" t="str">
        <f t="shared" si="129"/>
        <v>RX2HASTINGS &amp; ROTHER EIS</v>
      </c>
      <c r="BE3588" s="133" t="s">
        <v>7245</v>
      </c>
      <c r="BF3588" s="133" t="s">
        <v>7246</v>
      </c>
      <c r="BG3588" s="133" t="s">
        <v>7245</v>
      </c>
      <c r="BH3588" s="133" t="s">
        <v>7246</v>
      </c>
      <c r="BI3588" s="133" t="s">
        <v>7081</v>
      </c>
    </row>
    <row r="3589" spans="56:61" s="20" customFormat="1" ht="15" hidden="1" x14ac:dyDescent="0.25">
      <c r="BD3589" t="str">
        <f t="shared" si="129"/>
        <v>RX2HASTINGS &amp; ROTHER OP (CS)</v>
      </c>
      <c r="BE3589" s="133" t="s">
        <v>7247</v>
      </c>
      <c r="BF3589" s="133" t="s">
        <v>7248</v>
      </c>
      <c r="BG3589" s="133" t="s">
        <v>7247</v>
      </c>
      <c r="BH3589" s="133" t="s">
        <v>7248</v>
      </c>
      <c r="BI3589" s="133" t="s">
        <v>7081</v>
      </c>
    </row>
    <row r="3590" spans="56:61" s="20" customFormat="1" ht="15" hidden="1" x14ac:dyDescent="0.25">
      <c r="BD3590" t="str">
        <f t="shared" si="129"/>
        <v>RX2HASTINGS &amp; ROTHER OP (IKM)</v>
      </c>
      <c r="BE3590" s="133" t="s">
        <v>7249</v>
      </c>
      <c r="BF3590" s="133" t="s">
        <v>7250</v>
      </c>
      <c r="BG3590" s="133" t="s">
        <v>7249</v>
      </c>
      <c r="BH3590" s="133" t="s">
        <v>7250</v>
      </c>
      <c r="BI3590" s="133" t="s">
        <v>7081</v>
      </c>
    </row>
    <row r="3591" spans="56:61" s="20" customFormat="1" ht="15" hidden="1" x14ac:dyDescent="0.25">
      <c r="BD3591" t="str">
        <f t="shared" si="129"/>
        <v>RX2HASTINGS &amp; ROTHER SMS</v>
      </c>
      <c r="BE3591" s="133" t="s">
        <v>7251</v>
      </c>
      <c r="BF3591" s="133" t="s">
        <v>7252</v>
      </c>
      <c r="BG3591" s="133" t="s">
        <v>7251</v>
      </c>
      <c r="BH3591" s="133" t="s">
        <v>7252</v>
      </c>
      <c r="BI3591" s="133" t="s">
        <v>7081</v>
      </c>
    </row>
    <row r="3592" spans="56:61" s="20" customFormat="1" ht="15" hidden="1" x14ac:dyDescent="0.25">
      <c r="BD3592" t="str">
        <f t="shared" si="129"/>
        <v>RX2HASTINGS AND ROTHER LDS</v>
      </c>
      <c r="BE3592" s="133" t="s">
        <v>7253</v>
      </c>
      <c r="BF3592" s="133" t="s">
        <v>7254</v>
      </c>
      <c r="BG3592" s="133" t="s">
        <v>7253</v>
      </c>
      <c r="BH3592" s="133" t="s">
        <v>7254</v>
      </c>
      <c r="BI3592" s="133" t="s">
        <v>7081</v>
      </c>
    </row>
    <row r="3593" spans="56:61" s="20" customFormat="1" ht="15" hidden="1" x14ac:dyDescent="0.25">
      <c r="BD3593" t="str">
        <f t="shared" si="129"/>
        <v>RX2HASTINGS DEMENTIA</v>
      </c>
      <c r="BE3593" s="133" t="s">
        <v>7255</v>
      </c>
      <c r="BF3593" s="133" t="s">
        <v>7256</v>
      </c>
      <c r="BG3593" s="133" t="s">
        <v>7255</v>
      </c>
      <c r="BH3593" s="133" t="s">
        <v>7256</v>
      </c>
      <c r="BI3593" s="133" t="s">
        <v>7081</v>
      </c>
    </row>
    <row r="3594" spans="56:61" s="20" customFormat="1" ht="15" hidden="1" x14ac:dyDescent="0.25">
      <c r="BD3594" t="str">
        <f t="shared" si="129"/>
        <v>RX2HAVEN WARD</v>
      </c>
      <c r="BE3594" s="133" t="s">
        <v>7257</v>
      </c>
      <c r="BF3594" s="133" t="s">
        <v>7258</v>
      </c>
      <c r="BG3594" s="133" t="s">
        <v>7257</v>
      </c>
      <c r="BH3594" s="133" t="s">
        <v>7258</v>
      </c>
      <c r="BI3594" s="133" t="s">
        <v>7081</v>
      </c>
    </row>
    <row r="3595" spans="56:61" s="20" customFormat="1" ht="15" hidden="1" x14ac:dyDescent="0.25">
      <c r="BD3595" t="str">
        <f t="shared" si="129"/>
        <v>RX2HEATHFIELD WARD</v>
      </c>
      <c r="BE3595" s="133" t="s">
        <v>7259</v>
      </c>
      <c r="BF3595" s="133" t="s">
        <v>7260</v>
      </c>
      <c r="BG3595" s="133" t="s">
        <v>7259</v>
      </c>
      <c r="BH3595" s="133" t="s">
        <v>7260</v>
      </c>
      <c r="BI3595" s="133" t="s">
        <v>7081</v>
      </c>
    </row>
    <row r="3596" spans="56:61" s="20" customFormat="1" ht="15" hidden="1" x14ac:dyDescent="0.25">
      <c r="BD3596" t="str">
        <f t="shared" si="129"/>
        <v>RX2HIGHMORE</v>
      </c>
      <c r="BE3596" s="133" t="s">
        <v>7261</v>
      </c>
      <c r="BF3596" s="133" t="s">
        <v>7262</v>
      </c>
      <c r="BG3596" s="133" t="s">
        <v>7261</v>
      </c>
      <c r="BH3596" s="133" t="s">
        <v>7262</v>
      </c>
      <c r="BI3596" s="133" t="s">
        <v>7081</v>
      </c>
    </row>
    <row r="3597" spans="56:61" s="20" customFormat="1" ht="15" hidden="1" x14ac:dyDescent="0.25">
      <c r="BD3597" t="str">
        <f t="shared" si="129"/>
        <v>RX2HOMEFIELD PLACE</v>
      </c>
      <c r="BE3597" s="133" t="s">
        <v>7263</v>
      </c>
      <c r="BF3597" s="133" t="s">
        <v>7264</v>
      </c>
      <c r="BG3597" s="133" t="s">
        <v>7263</v>
      </c>
      <c r="BH3597" s="133" t="s">
        <v>7264</v>
      </c>
      <c r="BI3597" s="133" t="s">
        <v>7081</v>
      </c>
    </row>
    <row r="3598" spans="56:61" s="20" customFormat="1" ht="15" hidden="1" x14ac:dyDescent="0.25">
      <c r="BD3598" t="str">
        <f t="shared" si="129"/>
        <v>RX2HOMEOPATHIC HOSPITAL</v>
      </c>
      <c r="BE3598" s="133" t="s">
        <v>7265</v>
      </c>
      <c r="BF3598" s="133" t="s">
        <v>7266</v>
      </c>
      <c r="BG3598" s="133" t="s">
        <v>7265</v>
      </c>
      <c r="BH3598" s="133" t="s">
        <v>7266</v>
      </c>
      <c r="BI3598" s="133" t="s">
        <v>7081</v>
      </c>
    </row>
    <row r="3599" spans="56:61" s="20" customFormat="1" ht="15" hidden="1" x14ac:dyDescent="0.25">
      <c r="BD3599" t="str">
        <f t="shared" si="129"/>
        <v>RX2HOMESTEAD</v>
      </c>
      <c r="BE3599" s="133" t="s">
        <v>7267</v>
      </c>
      <c r="BF3599" s="133" t="s">
        <v>7268</v>
      </c>
      <c r="BG3599" s="133" t="s">
        <v>7267</v>
      </c>
      <c r="BH3599" s="133" t="s">
        <v>7268</v>
      </c>
      <c r="BI3599" s="133" t="s">
        <v>7081</v>
      </c>
    </row>
    <row r="3600" spans="56:61" s="20" customFormat="1" ht="15" hidden="1" x14ac:dyDescent="0.25">
      <c r="BD3600" t="str">
        <f t="shared" si="129"/>
        <v>RX2HORSHAM HOSPITAL</v>
      </c>
      <c r="BE3600" s="133" t="s">
        <v>7269</v>
      </c>
      <c r="BF3600" s="133" t="s">
        <v>1569</v>
      </c>
      <c r="BG3600" s="133" t="s">
        <v>7269</v>
      </c>
      <c r="BH3600" s="133" t="s">
        <v>1569</v>
      </c>
      <c r="BI3600" s="133" t="s">
        <v>7081</v>
      </c>
    </row>
    <row r="3601" spans="56:61" s="20" customFormat="1" ht="15" hidden="1" x14ac:dyDescent="0.25">
      <c r="BD3601" t="str">
        <f t="shared" si="129"/>
        <v>RX2HORTICULTURE REHABILITATION UNIT</v>
      </c>
      <c r="BE3601" s="133" t="s">
        <v>7270</v>
      </c>
      <c r="BF3601" s="133" t="s">
        <v>7271</v>
      </c>
      <c r="BG3601" s="133" t="s">
        <v>7270</v>
      </c>
      <c r="BH3601" s="133" t="s">
        <v>7271</v>
      </c>
      <c r="BI3601" s="133" t="s">
        <v>7081</v>
      </c>
    </row>
    <row r="3602" spans="56:61" s="20" customFormat="1" ht="15" hidden="1" x14ac:dyDescent="0.25">
      <c r="BD3602" t="str">
        <f t="shared" si="129"/>
        <v>RX2HW, L&amp;H ATS DEMENTIA (AK)</v>
      </c>
      <c r="BE3602" s="133" t="s">
        <v>7272</v>
      </c>
      <c r="BF3602" s="133" t="s">
        <v>7273</v>
      </c>
      <c r="BG3602" s="133" t="s">
        <v>7272</v>
      </c>
      <c r="BH3602" s="133" t="s">
        <v>7273</v>
      </c>
      <c r="BI3602" s="133" t="s">
        <v>7081</v>
      </c>
    </row>
    <row r="3603" spans="56:61" s="20" customFormat="1" ht="15" hidden="1" x14ac:dyDescent="0.25">
      <c r="BD3603" t="str">
        <f t="shared" si="129"/>
        <v>RX2HW, L&amp;H ATS DEMENTIA (NT)</v>
      </c>
      <c r="BE3603" s="133" t="s">
        <v>7274</v>
      </c>
      <c r="BF3603" s="133" t="s">
        <v>7275</v>
      </c>
      <c r="BG3603" s="133" t="s">
        <v>7274</v>
      </c>
      <c r="BH3603" s="133" t="s">
        <v>7275</v>
      </c>
      <c r="BI3603" s="133" t="s">
        <v>7081</v>
      </c>
    </row>
    <row r="3604" spans="56:61" s="20" customFormat="1" ht="15" hidden="1" x14ac:dyDescent="0.25">
      <c r="BD3604" t="str">
        <f t="shared" si="129"/>
        <v>RX2HW, L&amp;H ATS FUNCTIONAL (AK)</v>
      </c>
      <c r="BE3604" s="133" t="s">
        <v>7276</v>
      </c>
      <c r="BF3604" s="133" t="s">
        <v>7277</v>
      </c>
      <c r="BG3604" s="133" t="s">
        <v>7276</v>
      </c>
      <c r="BH3604" s="133" t="s">
        <v>7277</v>
      </c>
      <c r="BI3604" s="133" t="s">
        <v>7081</v>
      </c>
    </row>
    <row r="3605" spans="56:61" s="20" customFormat="1" ht="15" hidden="1" x14ac:dyDescent="0.25">
      <c r="BD3605" t="str">
        <f t="shared" si="129"/>
        <v>RX2HW, L&amp;H ATS FUNCTIONAL (MP)</v>
      </c>
      <c r="BE3605" s="133" t="s">
        <v>7278</v>
      </c>
      <c r="BF3605" s="133" t="s">
        <v>7279</v>
      </c>
      <c r="BG3605" s="133" t="s">
        <v>7278</v>
      </c>
      <c r="BH3605" s="133" t="s">
        <v>7279</v>
      </c>
      <c r="BI3605" s="133" t="s">
        <v>7081</v>
      </c>
    </row>
    <row r="3606" spans="56:61" s="20" customFormat="1" ht="15" hidden="1" x14ac:dyDescent="0.25">
      <c r="BD3606" t="str">
        <f t="shared" si="129"/>
        <v>RX2HW, L&amp;H ATS FUNCTIONAL (SA)</v>
      </c>
      <c r="BE3606" s="133" t="s">
        <v>7280</v>
      </c>
      <c r="BF3606" s="133" t="s">
        <v>7281</v>
      </c>
      <c r="BG3606" s="133" t="s">
        <v>7280</v>
      </c>
      <c r="BH3606" s="133" t="s">
        <v>7281</v>
      </c>
      <c r="BI3606" s="133" t="s">
        <v>7081</v>
      </c>
    </row>
    <row r="3607" spans="56:61" s="20" customFormat="1" ht="15" hidden="1" x14ac:dyDescent="0.25">
      <c r="BD3607" t="str">
        <f t="shared" si="129"/>
        <v>RX2HW, L&amp;H ATS FUNCTIONAL (SO)</v>
      </c>
      <c r="BE3607" s="133" t="s">
        <v>7282</v>
      </c>
      <c r="BF3607" s="133" t="s">
        <v>7283</v>
      </c>
      <c r="BG3607" s="133" t="s">
        <v>7282</v>
      </c>
      <c r="BH3607" s="133" t="s">
        <v>7283</v>
      </c>
      <c r="BI3607" s="133" t="s">
        <v>7081</v>
      </c>
    </row>
    <row r="3608" spans="56:61" s="20" customFormat="1" ht="15" hidden="1" x14ac:dyDescent="0.25">
      <c r="BD3608" t="str">
        <f t="shared" si="129"/>
        <v>RX2HW,L&amp;H ATS FUNCTIONAL(NT)</v>
      </c>
      <c r="BE3608" s="133" t="s">
        <v>7284</v>
      </c>
      <c r="BF3608" s="133" t="s">
        <v>7285</v>
      </c>
      <c r="BG3608" s="133" t="s">
        <v>7284</v>
      </c>
      <c r="BH3608" s="133" t="s">
        <v>7285</v>
      </c>
      <c r="BI3608" s="133" t="s">
        <v>7081</v>
      </c>
    </row>
    <row r="3609" spans="56:61" s="20" customFormat="1" ht="15" hidden="1" x14ac:dyDescent="0.25">
      <c r="BD3609" t="str">
        <f t="shared" si="129"/>
        <v>RX2ICS QUEENS PARK VILLAS</v>
      </c>
      <c r="BE3609" s="133" t="s">
        <v>7286</v>
      </c>
      <c r="BF3609" s="133" t="s">
        <v>1577</v>
      </c>
      <c r="BG3609" s="133" t="s">
        <v>7286</v>
      </c>
      <c r="BH3609" s="133" t="s">
        <v>1577</v>
      </c>
      <c r="BI3609" s="133" t="s">
        <v>7081</v>
      </c>
    </row>
    <row r="3610" spans="56:61" s="20" customFormat="1" ht="15" hidden="1" x14ac:dyDescent="0.25">
      <c r="BD3610" t="str">
        <f t="shared" si="129"/>
        <v>RX2IRIS WARD</v>
      </c>
      <c r="BE3610" s="133" t="s">
        <v>7287</v>
      </c>
      <c r="BF3610" s="133" t="s">
        <v>7288</v>
      </c>
      <c r="BG3610" s="133" t="s">
        <v>7287</v>
      </c>
      <c r="BH3610" s="133" t="s">
        <v>7288</v>
      </c>
      <c r="BI3610" s="133" t="s">
        <v>7081</v>
      </c>
    </row>
    <row r="3611" spans="56:61" s="20" customFormat="1" ht="15" hidden="1" x14ac:dyDescent="0.25">
      <c r="BD3611" t="str">
        <f t="shared" si="129"/>
        <v>RX2KENT AND CANTERBURY HOSPITAL</v>
      </c>
      <c r="BE3611" s="133" t="s">
        <v>7289</v>
      </c>
      <c r="BF3611" s="133" t="s">
        <v>5785</v>
      </c>
      <c r="BG3611" s="133" t="s">
        <v>7289</v>
      </c>
      <c r="BH3611" s="133" t="s">
        <v>5785</v>
      </c>
      <c r="BI3611" s="133" t="s">
        <v>7081</v>
      </c>
    </row>
    <row r="3612" spans="56:61" s="20" customFormat="1" ht="15" hidden="1" x14ac:dyDescent="0.25">
      <c r="BD3612" t="str">
        <f t="shared" si="129"/>
        <v>RX2LANGLEY GREEN HOSPITAL</v>
      </c>
      <c r="BE3612" s="133" t="s">
        <v>7290</v>
      </c>
      <c r="BF3612" s="133" t="s">
        <v>7291</v>
      </c>
      <c r="BG3612" s="133" t="s">
        <v>7290</v>
      </c>
      <c r="BH3612" s="133" t="s">
        <v>7291</v>
      </c>
      <c r="BI3612" s="133" t="s">
        <v>7081</v>
      </c>
    </row>
    <row r="3613" spans="56:61" s="20" customFormat="1" ht="15" hidden="1" x14ac:dyDescent="0.25">
      <c r="BD3613" t="str">
        <f t="shared" si="129"/>
        <v>RX2LARCHWOOD CHILDRENS UNIT</v>
      </c>
      <c r="BE3613" s="133" t="s">
        <v>7292</v>
      </c>
      <c r="BF3613" s="133" t="s">
        <v>7293</v>
      </c>
      <c r="BG3613" s="133" t="s">
        <v>7292</v>
      </c>
      <c r="BH3613" s="133" t="s">
        <v>7293</v>
      </c>
      <c r="BI3613" s="133" t="s">
        <v>7081</v>
      </c>
    </row>
    <row r="3614" spans="56:61" s="20" customFormat="1" ht="15" hidden="1" x14ac:dyDescent="0.25">
      <c r="BD3614" t="str">
        <f t="shared" si="129"/>
        <v>RX2LEWES &amp; WEALDEN LDS</v>
      </c>
      <c r="BE3614" s="133" t="s">
        <v>7294</v>
      </c>
      <c r="BF3614" s="133" t="s">
        <v>7295</v>
      </c>
      <c r="BG3614" s="133" t="s">
        <v>7294</v>
      </c>
      <c r="BH3614" s="133" t="s">
        <v>7295</v>
      </c>
      <c r="BI3614" s="133" t="s">
        <v>7081</v>
      </c>
    </row>
    <row r="3615" spans="56:61" s="20" customFormat="1" ht="15" hidden="1" x14ac:dyDescent="0.25">
      <c r="BD3615" t="str">
        <f t="shared" si="129"/>
        <v>RX2LEWES VICTORIA HOSPITAL</v>
      </c>
      <c r="BE3615" s="133" t="s">
        <v>7296</v>
      </c>
      <c r="BF3615" s="133" t="s">
        <v>7297</v>
      </c>
      <c r="BG3615" s="133" t="s">
        <v>7296</v>
      </c>
      <c r="BH3615" s="133" t="s">
        <v>7297</v>
      </c>
      <c r="BI3615" s="133" t="s">
        <v>7081</v>
      </c>
    </row>
    <row r="3616" spans="56:61" s="20" customFormat="1" ht="15" hidden="1" x14ac:dyDescent="0.25">
      <c r="BD3616" t="str">
        <f t="shared" si="129"/>
        <v>RX2LILAC WARD</v>
      </c>
      <c r="BE3616" s="133" t="s">
        <v>7298</v>
      </c>
      <c r="BF3616" s="133" t="s">
        <v>7299</v>
      </c>
      <c r="BG3616" s="133" t="s">
        <v>7298</v>
      </c>
      <c r="BH3616" s="133" t="s">
        <v>7299</v>
      </c>
      <c r="BI3616" s="133" t="s">
        <v>7081</v>
      </c>
    </row>
    <row r="3617" spans="56:61" s="20" customFormat="1" ht="15" hidden="1" x14ac:dyDescent="0.25">
      <c r="BD3617" t="str">
        <f t="shared" si="129"/>
        <v>RX2LINWOOD</v>
      </c>
      <c r="BE3617" s="133" t="s">
        <v>7300</v>
      </c>
      <c r="BF3617" s="133" t="s">
        <v>7301</v>
      </c>
      <c r="BG3617" s="133" t="s">
        <v>7300</v>
      </c>
      <c r="BH3617" s="133" t="s">
        <v>7301</v>
      </c>
      <c r="BI3617" s="133" t="s">
        <v>7081</v>
      </c>
    </row>
    <row r="3618" spans="56:61" s="20" customFormat="1" ht="15" hidden="1" x14ac:dyDescent="0.25">
      <c r="BD3618" t="str">
        <f t="shared" si="129"/>
        <v>RX2LITTLECOTE CHILDRENS HOME</v>
      </c>
      <c r="BE3618" s="133" t="s">
        <v>7302</v>
      </c>
      <c r="BF3618" s="133" t="s">
        <v>7303</v>
      </c>
      <c r="BG3618" s="133" t="s">
        <v>7302</v>
      </c>
      <c r="BH3618" s="133" t="s">
        <v>7303</v>
      </c>
      <c r="BI3618" s="133" t="s">
        <v>7081</v>
      </c>
    </row>
    <row r="3619" spans="56:61" s="20" customFormat="1" ht="15" hidden="1" x14ac:dyDescent="0.25">
      <c r="BD3619" t="str">
        <f t="shared" si="129"/>
        <v>RX2MARTINS FARM</v>
      </c>
      <c r="BE3619" s="133" t="s">
        <v>7304</v>
      </c>
      <c r="BF3619" s="133" t="s">
        <v>7305</v>
      </c>
      <c r="BG3619" s="133" t="s">
        <v>7304</v>
      </c>
      <c r="BH3619" s="133" t="s">
        <v>7305</v>
      </c>
      <c r="BI3619" s="133" t="s">
        <v>7081</v>
      </c>
    </row>
    <row r="3620" spans="56:61" s="20" customFormat="1" ht="15" hidden="1" x14ac:dyDescent="0.25">
      <c r="BD3620" t="str">
        <f t="shared" si="129"/>
        <v>RX2MAYFIELD PLACE</v>
      </c>
      <c r="BE3620" s="133" t="s">
        <v>7306</v>
      </c>
      <c r="BF3620" s="133" t="s">
        <v>7307</v>
      </c>
      <c r="BG3620" s="133" t="s">
        <v>7306</v>
      </c>
      <c r="BH3620" s="133" t="s">
        <v>7307</v>
      </c>
      <c r="BI3620" s="133" t="s">
        <v>7081</v>
      </c>
    </row>
    <row r="3621" spans="56:61" s="20" customFormat="1" ht="15" hidden="1" x14ac:dyDescent="0.25">
      <c r="BD3621" t="str">
        <f t="shared" si="129"/>
        <v>RX2MEADOWFIELD</v>
      </c>
      <c r="BE3621" s="133" t="s">
        <v>7308</v>
      </c>
      <c r="BF3621" s="133" t="s">
        <v>7309</v>
      </c>
      <c r="BG3621" s="133" t="s">
        <v>7308</v>
      </c>
      <c r="BH3621" s="133" t="s">
        <v>7309</v>
      </c>
      <c r="BI3621" s="133" t="s">
        <v>7081</v>
      </c>
    </row>
    <row r="3622" spans="56:61" s="20" customFormat="1" ht="15" hidden="1" x14ac:dyDescent="0.25">
      <c r="BD3622" t="str">
        <f t="shared" si="129"/>
        <v>RX2MENTAL HEALTH BLOCK, HORSHAM HOSPITAL</v>
      </c>
      <c r="BE3622" s="133" t="s">
        <v>7310</v>
      </c>
      <c r="BF3622" s="133" t="s">
        <v>7311</v>
      </c>
      <c r="BG3622" s="133" t="s">
        <v>7310</v>
      </c>
      <c r="BH3622" s="133" t="s">
        <v>7311</v>
      </c>
      <c r="BI3622" s="133" t="s">
        <v>7081</v>
      </c>
    </row>
    <row r="3623" spans="56:61" s="20" customFormat="1" ht="15" hidden="1" x14ac:dyDescent="0.25">
      <c r="BD3623" t="str">
        <f t="shared" si="129"/>
        <v>RX2MERIDIAN WARD</v>
      </c>
      <c r="BE3623" s="133" t="s">
        <v>7312</v>
      </c>
      <c r="BF3623" s="133" t="s">
        <v>7313</v>
      </c>
      <c r="BG3623" s="133" t="s">
        <v>7312</v>
      </c>
      <c r="BH3623" s="133" t="s">
        <v>7313</v>
      </c>
      <c r="BI3623" s="133" t="s">
        <v>7081</v>
      </c>
    </row>
    <row r="3624" spans="56:61" s="20" customFormat="1" ht="15" hidden="1" x14ac:dyDescent="0.25">
      <c r="BD3624" t="str">
        <f t="shared" si="129"/>
        <v>RX2MID SUSSEX - LWWDT</v>
      </c>
      <c r="BE3624" s="133" t="s">
        <v>7314</v>
      </c>
      <c r="BF3624" s="133" t="s">
        <v>7315</v>
      </c>
      <c r="BG3624" s="133" t="s">
        <v>7314</v>
      </c>
      <c r="BH3624" s="133" t="s">
        <v>7315</v>
      </c>
      <c r="BI3624" s="133" t="s">
        <v>7081</v>
      </c>
    </row>
    <row r="3625" spans="56:61" s="20" customFormat="1" ht="15" hidden="1" x14ac:dyDescent="0.25">
      <c r="BD3625" t="str">
        <f t="shared" si="129"/>
        <v>RX2MID SUSSEX ATC (PJ)</v>
      </c>
      <c r="BE3625" s="133" t="s">
        <v>7316</v>
      </c>
      <c r="BF3625" s="133" t="s">
        <v>7317</v>
      </c>
      <c r="BG3625" s="133" t="s">
        <v>7316</v>
      </c>
      <c r="BH3625" s="133" t="s">
        <v>7317</v>
      </c>
      <c r="BI3625" s="133" t="s">
        <v>7081</v>
      </c>
    </row>
    <row r="3626" spans="56:61" s="20" customFormat="1" ht="15" hidden="1" x14ac:dyDescent="0.25">
      <c r="BD3626" t="str">
        <f t="shared" si="129"/>
        <v>RX2MID SUSSEX ATC (SE)</v>
      </c>
      <c r="BE3626" s="133" t="s">
        <v>7318</v>
      </c>
      <c r="BF3626" s="133" t="s">
        <v>7319</v>
      </c>
      <c r="BG3626" s="133" t="s">
        <v>7318</v>
      </c>
      <c r="BH3626" s="133" t="s">
        <v>7319</v>
      </c>
      <c r="BI3626" s="133" t="s">
        <v>7081</v>
      </c>
    </row>
    <row r="3627" spans="56:61" s="20" customFormat="1" ht="15" hidden="1" x14ac:dyDescent="0.25">
      <c r="BD3627" t="str">
        <f t="shared" si="129"/>
        <v>RX2MIDHURST COMMUNITY HOSPITAL</v>
      </c>
      <c r="BE3627" s="133" t="s">
        <v>7320</v>
      </c>
      <c r="BF3627" s="133" t="s">
        <v>1585</v>
      </c>
      <c r="BG3627" s="133" t="s">
        <v>7320</v>
      </c>
      <c r="BH3627" s="133" t="s">
        <v>1585</v>
      </c>
      <c r="BI3627" s="133" t="s">
        <v>7081</v>
      </c>
    </row>
    <row r="3628" spans="56:61" s="20" customFormat="1" ht="15" hidden="1" x14ac:dyDescent="0.25">
      <c r="BD3628" t="str">
        <f t="shared" si="129"/>
        <v>RX2MILL VIEW HOSPITAL</v>
      </c>
      <c r="BE3628" s="133" t="s">
        <v>7321</v>
      </c>
      <c r="BF3628" s="133" t="s">
        <v>1587</v>
      </c>
      <c r="BG3628" s="133" t="s">
        <v>7321</v>
      </c>
      <c r="BH3628" s="133" t="s">
        <v>1587</v>
      </c>
      <c r="BI3628" s="133" t="s">
        <v>7081</v>
      </c>
    </row>
    <row r="3629" spans="56:61" s="20" customFormat="1" ht="15" hidden="1" x14ac:dyDescent="0.25">
      <c r="BD3629" t="str">
        <f t="shared" si="129"/>
        <v>RX2MILTON GRANGE</v>
      </c>
      <c r="BE3629" s="133" t="s">
        <v>7322</v>
      </c>
      <c r="BF3629" s="133" t="s">
        <v>7323</v>
      </c>
      <c r="BG3629" s="133" t="s">
        <v>7322</v>
      </c>
      <c r="BH3629" s="133" t="s">
        <v>7323</v>
      </c>
      <c r="BI3629" s="133" t="s">
        <v>7081</v>
      </c>
    </row>
    <row r="3630" spans="56:61" s="20" customFormat="1" ht="15" hidden="1" x14ac:dyDescent="0.25">
      <c r="BD3630" t="str">
        <f t="shared" si="129"/>
        <v>RX2MINSTRELS GALLERY</v>
      </c>
      <c r="BE3630" s="133" t="s">
        <v>7324</v>
      </c>
      <c r="BF3630" s="133" t="s">
        <v>7325</v>
      </c>
      <c r="BG3630" s="133" t="s">
        <v>7324</v>
      </c>
      <c r="BH3630" s="133" t="s">
        <v>7325</v>
      </c>
      <c r="BI3630" s="133" t="s">
        <v>7081</v>
      </c>
    </row>
    <row r="3631" spans="56:61" s="20" customFormat="1" ht="15" hidden="1" x14ac:dyDescent="0.25">
      <c r="BD3631" t="str">
        <f t="shared" si="129"/>
        <v>RX2MOAT CROFT</v>
      </c>
      <c r="BE3631" s="133" t="s">
        <v>7326</v>
      </c>
      <c r="BF3631" s="133" t="s">
        <v>7327</v>
      </c>
      <c r="BG3631" s="133" t="s">
        <v>7326</v>
      </c>
      <c r="BH3631" s="133" t="s">
        <v>7327</v>
      </c>
      <c r="BI3631" s="133" t="s">
        <v>7081</v>
      </c>
    </row>
    <row r="3632" spans="56:61" s="20" customFormat="1" ht="15" hidden="1" x14ac:dyDescent="0.25">
      <c r="BD3632" t="str">
        <f t="shared" si="129"/>
        <v>RX2MORTUARY</v>
      </c>
      <c r="BE3632" s="133" t="s">
        <v>7328</v>
      </c>
      <c r="BF3632" s="133" t="s">
        <v>7329</v>
      </c>
      <c r="BG3632" s="133" t="s">
        <v>7328</v>
      </c>
      <c r="BH3632" s="133" t="s">
        <v>7329</v>
      </c>
      <c r="BI3632" s="133" t="s">
        <v>7081</v>
      </c>
    </row>
    <row r="3633" spans="56:61" s="20" customFormat="1" ht="15" hidden="1" x14ac:dyDescent="0.25">
      <c r="BD3633" t="str">
        <f t="shared" si="129"/>
        <v>RX2MOUNT DENYS</v>
      </c>
      <c r="BE3633" s="133" t="s">
        <v>7330</v>
      </c>
      <c r="BF3633" s="133" t="s">
        <v>7331</v>
      </c>
      <c r="BG3633" s="133" t="s">
        <v>7330</v>
      </c>
      <c r="BH3633" s="133" t="s">
        <v>7331</v>
      </c>
      <c r="BI3633" s="133" t="s">
        <v>7081</v>
      </c>
    </row>
    <row r="3634" spans="56:61" s="20" customFormat="1" ht="15" hidden="1" x14ac:dyDescent="0.25">
      <c r="BD3634" t="str">
        <f t="shared" si="129"/>
        <v>RX2NEVILL HOSPITAL</v>
      </c>
      <c r="BE3634" s="133" t="s">
        <v>7332</v>
      </c>
      <c r="BF3634" s="133" t="s">
        <v>1590</v>
      </c>
      <c r="BG3634" s="133" t="s">
        <v>7332</v>
      </c>
      <c r="BH3634" s="133" t="s">
        <v>1590</v>
      </c>
      <c r="BI3634" s="133" t="s">
        <v>7081</v>
      </c>
    </row>
    <row r="3635" spans="56:61" s="20" customFormat="1" ht="15" hidden="1" x14ac:dyDescent="0.25">
      <c r="BD3635" t="str">
        <f t="shared" si="129"/>
        <v>RX2NEWHAVEN HILLRISE DAY HOSPITAL</v>
      </c>
      <c r="BE3635" s="133" t="s">
        <v>7333</v>
      </c>
      <c r="BF3635" s="133" t="s">
        <v>7334</v>
      </c>
      <c r="BG3635" s="133" t="s">
        <v>7333</v>
      </c>
      <c r="BH3635" s="133" t="s">
        <v>7334</v>
      </c>
      <c r="BI3635" s="133" t="s">
        <v>7081</v>
      </c>
    </row>
    <row r="3636" spans="56:61" s="20" customFormat="1" ht="15" hidden="1" x14ac:dyDescent="0.25">
      <c r="BD3636" t="str">
        <f t="shared" si="129"/>
        <v>RX2NORTH WEST SUSSEX AOT</v>
      </c>
      <c r="BE3636" s="133" t="s">
        <v>7335</v>
      </c>
      <c r="BF3636" s="133" t="s">
        <v>7336</v>
      </c>
      <c r="BG3636" s="133" t="s">
        <v>7335</v>
      </c>
      <c r="BH3636" s="133" t="s">
        <v>7336</v>
      </c>
      <c r="BI3636" s="133" t="s">
        <v>7081</v>
      </c>
    </row>
    <row r="3637" spans="56:61" s="20" customFormat="1" ht="15" hidden="1" x14ac:dyDescent="0.25">
      <c r="BD3637" t="str">
        <f t="shared" si="129"/>
        <v>RX2NORTH WEST SUSSEX MAS</v>
      </c>
      <c r="BE3637" s="133" t="s">
        <v>7337</v>
      </c>
      <c r="BF3637" s="133" t="s">
        <v>7338</v>
      </c>
      <c r="BG3637" s="133" t="s">
        <v>7337</v>
      </c>
      <c r="BH3637" s="133" t="s">
        <v>7338</v>
      </c>
      <c r="BI3637" s="133" t="s">
        <v>7081</v>
      </c>
    </row>
    <row r="3638" spans="56:61" s="20" customFormat="1" ht="15" hidden="1" x14ac:dyDescent="0.25">
      <c r="BD3638" t="str">
        <f t="shared" si="129"/>
        <v>RX2NORTH WESTERN LWWDT</v>
      </c>
      <c r="BE3638" s="133" t="s">
        <v>7339</v>
      </c>
      <c r="BF3638" s="133" t="s">
        <v>7340</v>
      </c>
      <c r="BG3638" s="133" t="s">
        <v>7339</v>
      </c>
      <c r="BH3638" s="133" t="s">
        <v>7340</v>
      </c>
      <c r="BI3638" s="133" t="s">
        <v>7081</v>
      </c>
    </row>
    <row r="3639" spans="56:61" s="20" customFormat="1" ht="15" hidden="1" x14ac:dyDescent="0.25">
      <c r="BD3639" t="str">
        <f t="shared" si="129"/>
        <v>RX2NORTHDOWN</v>
      </c>
      <c r="BE3639" s="133" t="s">
        <v>7341</v>
      </c>
      <c r="BF3639" s="133" t="s">
        <v>7342</v>
      </c>
      <c r="BG3639" s="133" t="s">
        <v>7341</v>
      </c>
      <c r="BH3639" s="133" t="s">
        <v>7342</v>
      </c>
      <c r="BI3639" s="133" t="s">
        <v>7081</v>
      </c>
    </row>
    <row r="3640" spans="56:61" s="20" customFormat="1" ht="15" hidden="1" x14ac:dyDescent="0.25">
      <c r="BD3640" t="str">
        <f t="shared" si="129"/>
        <v>RX2NWS.CRS &amp; HTT</v>
      </c>
      <c r="BE3640" s="133" t="s">
        <v>7343</v>
      </c>
      <c r="BF3640" s="133" t="s">
        <v>7344</v>
      </c>
      <c r="BG3640" s="133" t="s">
        <v>7343</v>
      </c>
      <c r="BH3640" s="133" t="s">
        <v>7344</v>
      </c>
      <c r="BI3640" s="133" t="s">
        <v>7081</v>
      </c>
    </row>
    <row r="3641" spans="56:61" s="20" customFormat="1" ht="15" hidden="1" x14ac:dyDescent="0.25">
      <c r="BD3641" t="str">
        <f t="shared" si="129"/>
        <v>RX2OAK PARK</v>
      </c>
      <c r="BE3641" s="133" t="s">
        <v>7345</v>
      </c>
      <c r="BF3641" s="133" t="s">
        <v>7346</v>
      </c>
      <c r="BG3641" s="133" t="s">
        <v>7345</v>
      </c>
      <c r="BH3641" s="133" t="s">
        <v>7346</v>
      </c>
      <c r="BI3641" s="133" t="s">
        <v>7081</v>
      </c>
    </row>
    <row r="3642" spans="56:61" s="20" customFormat="1" ht="15" hidden="1" x14ac:dyDescent="0.25">
      <c r="BD3642" t="str">
        <f t="shared" si="129"/>
        <v>RX2OAKLANDS WARD</v>
      </c>
      <c r="BE3642" s="133" t="s">
        <v>7347</v>
      </c>
      <c r="BF3642" s="133" t="s">
        <v>7348</v>
      </c>
      <c r="BG3642" s="133" t="s">
        <v>7347</v>
      </c>
      <c r="BH3642" s="133" t="s">
        <v>7348</v>
      </c>
      <c r="BI3642" s="133" t="s">
        <v>7081</v>
      </c>
    </row>
    <row r="3643" spans="56:61" s="20" customFormat="1" ht="15" hidden="1" x14ac:dyDescent="0.25">
      <c r="BD3643" t="str">
        <f t="shared" si="129"/>
        <v>RX2OLD MILL SQUARE</v>
      </c>
      <c r="BE3643" s="133" t="s">
        <v>7349</v>
      </c>
      <c r="BF3643" s="133" t="s">
        <v>7350</v>
      </c>
      <c r="BG3643" s="133" t="s">
        <v>7349</v>
      </c>
      <c r="BH3643" s="133" t="s">
        <v>7350</v>
      </c>
      <c r="BI3643" s="133" t="s">
        <v>7081</v>
      </c>
    </row>
    <row r="3644" spans="56:61" s="20" customFormat="1" ht="15" hidden="1" x14ac:dyDescent="0.25">
      <c r="BD3644" t="str">
        <f t="shared" si="129"/>
        <v>RX2OLD STEINE (YMCA)</v>
      </c>
      <c r="BE3644" s="133" t="s">
        <v>7351</v>
      </c>
      <c r="BF3644" s="133" t="s">
        <v>7352</v>
      </c>
      <c r="BG3644" s="133" t="s">
        <v>7351</v>
      </c>
      <c r="BH3644" s="133" t="s">
        <v>7352</v>
      </c>
      <c r="BI3644" s="133" t="s">
        <v>7081</v>
      </c>
    </row>
    <row r="3645" spans="56:61" s="20" customFormat="1" ht="15" hidden="1" x14ac:dyDescent="0.25">
      <c r="BD3645" t="str">
        <f t="shared" si="129"/>
        <v>RX2ORCHARD WARD</v>
      </c>
      <c r="BE3645" s="133" t="s">
        <v>7353</v>
      </c>
      <c r="BF3645" s="133" t="s">
        <v>7354</v>
      </c>
      <c r="BG3645" s="133" t="s">
        <v>7353</v>
      </c>
      <c r="BH3645" s="133" t="s">
        <v>7354</v>
      </c>
      <c r="BI3645" s="133" t="s">
        <v>7081</v>
      </c>
    </row>
    <row r="3646" spans="56:61" s="20" customFormat="1" ht="15" hidden="1" x14ac:dyDescent="0.25">
      <c r="BD3646" t="str">
        <f t="shared" si="129"/>
        <v>RX2PACK-IT (UNIT 17)</v>
      </c>
      <c r="BE3646" s="133" t="s">
        <v>7355</v>
      </c>
      <c r="BF3646" s="133" t="s">
        <v>7356</v>
      </c>
      <c r="BG3646" s="133" t="s">
        <v>7355</v>
      </c>
      <c r="BH3646" s="133" t="s">
        <v>7356</v>
      </c>
      <c r="BI3646" s="133" t="s">
        <v>7081</v>
      </c>
    </row>
    <row r="3647" spans="56:61" s="20" customFormat="1" ht="15" hidden="1" x14ac:dyDescent="0.25">
      <c r="BD3647" t="str">
        <f t="shared" si="129"/>
        <v>RX2PAVILLION WARD</v>
      </c>
      <c r="BE3647" s="133" t="s">
        <v>7357</v>
      </c>
      <c r="BF3647" s="133" t="s">
        <v>7358</v>
      </c>
      <c r="BG3647" s="133" t="s">
        <v>7357</v>
      </c>
      <c r="BH3647" s="133" t="s">
        <v>7358</v>
      </c>
      <c r="BI3647" s="133" t="s">
        <v>7081</v>
      </c>
    </row>
    <row r="3648" spans="56:61" s="20" customFormat="1" ht="15" hidden="1" x14ac:dyDescent="0.25">
      <c r="BD3648" t="str">
        <f t="shared" ref="BD3648:BD3711" si="130">CONCATENATE(LEFT(BE3648, 3),BF3648)</f>
        <v>RX2PRESTON HALL HOSPITAL</v>
      </c>
      <c r="BE3648" s="133" t="s">
        <v>7359</v>
      </c>
      <c r="BF3648" s="133" t="s">
        <v>6444</v>
      </c>
      <c r="BG3648" s="133" t="s">
        <v>7359</v>
      </c>
      <c r="BH3648" s="133" t="s">
        <v>6444</v>
      </c>
      <c r="BI3648" s="133" t="s">
        <v>7081</v>
      </c>
    </row>
    <row r="3649" spans="56:61" s="20" customFormat="1" ht="15" hidden="1" x14ac:dyDescent="0.25">
      <c r="BD3649" t="str">
        <f t="shared" si="130"/>
        <v>RX2PRESTON SKREENS</v>
      </c>
      <c r="BE3649" s="133" t="s">
        <v>7360</v>
      </c>
      <c r="BF3649" s="133" t="s">
        <v>7361</v>
      </c>
      <c r="BG3649" s="133" t="s">
        <v>7360</v>
      </c>
      <c r="BH3649" s="133" t="s">
        <v>7361</v>
      </c>
      <c r="BI3649" s="133" t="s">
        <v>7081</v>
      </c>
    </row>
    <row r="3650" spans="56:61" s="20" customFormat="1" ht="15" hidden="1" x14ac:dyDescent="0.25">
      <c r="BD3650" t="str">
        <f t="shared" si="130"/>
        <v>RX2PRIMROSE COTTAGES (1&amp;2)</v>
      </c>
      <c r="BE3650" s="133" t="s">
        <v>7362</v>
      </c>
      <c r="BF3650" s="133" t="s">
        <v>7363</v>
      </c>
      <c r="BG3650" s="133" t="s">
        <v>7362</v>
      </c>
      <c r="BH3650" s="133" t="s">
        <v>7363</v>
      </c>
      <c r="BI3650" s="133" t="s">
        <v>7081</v>
      </c>
    </row>
    <row r="3651" spans="56:61" s="20" customFormat="1" ht="15" hidden="1" x14ac:dyDescent="0.25">
      <c r="BD3651" t="str">
        <f t="shared" si="130"/>
        <v>RX2PRINCESS ROYAL HOSPITAL</v>
      </c>
      <c r="BE3651" s="133" t="s">
        <v>7364</v>
      </c>
      <c r="BF3651" s="133" t="s">
        <v>776</v>
      </c>
      <c r="BG3651" s="133" t="s">
        <v>7364</v>
      </c>
      <c r="BH3651" s="133" t="s">
        <v>776</v>
      </c>
      <c r="BI3651" s="133" t="s">
        <v>7081</v>
      </c>
    </row>
    <row r="3652" spans="56:61" s="20" customFormat="1" ht="15" hidden="1" x14ac:dyDescent="0.25">
      <c r="BD3652" t="str">
        <f t="shared" si="130"/>
        <v>RX2PRINTING REHABILITATION UNIT</v>
      </c>
      <c r="BE3652" s="133" t="s">
        <v>7365</v>
      </c>
      <c r="BF3652" s="133" t="s">
        <v>7366</v>
      </c>
      <c r="BG3652" s="133" t="s">
        <v>7365</v>
      </c>
      <c r="BH3652" s="133" t="s">
        <v>7366</v>
      </c>
      <c r="BI3652" s="133" t="s">
        <v>7081</v>
      </c>
    </row>
    <row r="3653" spans="56:61" s="20" customFormat="1" ht="15" hidden="1" x14ac:dyDescent="0.25">
      <c r="BD3653" t="str">
        <f t="shared" si="130"/>
        <v>RX2PROMENADE WARD</v>
      </c>
      <c r="BE3653" s="133" t="s">
        <v>7367</v>
      </c>
      <c r="BF3653" s="133" t="s">
        <v>7368</v>
      </c>
      <c r="BG3653" s="133" t="s">
        <v>7367</v>
      </c>
      <c r="BH3653" s="133" t="s">
        <v>7368</v>
      </c>
      <c r="BI3653" s="133" t="s">
        <v>7081</v>
      </c>
    </row>
    <row r="3654" spans="56:61" s="20" customFormat="1" ht="15" hidden="1" x14ac:dyDescent="0.25">
      <c r="BD3654" t="str">
        <f t="shared" si="130"/>
        <v>RX2QUEEN VICTORIA HOSPITAL</v>
      </c>
      <c r="BE3654" s="133" t="s">
        <v>7369</v>
      </c>
      <c r="BF3654" s="133" t="s">
        <v>1600</v>
      </c>
      <c r="BG3654" s="133" t="s">
        <v>7369</v>
      </c>
      <c r="BH3654" s="133" t="s">
        <v>1600</v>
      </c>
      <c r="BI3654" s="133" t="s">
        <v>7081</v>
      </c>
    </row>
    <row r="3655" spans="56:61" s="20" customFormat="1" ht="15" hidden="1" x14ac:dyDescent="0.25">
      <c r="BD3655" t="str">
        <f t="shared" si="130"/>
        <v>RX2REGENCY WARD</v>
      </c>
      <c r="BE3655" s="133" t="s">
        <v>7370</v>
      </c>
      <c r="BF3655" s="133" t="s">
        <v>7371</v>
      </c>
      <c r="BG3655" s="133" t="s">
        <v>7370</v>
      </c>
      <c r="BH3655" s="133" t="s">
        <v>7371</v>
      </c>
      <c r="BI3655" s="133" t="s">
        <v>7081</v>
      </c>
    </row>
    <row r="3656" spans="56:61" s="20" customFormat="1" ht="15" hidden="1" x14ac:dyDescent="0.25">
      <c r="BD3656" t="str">
        <f t="shared" si="130"/>
        <v>RX2REHABILITATION BRIGHTON</v>
      </c>
      <c r="BE3656" s="133" t="s">
        <v>7372</v>
      </c>
      <c r="BF3656" s="133" t="s">
        <v>7373</v>
      </c>
      <c r="BG3656" s="133" t="s">
        <v>7372</v>
      </c>
      <c r="BH3656" s="133" t="s">
        <v>7373</v>
      </c>
      <c r="BI3656" s="133" t="s">
        <v>7081</v>
      </c>
    </row>
    <row r="3657" spans="56:61" s="20" customFormat="1" ht="15" hidden="1" x14ac:dyDescent="0.25">
      <c r="BD3657" t="str">
        <f t="shared" si="130"/>
        <v>RX2ROBOROUGH DAY HOSPITAL</v>
      </c>
      <c r="BE3657" s="133" t="s">
        <v>7374</v>
      </c>
      <c r="BF3657" s="133" t="s">
        <v>7375</v>
      </c>
      <c r="BG3657" s="133" t="s">
        <v>7374</v>
      </c>
      <c r="BH3657" s="133" t="s">
        <v>7375</v>
      </c>
      <c r="BI3657" s="133" t="s">
        <v>7081</v>
      </c>
    </row>
    <row r="3658" spans="56:61" s="20" customFormat="1" ht="15" hidden="1" x14ac:dyDescent="0.25">
      <c r="BD3658" t="str">
        <f t="shared" si="130"/>
        <v>RX2ROSE WARD</v>
      </c>
      <c r="BE3658" s="133" t="s">
        <v>7376</v>
      </c>
      <c r="BF3658" s="133" t="s">
        <v>7377</v>
      </c>
      <c r="BG3658" s="133" t="s">
        <v>7376</v>
      </c>
      <c r="BH3658" s="133" t="s">
        <v>7377</v>
      </c>
      <c r="BI3658" s="133" t="s">
        <v>7081</v>
      </c>
    </row>
    <row r="3659" spans="56:61" s="20" customFormat="1" ht="15" hidden="1" x14ac:dyDescent="0.25">
      <c r="BD3659" t="str">
        <f t="shared" si="130"/>
        <v>RX2ROSEMARY PARK</v>
      </c>
      <c r="BE3659" s="133" t="s">
        <v>7378</v>
      </c>
      <c r="BF3659" s="133" t="s">
        <v>7379</v>
      </c>
      <c r="BG3659" s="133" t="s">
        <v>7378</v>
      </c>
      <c r="BH3659" s="133" t="s">
        <v>7379</v>
      </c>
      <c r="BI3659" s="133" t="s">
        <v>7081</v>
      </c>
    </row>
    <row r="3660" spans="56:61" s="20" customFormat="1" ht="15" hidden="1" x14ac:dyDescent="0.25">
      <c r="BD3660" t="str">
        <f t="shared" si="130"/>
        <v>RX2ROTHERFIELD MEWS (1&amp;2)</v>
      </c>
      <c r="BE3660" s="133" t="s">
        <v>7380</v>
      </c>
      <c r="BF3660" s="133" t="s">
        <v>7381</v>
      </c>
      <c r="BG3660" s="133" t="s">
        <v>7380</v>
      </c>
      <c r="BH3660" s="133" t="s">
        <v>7381</v>
      </c>
      <c r="BI3660" s="133" t="s">
        <v>7081</v>
      </c>
    </row>
    <row r="3661" spans="56:61" s="20" customFormat="1" ht="15" hidden="1" x14ac:dyDescent="0.25">
      <c r="BD3661" t="str">
        <f t="shared" si="130"/>
        <v>RX2ROYAL SUSSEX COUNTY HOSPITAL</v>
      </c>
      <c r="BE3661" s="133" t="s">
        <v>7382</v>
      </c>
      <c r="BF3661" s="133" t="s">
        <v>7383</v>
      </c>
      <c r="BG3661" s="133" t="s">
        <v>7382</v>
      </c>
      <c r="BH3661" s="133" t="s">
        <v>7383</v>
      </c>
      <c r="BI3661" s="133" t="s">
        <v>7081</v>
      </c>
    </row>
    <row r="3662" spans="56:61" s="20" customFormat="1" ht="15" hidden="1" x14ac:dyDescent="0.25">
      <c r="BD3662" t="str">
        <f t="shared" si="130"/>
        <v>RX2RYE MEMORIAL HOSPITAL</v>
      </c>
      <c r="BE3662" s="133" t="s">
        <v>7384</v>
      </c>
      <c r="BF3662" s="133" t="s">
        <v>7385</v>
      </c>
      <c r="BG3662" s="133" t="s">
        <v>7384</v>
      </c>
      <c r="BH3662" s="133" t="s">
        <v>7385</v>
      </c>
      <c r="BI3662" s="133" t="s">
        <v>7081</v>
      </c>
    </row>
    <row r="3663" spans="56:61" s="20" customFormat="1" ht="15" hidden="1" x14ac:dyDescent="0.25">
      <c r="BD3663" t="str">
        <f t="shared" si="130"/>
        <v>RX2RYE MEMORIAL HOSPITAL</v>
      </c>
      <c r="BE3663" s="133" t="s">
        <v>7386</v>
      </c>
      <c r="BF3663" s="133" t="s">
        <v>7385</v>
      </c>
      <c r="BG3663" s="133" t="s">
        <v>7386</v>
      </c>
      <c r="BH3663" s="133" t="s">
        <v>7385</v>
      </c>
      <c r="BI3663" s="133" t="s">
        <v>7081</v>
      </c>
    </row>
    <row r="3664" spans="56:61" s="20" customFormat="1" ht="15" hidden="1" x14ac:dyDescent="0.25">
      <c r="BD3664" t="str">
        <f t="shared" si="130"/>
        <v>RX2SEAFORD DAY HOSPITAL</v>
      </c>
      <c r="BE3664" s="133" t="s">
        <v>7387</v>
      </c>
      <c r="BF3664" s="133" t="s">
        <v>7388</v>
      </c>
      <c r="BG3664" s="133" t="s">
        <v>7387</v>
      </c>
      <c r="BH3664" s="133" t="s">
        <v>7388</v>
      </c>
      <c r="BI3664" s="133" t="s">
        <v>7081</v>
      </c>
    </row>
    <row r="3665" spans="56:61" s="20" customFormat="1" ht="15" hidden="1" x14ac:dyDescent="0.25">
      <c r="BD3665" t="str">
        <f t="shared" si="130"/>
        <v>RX2SEASIDE CHILDRENS HOME</v>
      </c>
      <c r="BE3665" s="133" t="s">
        <v>7389</v>
      </c>
      <c r="BF3665" s="133" t="s">
        <v>7390</v>
      </c>
      <c r="BG3665" s="133" t="s">
        <v>7389</v>
      </c>
      <c r="BH3665" s="133" t="s">
        <v>7390</v>
      </c>
      <c r="BI3665" s="133" t="s">
        <v>7081</v>
      </c>
    </row>
    <row r="3666" spans="56:61" s="20" customFormat="1" ht="15" hidden="1" x14ac:dyDescent="0.25">
      <c r="BD3666" t="str">
        <f t="shared" si="130"/>
        <v>RX2SMS E'BOURNE - BUXTED</v>
      </c>
      <c r="BE3666" s="133" t="s">
        <v>7391</v>
      </c>
      <c r="BF3666" s="133" t="s">
        <v>7392</v>
      </c>
      <c r="BG3666" s="133" t="s">
        <v>7391</v>
      </c>
      <c r="BH3666" s="133" t="s">
        <v>7392</v>
      </c>
      <c r="BI3666" s="133" t="s">
        <v>7081</v>
      </c>
    </row>
    <row r="3667" spans="56:61" s="20" customFormat="1" ht="15" hidden="1" x14ac:dyDescent="0.25">
      <c r="BD3667" t="str">
        <f t="shared" si="130"/>
        <v>RX2SMS E'BOURNE - CHAPEL ST</v>
      </c>
      <c r="BE3667" s="133" t="s">
        <v>7393</v>
      </c>
      <c r="BF3667" s="133" t="s">
        <v>7394</v>
      </c>
      <c r="BG3667" s="133" t="s">
        <v>7393</v>
      </c>
      <c r="BH3667" s="133" t="s">
        <v>7394</v>
      </c>
      <c r="BI3667" s="133" t="s">
        <v>7081</v>
      </c>
    </row>
    <row r="3668" spans="56:61" s="20" customFormat="1" ht="15" hidden="1" x14ac:dyDescent="0.25">
      <c r="BD3668" t="str">
        <f t="shared" si="130"/>
        <v>RX2SMS E'BOURNE - GREEN ST</v>
      </c>
      <c r="BE3668" s="133" t="s">
        <v>7395</v>
      </c>
      <c r="BF3668" s="133" t="s">
        <v>7396</v>
      </c>
      <c r="BG3668" s="133" t="s">
        <v>7395</v>
      </c>
      <c r="BH3668" s="133" t="s">
        <v>7396</v>
      </c>
      <c r="BI3668" s="133" t="s">
        <v>7081</v>
      </c>
    </row>
    <row r="3669" spans="56:61" s="20" customFormat="1" ht="15" hidden="1" x14ac:dyDescent="0.25">
      <c r="BD3669" t="str">
        <f t="shared" si="130"/>
        <v>RX2SMS E'BOURNE - SEASIDE</v>
      </c>
      <c r="BE3669" s="133" t="s">
        <v>7397</v>
      </c>
      <c r="BF3669" s="133" t="s">
        <v>7398</v>
      </c>
      <c r="BG3669" s="133" t="s">
        <v>7397</v>
      </c>
      <c r="BH3669" s="133" t="s">
        <v>7398</v>
      </c>
      <c r="BI3669" s="133" t="s">
        <v>7081</v>
      </c>
    </row>
    <row r="3670" spans="56:61" s="20" customFormat="1" ht="15" hidden="1" x14ac:dyDescent="0.25">
      <c r="BD3670" t="str">
        <f t="shared" si="130"/>
        <v>RX2SMS E'BOURNE - ST ANDREWS</v>
      </c>
      <c r="BE3670" s="133" t="s">
        <v>7399</v>
      </c>
      <c r="BF3670" s="133" t="s">
        <v>7400</v>
      </c>
      <c r="BG3670" s="133" t="s">
        <v>7399</v>
      </c>
      <c r="BH3670" s="133" t="s">
        <v>7400</v>
      </c>
      <c r="BI3670" s="133" t="s">
        <v>7081</v>
      </c>
    </row>
    <row r="3671" spans="56:61" s="20" customFormat="1" ht="15" hidden="1" x14ac:dyDescent="0.25">
      <c r="BD3671" t="str">
        <f t="shared" si="130"/>
        <v>RX2SMS HASTINGS - CARISBROOKE</v>
      </c>
      <c r="BE3671" s="133" t="s">
        <v>7401</v>
      </c>
      <c r="BF3671" s="133" t="s">
        <v>7402</v>
      </c>
      <c r="BG3671" s="133" t="s">
        <v>7401</v>
      </c>
      <c r="BH3671" s="133" t="s">
        <v>7402</v>
      </c>
      <c r="BI3671" s="133" t="s">
        <v>7081</v>
      </c>
    </row>
    <row r="3672" spans="56:61" s="20" customFormat="1" ht="15" hidden="1" x14ac:dyDescent="0.25">
      <c r="BD3672" t="str">
        <f t="shared" si="130"/>
        <v>RX2SMS HASTINGS - COLLINGTON</v>
      </c>
      <c r="BE3672" s="133" t="s">
        <v>7403</v>
      </c>
      <c r="BF3672" s="133" t="s">
        <v>7404</v>
      </c>
      <c r="BG3672" s="133" t="s">
        <v>7403</v>
      </c>
      <c r="BH3672" s="133" t="s">
        <v>7404</v>
      </c>
      <c r="BI3672" s="133" t="s">
        <v>7081</v>
      </c>
    </row>
    <row r="3673" spans="56:61" s="20" customFormat="1" ht="15" hidden="1" x14ac:dyDescent="0.25">
      <c r="BD3673" t="str">
        <f t="shared" si="130"/>
        <v>RX2SMS HASTINGS - CORNWALLIS</v>
      </c>
      <c r="BE3673" s="133" t="s">
        <v>7405</v>
      </c>
      <c r="BF3673" s="133" t="s">
        <v>7406</v>
      </c>
      <c r="BG3673" s="133" t="s">
        <v>7405</v>
      </c>
      <c r="BH3673" s="133" t="s">
        <v>7406</v>
      </c>
      <c r="BI3673" s="133" t="s">
        <v>7081</v>
      </c>
    </row>
    <row r="3674" spans="56:61" s="20" customFormat="1" ht="15" hidden="1" x14ac:dyDescent="0.25">
      <c r="BD3674" t="str">
        <f t="shared" si="130"/>
        <v>RX2SMS HASTINGS - HOLLINGTON</v>
      </c>
      <c r="BE3674" s="133" t="s">
        <v>7407</v>
      </c>
      <c r="BF3674" s="133" t="s">
        <v>7408</v>
      </c>
      <c r="BG3674" s="133" t="s">
        <v>7407</v>
      </c>
      <c r="BH3674" s="133" t="s">
        <v>7408</v>
      </c>
      <c r="BI3674" s="133" t="s">
        <v>7081</v>
      </c>
    </row>
    <row r="3675" spans="56:61" s="20" customFormat="1" ht="15" hidden="1" x14ac:dyDescent="0.25">
      <c r="BD3675" t="str">
        <f t="shared" si="130"/>
        <v>RX2SMS HASTINGS - SIDLEY</v>
      </c>
      <c r="BE3675" s="133" t="s">
        <v>7409</v>
      </c>
      <c r="BF3675" s="133" t="s">
        <v>7410</v>
      </c>
      <c r="BG3675" s="133" t="s">
        <v>7409</v>
      </c>
      <c r="BH3675" s="133" t="s">
        <v>7410</v>
      </c>
      <c r="BI3675" s="133" t="s">
        <v>7081</v>
      </c>
    </row>
    <row r="3676" spans="56:61" s="20" customFormat="1" ht="15" hidden="1" x14ac:dyDescent="0.25">
      <c r="BD3676" t="str">
        <f t="shared" si="130"/>
        <v>RX2SMS HASTINGS - SILVER</v>
      </c>
      <c r="BE3676" s="133" t="s">
        <v>7411</v>
      </c>
      <c r="BF3676" s="133" t="s">
        <v>7412</v>
      </c>
      <c r="BG3676" s="133" t="s">
        <v>7411</v>
      </c>
      <c r="BH3676" s="133" t="s">
        <v>7412</v>
      </c>
      <c r="BI3676" s="133" t="s">
        <v>7081</v>
      </c>
    </row>
    <row r="3677" spans="56:61" s="20" customFormat="1" ht="15" hidden="1" x14ac:dyDescent="0.25">
      <c r="BD3677" t="str">
        <f t="shared" si="130"/>
        <v>RX2SOUTHDOWN</v>
      </c>
      <c r="BE3677" s="133" t="s">
        <v>7413</v>
      </c>
      <c r="BF3677" s="133" t="s">
        <v>7414</v>
      </c>
      <c r="BG3677" s="133" t="s">
        <v>7413</v>
      </c>
      <c r="BH3677" s="133" t="s">
        <v>7414</v>
      </c>
      <c r="BI3677" s="133" t="s">
        <v>7081</v>
      </c>
    </row>
    <row r="3678" spans="56:61" s="20" customFormat="1" ht="15" hidden="1" x14ac:dyDescent="0.25">
      <c r="BD3678" t="str">
        <f t="shared" si="130"/>
        <v>RX2SOUTHLANDS HOSPITAL</v>
      </c>
      <c r="BE3678" s="133" t="s">
        <v>7415</v>
      </c>
      <c r="BF3678" s="133" t="s">
        <v>1610</v>
      </c>
      <c r="BG3678" s="133" t="s">
        <v>7415</v>
      </c>
      <c r="BH3678" s="133" t="s">
        <v>1610</v>
      </c>
      <c r="BI3678" s="133" t="s">
        <v>7081</v>
      </c>
    </row>
    <row r="3679" spans="56:61" s="20" customFormat="1" ht="15" hidden="1" x14ac:dyDescent="0.25">
      <c r="BD3679" t="str">
        <f t="shared" si="130"/>
        <v>RX2SPRINGVALE CMHC (EAST GRINSTEAD)</v>
      </c>
      <c r="BE3679" s="133" t="s">
        <v>7416</v>
      </c>
      <c r="BF3679" s="133" t="s">
        <v>7417</v>
      </c>
      <c r="BG3679" s="133" t="s">
        <v>7416</v>
      </c>
      <c r="BH3679" s="133" t="s">
        <v>7417</v>
      </c>
      <c r="BI3679" s="133" t="s">
        <v>7081</v>
      </c>
    </row>
    <row r="3680" spans="56:61" s="20" customFormat="1" ht="15" hidden="1" x14ac:dyDescent="0.25">
      <c r="BD3680" t="str">
        <f t="shared" si="130"/>
        <v>RX2ST PETERS PLACE</v>
      </c>
      <c r="BE3680" s="133" t="s">
        <v>7418</v>
      </c>
      <c r="BF3680" s="133" t="s">
        <v>7419</v>
      </c>
      <c r="BG3680" s="133" t="s">
        <v>7418</v>
      </c>
      <c r="BH3680" s="133" t="s">
        <v>7419</v>
      </c>
      <c r="BI3680" s="133" t="s">
        <v>7081</v>
      </c>
    </row>
    <row r="3681" spans="56:61" s="20" customFormat="1" ht="15" hidden="1" x14ac:dyDescent="0.25">
      <c r="BD3681" t="str">
        <f t="shared" si="130"/>
        <v>RX2ST RICHARDS HOSPITAL</v>
      </c>
      <c r="BE3681" s="133" t="s">
        <v>7420</v>
      </c>
      <c r="BF3681" s="133" t="s">
        <v>1614</v>
      </c>
      <c r="BG3681" s="133" t="s">
        <v>7420</v>
      </c>
      <c r="BH3681" s="133" t="s">
        <v>1614</v>
      </c>
      <c r="BI3681" s="133" t="s">
        <v>7081</v>
      </c>
    </row>
    <row r="3682" spans="56:61" s="20" customFormat="1" ht="15" hidden="1" x14ac:dyDescent="0.25">
      <c r="BD3682" t="str">
        <f t="shared" si="130"/>
        <v>RX2STOWFORD</v>
      </c>
      <c r="BE3682" s="133" t="s">
        <v>7421</v>
      </c>
      <c r="BF3682" s="133" t="s">
        <v>7422</v>
      </c>
      <c r="BG3682" s="133" t="s">
        <v>7421</v>
      </c>
      <c r="BH3682" s="133" t="s">
        <v>7422</v>
      </c>
      <c r="BI3682" s="133" t="s">
        <v>7081</v>
      </c>
    </row>
    <row r="3683" spans="56:61" s="20" customFormat="1" ht="15" hidden="1" x14ac:dyDescent="0.25">
      <c r="BD3683" t="str">
        <f t="shared" si="130"/>
        <v>RX2STURTON PLACE</v>
      </c>
      <c r="BE3683" s="133" t="s">
        <v>7423</v>
      </c>
      <c r="BF3683" s="133" t="s">
        <v>7424</v>
      </c>
      <c r="BG3683" s="133" t="s">
        <v>7423</v>
      </c>
      <c r="BH3683" s="133" t="s">
        <v>7424</v>
      </c>
      <c r="BI3683" s="133" t="s">
        <v>7081</v>
      </c>
    </row>
    <row r="3684" spans="56:61" s="20" customFormat="1" ht="15" hidden="1" x14ac:dyDescent="0.25">
      <c r="BD3684" t="str">
        <f t="shared" si="130"/>
        <v>RX2SUMMERFOLD CMHC (BURGESS HILL)</v>
      </c>
      <c r="BE3684" s="133" t="s">
        <v>7425</v>
      </c>
      <c r="BF3684" s="133" t="s">
        <v>7426</v>
      </c>
      <c r="BG3684" s="133" t="s">
        <v>7425</v>
      </c>
      <c r="BH3684" s="133" t="s">
        <v>7426</v>
      </c>
      <c r="BI3684" s="133" t="s">
        <v>7081</v>
      </c>
    </row>
    <row r="3685" spans="56:61" s="20" customFormat="1" ht="15" hidden="1" x14ac:dyDescent="0.25">
      <c r="BD3685" t="str">
        <f t="shared" si="130"/>
        <v>RX2SUSSEX BEACON</v>
      </c>
      <c r="BE3685" s="133" t="s">
        <v>7427</v>
      </c>
      <c r="BF3685" s="133" t="s">
        <v>7428</v>
      </c>
      <c r="BG3685" s="133" t="s">
        <v>7427</v>
      </c>
      <c r="BH3685" s="133" t="s">
        <v>7428</v>
      </c>
      <c r="BI3685" s="133" t="s">
        <v>7081</v>
      </c>
    </row>
    <row r="3686" spans="56:61" s="20" customFormat="1" ht="15" hidden="1" x14ac:dyDescent="0.25">
      <c r="BD3686" t="str">
        <f t="shared" si="130"/>
        <v>RX2SUSSEX CARE</v>
      </c>
      <c r="BE3686" s="133" t="s">
        <v>7429</v>
      </c>
      <c r="BF3686" s="133" t="s">
        <v>7430</v>
      </c>
      <c r="BG3686" s="133" t="s">
        <v>7429</v>
      </c>
      <c r="BH3686" s="133" t="s">
        <v>7430</v>
      </c>
      <c r="BI3686" s="133" t="s">
        <v>7081</v>
      </c>
    </row>
    <row r="3687" spans="56:61" s="20" customFormat="1" ht="15" hidden="1" x14ac:dyDescent="0.25">
      <c r="BD3687" t="str">
        <f t="shared" si="130"/>
        <v>RX2TAKE TWO</v>
      </c>
      <c r="BE3687" s="133" t="s">
        <v>7431</v>
      </c>
      <c r="BF3687" s="133" t="s">
        <v>7432</v>
      </c>
      <c r="BG3687" s="133" t="s">
        <v>7431</v>
      </c>
      <c r="BH3687" s="133" t="s">
        <v>7432</v>
      </c>
      <c r="BI3687" s="133" t="s">
        <v>7081</v>
      </c>
    </row>
    <row r="3688" spans="56:61" s="20" customFormat="1" ht="15" hidden="1" x14ac:dyDescent="0.25">
      <c r="BD3688" t="str">
        <f t="shared" si="130"/>
        <v>RX2TEASEL CHILDRENS HOME</v>
      </c>
      <c r="BE3688" s="133" t="s">
        <v>7433</v>
      </c>
      <c r="BF3688" s="133" t="s">
        <v>7434</v>
      </c>
      <c r="BG3688" s="133" t="s">
        <v>7433</v>
      </c>
      <c r="BH3688" s="133" t="s">
        <v>7434</v>
      </c>
      <c r="BI3688" s="133" t="s">
        <v>7081</v>
      </c>
    </row>
    <row r="3689" spans="56:61" s="20" customFormat="1" ht="15" hidden="1" x14ac:dyDescent="0.25">
      <c r="BD3689" t="str">
        <f t="shared" si="130"/>
        <v>RX2THE BOURNE</v>
      </c>
      <c r="BE3689" s="133" t="s">
        <v>7435</v>
      </c>
      <c r="BF3689" s="133" t="s">
        <v>7436</v>
      </c>
      <c r="BG3689" s="133" t="s">
        <v>7435</v>
      </c>
      <c r="BH3689" s="133" t="s">
        <v>7436</v>
      </c>
      <c r="BI3689" s="133" t="s">
        <v>7081</v>
      </c>
    </row>
    <row r="3690" spans="56:61" s="20" customFormat="1" ht="15" hidden="1" x14ac:dyDescent="0.25">
      <c r="BD3690" t="str">
        <f t="shared" si="130"/>
        <v>RX2THE BRIDGE</v>
      </c>
      <c r="BE3690" s="133" t="s">
        <v>7437</v>
      </c>
      <c r="BF3690" s="133" t="s">
        <v>2188</v>
      </c>
      <c r="BG3690" s="133" t="s">
        <v>7437</v>
      </c>
      <c r="BH3690" s="133" t="s">
        <v>2188</v>
      </c>
      <c r="BI3690" s="133" t="s">
        <v>7081</v>
      </c>
    </row>
    <row r="3691" spans="56:61" s="20" customFormat="1" ht="15" hidden="1" x14ac:dyDescent="0.25">
      <c r="BD3691" t="str">
        <f t="shared" si="130"/>
        <v>RX2THE CEDARS</v>
      </c>
      <c r="BE3691" s="133" t="s">
        <v>7438</v>
      </c>
      <c r="BF3691" s="133" t="s">
        <v>4231</v>
      </c>
      <c r="BG3691" s="133" t="s">
        <v>7438</v>
      </c>
      <c r="BH3691" s="133" t="s">
        <v>4231</v>
      </c>
      <c r="BI3691" s="133" t="s">
        <v>7081</v>
      </c>
    </row>
    <row r="3692" spans="56:61" s="20" customFormat="1" ht="15" hidden="1" x14ac:dyDescent="0.25">
      <c r="BD3692" t="str">
        <f t="shared" si="130"/>
        <v>RX2THE CHAPEL (HELLINGLY SITE)</v>
      </c>
      <c r="BE3692" s="133" t="s">
        <v>7439</v>
      </c>
      <c r="BF3692" s="133" t="s">
        <v>7440</v>
      </c>
      <c r="BG3692" s="133" t="s">
        <v>7439</v>
      </c>
      <c r="BH3692" s="133" t="s">
        <v>7440</v>
      </c>
      <c r="BI3692" s="133" t="s">
        <v>7081</v>
      </c>
    </row>
    <row r="3693" spans="56:61" s="20" customFormat="1" ht="15" hidden="1" x14ac:dyDescent="0.25">
      <c r="BD3693" t="str">
        <f t="shared" si="130"/>
        <v>RX2THE COTTAGE - HORSHAM HOSPITAL</v>
      </c>
      <c r="BE3693" s="133" t="s">
        <v>7441</v>
      </c>
      <c r="BF3693" s="133" t="s">
        <v>7442</v>
      </c>
      <c r="BG3693" s="133" t="s">
        <v>7441</v>
      </c>
      <c r="BH3693" s="133" t="s">
        <v>7442</v>
      </c>
      <c r="BI3693" s="133" t="s">
        <v>7081</v>
      </c>
    </row>
    <row r="3694" spans="56:61" s="20" customFormat="1" ht="15" hidden="1" x14ac:dyDescent="0.25">
      <c r="BD3694" t="str">
        <f t="shared" si="130"/>
        <v>RX2THE CRECHE</v>
      </c>
      <c r="BE3694" s="133" t="s">
        <v>7443</v>
      </c>
      <c r="BF3694" s="133" t="s">
        <v>7444</v>
      </c>
      <c r="BG3694" s="133" t="s">
        <v>7443</v>
      </c>
      <c r="BH3694" s="133" t="s">
        <v>7444</v>
      </c>
      <c r="BI3694" s="133" t="s">
        <v>7081</v>
      </c>
    </row>
    <row r="3695" spans="56:61" s="20" customFormat="1" ht="15" hidden="1" x14ac:dyDescent="0.25">
      <c r="BD3695" t="str">
        <f t="shared" si="130"/>
        <v>RX2THE CYGNETS NURSERY</v>
      </c>
      <c r="BE3695" s="133" t="s">
        <v>7445</v>
      </c>
      <c r="BF3695" s="133" t="s">
        <v>7446</v>
      </c>
      <c r="BG3695" s="133" t="s">
        <v>7445</v>
      </c>
      <c r="BH3695" s="133" t="s">
        <v>7446</v>
      </c>
      <c r="BI3695" s="133" t="s">
        <v>7081</v>
      </c>
    </row>
    <row r="3696" spans="56:61" s="20" customFormat="1" ht="15" hidden="1" x14ac:dyDescent="0.25">
      <c r="BD3696" t="str">
        <f t="shared" si="130"/>
        <v>RX2THE FIELDINGS</v>
      </c>
      <c r="BE3696" s="133" t="s">
        <v>7447</v>
      </c>
      <c r="BF3696" s="133" t="s">
        <v>7448</v>
      </c>
      <c r="BG3696" s="133" t="s">
        <v>7447</v>
      </c>
      <c r="BH3696" s="133" t="s">
        <v>7448</v>
      </c>
      <c r="BI3696" s="133" t="s">
        <v>7081</v>
      </c>
    </row>
    <row r="3697" spans="56:61" s="20" customFormat="1" ht="15" hidden="1" x14ac:dyDescent="0.25">
      <c r="BD3697" t="str">
        <f t="shared" si="130"/>
        <v>RX2THE FIRS</v>
      </c>
      <c r="BE3697" s="133" t="s">
        <v>7449</v>
      </c>
      <c r="BF3697" s="133" t="s">
        <v>4717</v>
      </c>
      <c r="BG3697" s="133" t="s">
        <v>7449</v>
      </c>
      <c r="BH3697" s="133" t="s">
        <v>4717</v>
      </c>
      <c r="BI3697" s="133" t="s">
        <v>7081</v>
      </c>
    </row>
    <row r="3698" spans="56:61" s="20" customFormat="1" ht="15" hidden="1" x14ac:dyDescent="0.25">
      <c r="BD3698" t="str">
        <f t="shared" si="130"/>
        <v>RX2THE GRANGE</v>
      </c>
      <c r="BE3698" s="133" t="s">
        <v>7450</v>
      </c>
      <c r="BF3698" s="133" t="s">
        <v>523</v>
      </c>
      <c r="BG3698" s="133" t="s">
        <v>7450</v>
      </c>
      <c r="BH3698" s="133" t="s">
        <v>523</v>
      </c>
      <c r="BI3698" s="133" t="s">
        <v>7081</v>
      </c>
    </row>
    <row r="3699" spans="56:61" s="20" customFormat="1" ht="15" hidden="1" x14ac:dyDescent="0.25">
      <c r="BD3699" t="str">
        <f t="shared" si="130"/>
        <v>RX2THE HAROLD KIDD UNIT</v>
      </c>
      <c r="BE3699" s="133" t="s">
        <v>7451</v>
      </c>
      <c r="BF3699" s="133" t="s">
        <v>7452</v>
      </c>
      <c r="BG3699" s="133" t="s">
        <v>7451</v>
      </c>
      <c r="BH3699" s="133" t="s">
        <v>7452</v>
      </c>
      <c r="BI3699" s="133" t="s">
        <v>7081</v>
      </c>
    </row>
    <row r="3700" spans="56:61" s="20" customFormat="1" ht="15" hidden="1" x14ac:dyDescent="0.25">
      <c r="BD3700" t="str">
        <f t="shared" si="130"/>
        <v>RX2THE LARCHES</v>
      </c>
      <c r="BE3700" s="133" t="s">
        <v>7453</v>
      </c>
      <c r="BF3700" s="133" t="s">
        <v>7454</v>
      </c>
      <c r="BG3700" s="133" t="s">
        <v>7453</v>
      </c>
      <c r="BH3700" s="133" t="s">
        <v>7454</v>
      </c>
      <c r="BI3700" s="133" t="s">
        <v>7081</v>
      </c>
    </row>
    <row r="3701" spans="56:61" s="20" customFormat="1" ht="15" hidden="1" x14ac:dyDescent="0.25">
      <c r="BD3701" t="str">
        <f t="shared" si="130"/>
        <v>RX2THE MERTON</v>
      </c>
      <c r="BE3701" s="133" t="s">
        <v>7455</v>
      </c>
      <c r="BF3701" s="133" t="s">
        <v>7456</v>
      </c>
      <c r="BG3701" s="133" t="s">
        <v>7455</v>
      </c>
      <c r="BH3701" s="133" t="s">
        <v>7456</v>
      </c>
      <c r="BI3701" s="133" t="s">
        <v>7081</v>
      </c>
    </row>
    <row r="3702" spans="56:61" s="20" customFormat="1" ht="15" hidden="1" x14ac:dyDescent="0.25">
      <c r="BD3702" t="str">
        <f t="shared" si="130"/>
        <v>RX2THE PEARSON UNIT, MIDHURST COMMUNITY HOSPITAL</v>
      </c>
      <c r="BE3702" s="133" t="s">
        <v>7457</v>
      </c>
      <c r="BF3702" s="133" t="s">
        <v>7458</v>
      </c>
      <c r="BG3702" s="133" t="s">
        <v>7457</v>
      </c>
      <c r="BH3702" s="133" t="s">
        <v>7458</v>
      </c>
      <c r="BI3702" s="133" t="s">
        <v>7081</v>
      </c>
    </row>
    <row r="3703" spans="56:61" s="20" customFormat="1" ht="15" hidden="1" x14ac:dyDescent="0.25">
      <c r="BD3703" t="str">
        <f t="shared" si="130"/>
        <v>RX2THE RICHARD HOTHAM UNIT</v>
      </c>
      <c r="BE3703" s="133" t="s">
        <v>7459</v>
      </c>
      <c r="BF3703" s="133" t="s">
        <v>7460</v>
      </c>
      <c r="BG3703" s="133" t="s">
        <v>7459</v>
      </c>
      <c r="BH3703" s="133" t="s">
        <v>7460</v>
      </c>
      <c r="BI3703" s="133" t="s">
        <v>7081</v>
      </c>
    </row>
    <row r="3704" spans="56:61" s="20" customFormat="1" ht="15" hidden="1" x14ac:dyDescent="0.25">
      <c r="BD3704" t="str">
        <f t="shared" si="130"/>
        <v>RX2THE SALTINGS</v>
      </c>
      <c r="BE3704" s="133" t="s">
        <v>7461</v>
      </c>
      <c r="BF3704" s="133" t="s">
        <v>7462</v>
      </c>
      <c r="BG3704" s="133" t="s">
        <v>7461</v>
      </c>
      <c r="BH3704" s="133" t="s">
        <v>7462</v>
      </c>
      <c r="BI3704" s="133" t="s">
        <v>7081</v>
      </c>
    </row>
    <row r="3705" spans="56:61" s="20" customFormat="1" ht="15" hidden="1" x14ac:dyDescent="0.25">
      <c r="BD3705" t="str">
        <f t="shared" si="130"/>
        <v>RX2THE SANCTUARY</v>
      </c>
      <c r="BE3705" s="133" t="s">
        <v>7463</v>
      </c>
      <c r="BF3705" s="133" t="s">
        <v>7464</v>
      </c>
      <c r="BG3705" s="133" t="s">
        <v>7463</v>
      </c>
      <c r="BH3705" s="133" t="s">
        <v>7464</v>
      </c>
      <c r="BI3705" s="133" t="s">
        <v>7081</v>
      </c>
    </row>
    <row r="3706" spans="56:61" s="20" customFormat="1" ht="15" hidden="1" x14ac:dyDescent="0.25">
      <c r="BD3706" t="str">
        <f t="shared" si="130"/>
        <v>RX2THE SCOTT UNIT &amp; PAEDIATRIC DEVELOPMENT UNIT</v>
      </c>
      <c r="BE3706" s="133" t="s">
        <v>7465</v>
      </c>
      <c r="BF3706" s="133" t="s">
        <v>7466</v>
      </c>
      <c r="BG3706" s="133" t="s">
        <v>7465</v>
      </c>
      <c r="BH3706" s="133" t="s">
        <v>7466</v>
      </c>
      <c r="BI3706" s="133" t="s">
        <v>7081</v>
      </c>
    </row>
    <row r="3707" spans="56:61" s="20" customFormat="1" ht="15" hidden="1" x14ac:dyDescent="0.25">
      <c r="BD3707" t="str">
        <f t="shared" si="130"/>
        <v>RX2THE SUMMIT</v>
      </c>
      <c r="BE3707" s="133" t="s">
        <v>7467</v>
      </c>
      <c r="BF3707" s="133" t="s">
        <v>7468</v>
      </c>
      <c r="BG3707" s="133" t="s">
        <v>7467</v>
      </c>
      <c r="BH3707" s="133" t="s">
        <v>7468</v>
      </c>
      <c r="BI3707" s="133" t="s">
        <v>7081</v>
      </c>
    </row>
    <row r="3708" spans="56:61" s="20" customFormat="1" ht="15" hidden="1" x14ac:dyDescent="0.25">
      <c r="BD3708" t="str">
        <f t="shared" si="130"/>
        <v>RX2THE WEALD DAY HOSPITAL</v>
      </c>
      <c r="BE3708" s="133" t="s">
        <v>7469</v>
      </c>
      <c r="BF3708" s="133" t="s">
        <v>7470</v>
      </c>
      <c r="BG3708" s="133" t="s">
        <v>7469</v>
      </c>
      <c r="BH3708" s="133" t="s">
        <v>7470</v>
      </c>
      <c r="BI3708" s="133" t="s">
        <v>7081</v>
      </c>
    </row>
    <row r="3709" spans="56:61" s="20" customFormat="1" ht="15" hidden="1" x14ac:dyDescent="0.25">
      <c r="BD3709" t="str">
        <f t="shared" si="130"/>
        <v>RX2TRIAGE BRIGHTON</v>
      </c>
      <c r="BE3709" s="133" t="s">
        <v>7471</v>
      </c>
      <c r="BF3709" s="133" t="s">
        <v>7472</v>
      </c>
      <c r="BG3709" s="133" t="s">
        <v>7471</v>
      </c>
      <c r="BH3709" s="133" t="s">
        <v>7472</v>
      </c>
      <c r="BI3709" s="133" t="s">
        <v>7081</v>
      </c>
    </row>
    <row r="3710" spans="56:61" s="20" customFormat="1" ht="15" hidden="1" x14ac:dyDescent="0.25">
      <c r="BD3710" t="str">
        <f t="shared" si="130"/>
        <v>RX2UNIT 5 CIGNETS</v>
      </c>
      <c r="BE3710" s="133" t="s">
        <v>7473</v>
      </c>
      <c r="BF3710" s="133" t="s">
        <v>7474</v>
      </c>
      <c r="BG3710" s="133" t="s">
        <v>7473</v>
      </c>
      <c r="BH3710" s="133" t="s">
        <v>7474</v>
      </c>
      <c r="BI3710" s="133" t="s">
        <v>7081</v>
      </c>
    </row>
    <row r="3711" spans="56:61" s="20" customFormat="1" ht="15" hidden="1" x14ac:dyDescent="0.25">
      <c r="BD3711" t="str">
        <f t="shared" si="130"/>
        <v>RX2VANTAGE POINT</v>
      </c>
      <c r="BE3711" s="133" t="s">
        <v>7475</v>
      </c>
      <c r="BF3711" s="133" t="s">
        <v>7476</v>
      </c>
      <c r="BG3711" s="133" t="s">
        <v>7475</v>
      </c>
      <c r="BH3711" s="133" t="s">
        <v>7476</v>
      </c>
      <c r="BI3711" s="133" t="s">
        <v>7081</v>
      </c>
    </row>
    <row r="3712" spans="56:61" s="20" customFormat="1" ht="15" hidden="1" x14ac:dyDescent="0.25">
      <c r="BD3712" t="str">
        <f t="shared" ref="BD3712:BD3777" si="131">CONCATENATE(LEFT(BE3712, 3),BF3712)</f>
        <v>RX2VILLA WARD &amp; DOWNSVIEW</v>
      </c>
      <c r="BE3712" s="133" t="s">
        <v>7477</v>
      </c>
      <c r="BF3712" s="133" t="s">
        <v>7478</v>
      </c>
      <c r="BG3712" s="133" t="s">
        <v>7477</v>
      </c>
      <c r="BH3712" s="133" t="s">
        <v>7478</v>
      </c>
      <c r="BI3712" s="133" t="s">
        <v>7081</v>
      </c>
    </row>
    <row r="3713" spans="56:61" s="20" customFormat="1" ht="15" hidden="1" x14ac:dyDescent="0.25">
      <c r="BD3713" t="str">
        <f t="shared" si="131"/>
        <v>RX2W. SUSSEX MAS SOUTH (GB)</v>
      </c>
      <c r="BE3713" s="133" t="s">
        <v>7479</v>
      </c>
      <c r="BF3713" s="133" t="s">
        <v>7480</v>
      </c>
      <c r="BG3713" s="133" t="s">
        <v>7479</v>
      </c>
      <c r="BH3713" s="133" t="s">
        <v>7480</v>
      </c>
      <c r="BI3713" s="133" t="s">
        <v>7081</v>
      </c>
    </row>
    <row r="3714" spans="56:61" s="20" customFormat="1" ht="15" hidden="1" x14ac:dyDescent="0.25">
      <c r="BD3714" t="str">
        <f t="shared" si="131"/>
        <v>RX2W. SX. YOUNG PERSONS SMT</v>
      </c>
      <c r="BE3714" s="133" t="s">
        <v>7481</v>
      </c>
      <c r="BF3714" s="133" t="s">
        <v>7482</v>
      </c>
      <c r="BG3714" s="133" t="s">
        <v>7481</v>
      </c>
      <c r="BH3714" s="133" t="s">
        <v>7482</v>
      </c>
      <c r="BI3714" s="133" t="s">
        <v>7081</v>
      </c>
    </row>
    <row r="3715" spans="56:61" s="20" customFormat="1" ht="15" hidden="1" x14ac:dyDescent="0.25">
      <c r="BD3715" t="str">
        <f t="shared" si="131"/>
        <v>RX2WARNINGLID DAY HOSPITAL</v>
      </c>
      <c r="BE3715" s="133" t="s">
        <v>7483</v>
      </c>
      <c r="BF3715" s="133" t="s">
        <v>7484</v>
      </c>
      <c r="BG3715" s="133" t="s">
        <v>7483</v>
      </c>
      <c r="BH3715" s="133" t="s">
        <v>7484</v>
      </c>
      <c r="BI3715" s="133" t="s">
        <v>7081</v>
      </c>
    </row>
    <row r="3716" spans="56:61" s="20" customFormat="1" ht="15" hidden="1" x14ac:dyDescent="0.25">
      <c r="BD3716" t="str">
        <f t="shared" si="131"/>
        <v>RX2WEST B&amp;H DEMENTIA ATS</v>
      </c>
      <c r="BE3716" s="133" t="s">
        <v>7485</v>
      </c>
      <c r="BF3716" s="133" t="s">
        <v>7486</v>
      </c>
      <c r="BG3716" s="133" t="s">
        <v>7485</v>
      </c>
      <c r="BH3716" s="133" t="s">
        <v>7486</v>
      </c>
      <c r="BI3716" s="133" t="s">
        <v>7081</v>
      </c>
    </row>
    <row r="3717" spans="56:61" s="20" customFormat="1" ht="15" hidden="1" x14ac:dyDescent="0.25">
      <c r="BD3717" t="str">
        <f t="shared" si="131"/>
        <v>RX2WEST SUSSEX DCS WEST</v>
      </c>
      <c r="BE3717" s="133" t="s">
        <v>7487</v>
      </c>
      <c r="BF3717" s="133" t="s">
        <v>7488</v>
      </c>
      <c r="BG3717" s="133" t="s">
        <v>7487</v>
      </c>
      <c r="BH3717" s="133" t="s">
        <v>7488</v>
      </c>
      <c r="BI3717" s="133" t="s">
        <v>7081</v>
      </c>
    </row>
    <row r="3718" spans="56:61" s="20" customFormat="1" ht="15" hidden="1" x14ac:dyDescent="0.25">
      <c r="BD3718" t="str">
        <f t="shared" si="131"/>
        <v>RX2WEST SUSSEX EIS NORTH</v>
      </c>
      <c r="BE3718" s="133" t="s">
        <v>7489</v>
      </c>
      <c r="BF3718" s="133" t="s">
        <v>7490</v>
      </c>
      <c r="BG3718" s="133" t="s">
        <v>7489</v>
      </c>
      <c r="BH3718" s="133" t="s">
        <v>7490</v>
      </c>
      <c r="BI3718" s="133" t="s">
        <v>7081</v>
      </c>
    </row>
    <row r="3719" spans="56:61" s="20" customFormat="1" ht="15" hidden="1" x14ac:dyDescent="0.25">
      <c r="BD3719" t="str">
        <f t="shared" si="131"/>
        <v>RX2WEST SUSSEX EIS WEST</v>
      </c>
      <c r="BE3719" s="133" t="s">
        <v>7491</v>
      </c>
      <c r="BF3719" s="133" t="s">
        <v>7492</v>
      </c>
      <c r="BG3719" s="133" t="s">
        <v>7491</v>
      </c>
      <c r="BH3719" s="133" t="s">
        <v>7492</v>
      </c>
      <c r="BI3719" s="133" t="s">
        <v>7081</v>
      </c>
    </row>
    <row r="3720" spans="56:61" s="20" customFormat="1" ht="15" hidden="1" x14ac:dyDescent="0.25">
      <c r="BD3720" t="str">
        <f t="shared" si="131"/>
        <v>RX2WEST SUSSEX MAS SOUTH</v>
      </c>
      <c r="BE3720" s="133" t="s">
        <v>7493</v>
      </c>
      <c r="BF3720" s="133" t="s">
        <v>7494</v>
      </c>
      <c r="BG3720" s="133" t="s">
        <v>7493</v>
      </c>
      <c r="BH3720" s="133" t="s">
        <v>7494</v>
      </c>
      <c r="BI3720" s="133" t="s">
        <v>7081</v>
      </c>
    </row>
    <row r="3721" spans="56:61" s="20" customFormat="1" ht="15" hidden="1" x14ac:dyDescent="0.25">
      <c r="BD3721" t="str">
        <f t="shared" si="131"/>
        <v>RX2WEST SUSSEX MAS WEST</v>
      </c>
      <c r="BE3721" s="133" t="s">
        <v>7495</v>
      </c>
      <c r="BF3721" s="133" t="s">
        <v>7496</v>
      </c>
      <c r="BG3721" s="133" t="s">
        <v>7495</v>
      </c>
      <c r="BH3721" s="133" t="s">
        <v>7496</v>
      </c>
      <c r="BI3721" s="133" t="s">
        <v>7081</v>
      </c>
    </row>
    <row r="3722" spans="56:61" s="20" customFormat="1" ht="15" hidden="1" x14ac:dyDescent="0.25">
      <c r="BD3722" t="str">
        <f t="shared" si="131"/>
        <v>RX2WESTERN SUSSEX ATS (AC)</v>
      </c>
      <c r="BE3722" s="133" t="s">
        <v>7497</v>
      </c>
      <c r="BF3722" s="133" t="s">
        <v>7498</v>
      </c>
      <c r="BG3722" s="133" t="s">
        <v>7497</v>
      </c>
      <c r="BH3722" s="133" t="s">
        <v>7498</v>
      </c>
      <c r="BI3722" s="133" t="s">
        <v>7081</v>
      </c>
    </row>
    <row r="3723" spans="56:61" s="20" customFormat="1" ht="15" hidden="1" x14ac:dyDescent="0.25">
      <c r="BD3723" t="str">
        <f t="shared" si="131"/>
        <v>RX2WESTERN SUSSEX ATS (AW)</v>
      </c>
      <c r="BE3723" s="133" t="s">
        <v>7499</v>
      </c>
      <c r="BF3723" s="133" t="s">
        <v>7500</v>
      </c>
      <c r="BG3723" s="133" t="s">
        <v>7499</v>
      </c>
      <c r="BH3723" s="133" t="s">
        <v>7500</v>
      </c>
      <c r="BI3723" s="133" t="s">
        <v>7081</v>
      </c>
    </row>
    <row r="3724" spans="56:61" s="20" customFormat="1" ht="15" hidden="1" x14ac:dyDescent="0.25">
      <c r="BD3724" t="str">
        <f t="shared" si="131"/>
        <v>RX2WESTERN SUSSEX ATS (BQ)</v>
      </c>
      <c r="BE3724" s="133" t="s">
        <v>7501</v>
      </c>
      <c r="BF3724" s="133" t="s">
        <v>7502</v>
      </c>
      <c r="BG3724" s="133" t="s">
        <v>7501</v>
      </c>
      <c r="BH3724" s="133" t="s">
        <v>7502</v>
      </c>
      <c r="BI3724" s="133" t="s">
        <v>7081</v>
      </c>
    </row>
    <row r="3725" spans="56:61" s="20" customFormat="1" ht="15" hidden="1" x14ac:dyDescent="0.25">
      <c r="BD3725" t="str">
        <f t="shared" si="131"/>
        <v>RX2WESTERN SUSSEX ATS (GK)</v>
      </c>
      <c r="BE3725" s="133" t="s">
        <v>7503</v>
      </c>
      <c r="BF3725" s="133" t="s">
        <v>7504</v>
      </c>
      <c r="BG3725" s="133" t="s">
        <v>7503</v>
      </c>
      <c r="BH3725" s="133" t="s">
        <v>7504</v>
      </c>
      <c r="BI3725" s="133" t="s">
        <v>7081</v>
      </c>
    </row>
    <row r="3726" spans="56:61" s="20" customFormat="1" ht="15" hidden="1" x14ac:dyDescent="0.25">
      <c r="BD3726" t="str">
        <f t="shared" si="131"/>
        <v>RX2WESTERN SUSSEX ATS (JS)</v>
      </c>
      <c r="BE3726" s="133" t="s">
        <v>7505</v>
      </c>
      <c r="BF3726" s="133" t="s">
        <v>7506</v>
      </c>
      <c r="BG3726" s="133" t="s">
        <v>7505</v>
      </c>
      <c r="BH3726" s="133" t="s">
        <v>7506</v>
      </c>
      <c r="BI3726" s="133" t="s">
        <v>7081</v>
      </c>
    </row>
    <row r="3727" spans="56:61" s="20" customFormat="1" ht="15" hidden="1" x14ac:dyDescent="0.25">
      <c r="BD3727" t="str">
        <f t="shared" si="131"/>
        <v>RX2WESTERN SUSSEX ATS (MB)</v>
      </c>
      <c r="BE3727" s="133" t="s">
        <v>7507</v>
      </c>
      <c r="BF3727" s="133" t="s">
        <v>7508</v>
      </c>
      <c r="BG3727" s="133" t="s">
        <v>7507</v>
      </c>
      <c r="BH3727" s="133" t="s">
        <v>7508</v>
      </c>
      <c r="BI3727" s="133" t="s">
        <v>7081</v>
      </c>
    </row>
    <row r="3728" spans="56:61" s="20" customFormat="1" ht="15" hidden="1" x14ac:dyDescent="0.25">
      <c r="BD3728" t="str">
        <f t="shared" si="131"/>
        <v>RX2WESTERN SUSSEX ATS (SA)</v>
      </c>
      <c r="BE3728" s="133" t="s">
        <v>7509</v>
      </c>
      <c r="BF3728" s="133" t="s">
        <v>7510</v>
      </c>
      <c r="BG3728" s="133" t="s">
        <v>7509</v>
      </c>
      <c r="BH3728" s="133" t="s">
        <v>7510</v>
      </c>
      <c r="BI3728" s="133" t="s">
        <v>7081</v>
      </c>
    </row>
    <row r="3729" spans="56:61" s="20" customFormat="1" ht="15" hidden="1" x14ac:dyDescent="0.25">
      <c r="BD3729" t="str">
        <f t="shared" si="131"/>
        <v>RX2WESTERN SUSSEX LWWD (AC)</v>
      </c>
      <c r="BE3729" s="133" t="s">
        <v>7511</v>
      </c>
      <c r="BF3729" s="133" t="s">
        <v>7512</v>
      </c>
      <c r="BG3729" s="133" t="s">
        <v>7511</v>
      </c>
      <c r="BH3729" s="133" t="s">
        <v>7512</v>
      </c>
      <c r="BI3729" s="133" t="s">
        <v>7081</v>
      </c>
    </row>
    <row r="3730" spans="56:61" s="20" customFormat="1" ht="15" hidden="1" x14ac:dyDescent="0.25">
      <c r="BD3730" t="str">
        <f t="shared" si="131"/>
        <v>RX2WESTERN SUSSEX LWWD (TC)</v>
      </c>
      <c r="BE3730" s="133" t="s">
        <v>7513</v>
      </c>
      <c r="BF3730" s="133" t="s">
        <v>7514</v>
      </c>
      <c r="BG3730" s="133" t="s">
        <v>7513</v>
      </c>
      <c r="BH3730" s="133" t="s">
        <v>7514</v>
      </c>
      <c r="BI3730" s="133" t="s">
        <v>7081</v>
      </c>
    </row>
    <row r="3731" spans="56:61" s="20" customFormat="1" ht="15" hidden="1" x14ac:dyDescent="0.25">
      <c r="BD3731" t="str">
        <f t="shared" si="131"/>
        <v>RX2WOODLANDS</v>
      </c>
      <c r="BE3731" s="133" t="s">
        <v>7515</v>
      </c>
      <c r="BF3731" s="133" t="s">
        <v>2208</v>
      </c>
      <c r="BG3731" s="133" t="s">
        <v>7515</v>
      </c>
      <c r="BH3731" s="133" t="s">
        <v>2208</v>
      </c>
      <c r="BI3731" s="133" t="s">
        <v>7081</v>
      </c>
    </row>
    <row r="3732" spans="56:61" s="20" customFormat="1" ht="15" hidden="1" x14ac:dyDescent="0.25">
      <c r="BD3732" t="str">
        <f t="shared" si="131"/>
        <v>RX2WOODLANDS WARD</v>
      </c>
      <c r="BE3732" s="133" t="s">
        <v>7516</v>
      </c>
      <c r="BF3732" s="133" t="s">
        <v>7517</v>
      </c>
      <c r="BG3732" s="133" t="s">
        <v>7516</v>
      </c>
      <c r="BH3732" s="133" t="s">
        <v>7517</v>
      </c>
      <c r="BI3732" s="133" t="s">
        <v>7081</v>
      </c>
    </row>
    <row r="3733" spans="56:61" s="20" customFormat="1" ht="15" hidden="1" x14ac:dyDescent="0.25">
      <c r="BD3733" t="str">
        <f t="shared" si="131"/>
        <v>RX2WOODSIDE</v>
      </c>
      <c r="BE3733" s="133" t="s">
        <v>7518</v>
      </c>
      <c r="BF3733" s="133" t="s">
        <v>557</v>
      </c>
      <c r="BG3733" s="133" t="s">
        <v>7518</v>
      </c>
      <c r="BH3733" s="133" t="s">
        <v>557</v>
      </c>
      <c r="BI3733" s="133" t="s">
        <v>7081</v>
      </c>
    </row>
    <row r="3734" spans="56:61" s="20" customFormat="1" ht="15" hidden="1" x14ac:dyDescent="0.25">
      <c r="BD3734" t="str">
        <f t="shared" si="131"/>
        <v>RX2WOODSIDE ANNEXE</v>
      </c>
      <c r="BE3734" s="133" t="s">
        <v>7519</v>
      </c>
      <c r="BF3734" s="133" t="s">
        <v>7520</v>
      </c>
      <c r="BG3734" s="133" t="s">
        <v>7519</v>
      </c>
      <c r="BH3734" s="133" t="s">
        <v>7520</v>
      </c>
      <c r="BI3734" s="133" t="s">
        <v>7081</v>
      </c>
    </row>
    <row r="3735" spans="56:61" s="20" customFormat="1" ht="15" hidden="1" x14ac:dyDescent="0.25">
      <c r="BD3735" t="str">
        <f t="shared" si="131"/>
        <v>RX2WORTHING HOSPITAL</v>
      </c>
      <c r="BE3735" s="133" t="s">
        <v>7521</v>
      </c>
      <c r="BF3735" s="133" t="s">
        <v>1632</v>
      </c>
      <c r="BG3735" s="133" t="s">
        <v>7521</v>
      </c>
      <c r="BH3735" s="133" t="s">
        <v>1632</v>
      </c>
      <c r="BI3735" s="133" t="s">
        <v>7081</v>
      </c>
    </row>
    <row r="3736" spans="56:61" s="20" customFormat="1" ht="15" hidden="1" x14ac:dyDescent="0.25">
      <c r="BD3736" t="str">
        <f t="shared" si="131"/>
        <v>RX2YASMIN BYSIDE COMFORT</v>
      </c>
      <c r="BE3736" s="133" t="s">
        <v>7522</v>
      </c>
      <c r="BF3736" s="133" t="s">
        <v>7523</v>
      </c>
      <c r="BG3736" s="133" t="s">
        <v>7522</v>
      </c>
      <c r="BH3736" s="133" t="s">
        <v>7523</v>
      </c>
      <c r="BI3736" s="133" t="s">
        <v>7081</v>
      </c>
    </row>
    <row r="3737" spans="56:61" s="20" customFormat="1" ht="15" hidden="1" x14ac:dyDescent="0.25">
      <c r="BD3737" t="str">
        <f t="shared" si="131"/>
        <v>RX2ZACHARY MERTON HOSPITAL</v>
      </c>
      <c r="BE3737" s="133" t="s">
        <v>7524</v>
      </c>
      <c r="BF3737" s="133" t="s">
        <v>1634</v>
      </c>
      <c r="BG3737" s="133" t="s">
        <v>7524</v>
      </c>
      <c r="BH3737" s="133" t="s">
        <v>1634</v>
      </c>
      <c r="BI3737" s="133" t="s">
        <v>7081</v>
      </c>
    </row>
    <row r="3738" spans="56:61" s="20" customFormat="1" ht="15" hidden="1" x14ac:dyDescent="0.25">
      <c r="BD3738" t="str">
        <f t="shared" si="131"/>
        <v>RX3ABDALE HOUSE - COMMUNITY UNIT</v>
      </c>
      <c r="BE3738" s="133" t="s">
        <v>7525</v>
      </c>
      <c r="BF3738" s="133" t="s">
        <v>7526</v>
      </c>
      <c r="BG3738" s="133" t="s">
        <v>7525</v>
      </c>
      <c r="BH3738" s="133" t="s">
        <v>7526</v>
      </c>
      <c r="BI3738" s="133" t="s">
        <v>7527</v>
      </c>
    </row>
    <row r="3739" spans="56:61" s="20" customFormat="1" ht="15" hidden="1" x14ac:dyDescent="0.25">
      <c r="BD3739" t="str">
        <f t="shared" si="131"/>
        <v>RX3ADT NORTH</v>
      </c>
      <c r="BE3739" s="133" t="s">
        <v>7528</v>
      </c>
      <c r="BF3739" s="133" t="s">
        <v>7529</v>
      </c>
      <c r="BG3739" s="133" t="s">
        <v>7528</v>
      </c>
      <c r="BH3739" s="133" t="s">
        <v>7529</v>
      </c>
      <c r="BI3739" s="133" t="s">
        <v>7527</v>
      </c>
    </row>
    <row r="3740" spans="56:61" s="20" customFormat="1" ht="15" hidden="1" x14ac:dyDescent="0.25">
      <c r="BD3740" t="str">
        <f t="shared" si="131"/>
        <v>RX3AFFECTIVE - FOXRUSH</v>
      </c>
      <c r="BE3740" s="133" t="s">
        <v>7530</v>
      </c>
      <c r="BF3740" s="133" t="s">
        <v>7531</v>
      </c>
      <c r="BG3740" s="133" t="s">
        <v>7530</v>
      </c>
      <c r="BH3740" s="133" t="s">
        <v>7531</v>
      </c>
      <c r="BI3740" s="133" t="s">
        <v>7527</v>
      </c>
    </row>
    <row r="3741" spans="56:61" s="20" customFormat="1" ht="15" hidden="1" x14ac:dyDescent="0.25">
      <c r="BD3741" t="str">
        <f t="shared" si="131"/>
        <v>RX3ASTBURY</v>
      </c>
      <c r="BE3741" s="133" t="s">
        <v>7532</v>
      </c>
      <c r="BF3741" s="133" t="s">
        <v>7533</v>
      </c>
      <c r="BG3741" s="133" t="s">
        <v>7532</v>
      </c>
      <c r="BH3741" s="133" t="s">
        <v>7533</v>
      </c>
      <c r="BI3741" s="133" t="s">
        <v>7527</v>
      </c>
    </row>
    <row r="3742" spans="56:61" s="20" customFormat="1" ht="15" hidden="1" x14ac:dyDescent="0.25">
      <c r="BD3742" t="str">
        <f t="shared" si="131"/>
        <v>RX3AUCKLAND PARK HOSPITAL</v>
      </c>
      <c r="BE3742" s="133" t="s">
        <v>7534</v>
      </c>
      <c r="BF3742" s="133" t="s">
        <v>7535</v>
      </c>
      <c r="BG3742" s="133" t="s">
        <v>7534</v>
      </c>
      <c r="BH3742" s="133" t="s">
        <v>7535</v>
      </c>
      <c r="BI3742" s="133" t="s">
        <v>7527</v>
      </c>
    </row>
    <row r="3743" spans="56:61" s="20" customFormat="1" ht="15" hidden="1" x14ac:dyDescent="0.25">
      <c r="BD3743" t="str">
        <f t="shared" si="131"/>
        <v>RX3AYSGARTH</v>
      </c>
      <c r="BE3743" s="133" t="s">
        <v>7536</v>
      </c>
      <c r="BF3743" s="133" t="s">
        <v>7537</v>
      </c>
      <c r="BG3743" s="133" t="s">
        <v>7536</v>
      </c>
      <c r="BH3743" s="133" t="s">
        <v>7537</v>
      </c>
      <c r="BI3743" s="133" t="s">
        <v>7527</v>
      </c>
    </row>
    <row r="3744" spans="56:61" s="20" customFormat="1" ht="15" hidden="1" x14ac:dyDescent="0.25">
      <c r="BD3744" t="str">
        <f t="shared" si="131"/>
        <v>RX3BANKFIELDS COURT ADMIN UNIT</v>
      </c>
      <c r="BE3744" s="133" t="s">
        <v>7538</v>
      </c>
      <c r="BF3744" s="133" t="s">
        <v>7539</v>
      </c>
      <c r="BG3744" s="133" t="s">
        <v>7538</v>
      </c>
      <c r="BH3744" s="133" t="s">
        <v>7539</v>
      </c>
      <c r="BI3744" s="133" t="s">
        <v>7527</v>
      </c>
    </row>
    <row r="3745" spans="56:61" s="20" customFormat="1" ht="15" hidden="1" x14ac:dyDescent="0.25">
      <c r="BD3745" t="str">
        <f t="shared" si="131"/>
        <v>RX3BANKFIELDS COURT THE LODGE</v>
      </c>
      <c r="BE3745" s="133" t="s">
        <v>7540</v>
      </c>
      <c r="BF3745" s="133" t="s">
        <v>7541</v>
      </c>
      <c r="BG3745" s="133" t="s">
        <v>7540</v>
      </c>
      <c r="BH3745" s="133" t="s">
        <v>7541</v>
      </c>
      <c r="BI3745" s="133" t="s">
        <v>7527</v>
      </c>
    </row>
    <row r="3746" spans="56:61" s="20" customFormat="1" ht="15" hidden="1" x14ac:dyDescent="0.25">
      <c r="BD3746" t="str">
        <f t="shared" si="131"/>
        <v>RX3BANKFIELDS COURT UNIT 1</v>
      </c>
      <c r="BE3746" s="133" t="s">
        <v>7542</v>
      </c>
      <c r="BF3746" s="133" t="s">
        <v>7543</v>
      </c>
      <c r="BG3746" s="133" t="s">
        <v>7542</v>
      </c>
      <c r="BH3746" s="133" t="s">
        <v>7543</v>
      </c>
      <c r="BI3746" s="133" t="s">
        <v>7527</v>
      </c>
    </row>
    <row r="3747" spans="56:61" s="20" customFormat="1" ht="15" hidden="1" x14ac:dyDescent="0.25">
      <c r="BD3747" t="str">
        <f t="shared" si="131"/>
        <v>RX3BANKFIELDS COURT UNIT 2</v>
      </c>
      <c r="BE3747" s="133" t="s">
        <v>7544</v>
      </c>
      <c r="BF3747" s="133" t="s">
        <v>7545</v>
      </c>
      <c r="BG3747" s="133" t="s">
        <v>7544</v>
      </c>
      <c r="BH3747" s="133" t="s">
        <v>7545</v>
      </c>
      <c r="BI3747" s="133" t="s">
        <v>7527</v>
      </c>
    </row>
    <row r="3748" spans="56:61" s="20" customFormat="1" ht="15" hidden="1" x14ac:dyDescent="0.25">
      <c r="BD3748" t="str">
        <f t="shared" si="131"/>
        <v>RX3BANKFIELDS COURT UNIT 3</v>
      </c>
      <c r="BE3748" s="133" t="s">
        <v>7546</v>
      </c>
      <c r="BF3748" s="133" t="s">
        <v>7547</v>
      </c>
      <c r="BG3748" s="133" t="s">
        <v>7546</v>
      </c>
      <c r="BH3748" s="133" t="s">
        <v>7547</v>
      </c>
      <c r="BI3748" s="133" t="s">
        <v>7527</v>
      </c>
    </row>
    <row r="3749" spans="56:61" s="20" customFormat="1" ht="15" hidden="1" x14ac:dyDescent="0.25">
      <c r="BD3749" t="str">
        <f t="shared" si="131"/>
        <v>RX3BANKFIELDS COURT UNIT 4</v>
      </c>
      <c r="BE3749" s="133" t="s">
        <v>7548</v>
      </c>
      <c r="BF3749" s="133" t="s">
        <v>7549</v>
      </c>
      <c r="BG3749" s="133" t="s">
        <v>7548</v>
      </c>
      <c r="BH3749" s="133" t="s">
        <v>7549</v>
      </c>
      <c r="BI3749" s="133" t="s">
        <v>7527</v>
      </c>
    </row>
    <row r="3750" spans="56:61" s="20" customFormat="1" ht="15" hidden="1" x14ac:dyDescent="0.25">
      <c r="BD3750" t="str">
        <f t="shared" si="131"/>
        <v>RX3C &amp; YPS 1</v>
      </c>
      <c r="BE3750" s="133" t="s">
        <v>7550</v>
      </c>
      <c r="BF3750" s="133" t="s">
        <v>7551</v>
      </c>
      <c r="BG3750" s="133" t="s">
        <v>7550</v>
      </c>
      <c r="BH3750" s="133" t="s">
        <v>7551</v>
      </c>
      <c r="BI3750" s="133" t="s">
        <v>7527</v>
      </c>
    </row>
    <row r="3751" spans="56:61" s="20" customFormat="1" ht="15" hidden="1" x14ac:dyDescent="0.25">
      <c r="BD3751" t="str">
        <f t="shared" si="131"/>
        <v>RX3C &amp; YPS 2</v>
      </c>
      <c r="BE3751" s="133" t="s">
        <v>7552</v>
      </c>
      <c r="BF3751" s="133" t="s">
        <v>7553</v>
      </c>
      <c r="BG3751" s="133" t="s">
        <v>7552</v>
      </c>
      <c r="BH3751" s="133" t="s">
        <v>7553</v>
      </c>
      <c r="BI3751" s="133" t="s">
        <v>7527</v>
      </c>
    </row>
    <row r="3752" spans="56:61" s="20" customFormat="1" ht="15" hidden="1" x14ac:dyDescent="0.25">
      <c r="BD3752" t="str">
        <f t="shared" si="131"/>
        <v>RX3C &amp; YPS CLS</v>
      </c>
      <c r="BE3752" s="133" t="s">
        <v>7554</v>
      </c>
      <c r="BF3752" s="133" t="s">
        <v>7555</v>
      </c>
      <c r="BG3752" s="133" t="s">
        <v>7554</v>
      </c>
      <c r="BH3752" s="133" t="s">
        <v>7555</v>
      </c>
      <c r="BI3752" s="133" t="s">
        <v>7527</v>
      </c>
    </row>
    <row r="3753" spans="56:61" s="20" customFormat="1" ht="15" hidden="1" x14ac:dyDescent="0.25">
      <c r="BD3753" t="str">
        <f t="shared" si="131"/>
        <v>RX3CAMPHILL VILLAGE TRUST</v>
      </c>
      <c r="BE3753" s="133" t="s">
        <v>7556</v>
      </c>
      <c r="BF3753" s="133" t="s">
        <v>7557</v>
      </c>
      <c r="BG3753" s="133" t="s">
        <v>7556</v>
      </c>
      <c r="BH3753" s="133" t="s">
        <v>7557</v>
      </c>
      <c r="BI3753" s="133" t="s">
        <v>7527</v>
      </c>
    </row>
    <row r="3754" spans="56:61" s="20" customFormat="1" ht="15" hidden="1" x14ac:dyDescent="0.25">
      <c r="BD3754" t="str">
        <f t="shared" si="131"/>
        <v>RX3CENTENARY SUITE</v>
      </c>
      <c r="BE3754" s="133" t="s">
        <v>7558</v>
      </c>
      <c r="BF3754" s="133" t="s">
        <v>7559</v>
      </c>
      <c r="BG3754" s="133" t="s">
        <v>7558</v>
      </c>
      <c r="BH3754" s="133" t="s">
        <v>7559</v>
      </c>
      <c r="BI3754" s="133" t="s">
        <v>7527</v>
      </c>
    </row>
    <row r="3755" spans="56:61" s="20" customFormat="1" ht="15" hidden="1" x14ac:dyDescent="0.25">
      <c r="BD3755" t="str">
        <f t="shared" si="131"/>
        <v xml:space="preserve">RX3CHERRY TREE HOUSE </v>
      </c>
      <c r="BE3755" s="133" t="s">
        <v>7560</v>
      </c>
      <c r="BF3755" s="133" t="s">
        <v>7561</v>
      </c>
      <c r="BG3755" s="133" t="s">
        <v>7560</v>
      </c>
      <c r="BH3755" s="133" t="s">
        <v>7561</v>
      </c>
      <c r="BI3755" s="133" t="s">
        <v>7527</v>
      </c>
    </row>
    <row r="3756" spans="56:61" s="20" customFormat="1" ht="15" hidden="1" x14ac:dyDescent="0.25">
      <c r="BD3756" t="str">
        <f t="shared" si="131"/>
        <v>RX3CHILDRENS &amp; YOUNG PEOPLES(2)</v>
      </c>
      <c r="BE3756" s="133" t="s">
        <v>7562</v>
      </c>
      <c r="BF3756" s="133" t="s">
        <v>7563</v>
      </c>
      <c r="BG3756" s="133" t="s">
        <v>7562</v>
      </c>
      <c r="BH3756" s="133" t="s">
        <v>7563</v>
      </c>
      <c r="BI3756" s="133" t="s">
        <v>7527</v>
      </c>
    </row>
    <row r="3757" spans="56:61" s="20" customFormat="1" ht="15" hidden="1" x14ac:dyDescent="0.25">
      <c r="BD3757" t="str">
        <f t="shared" si="131"/>
        <v>RX3CHILDRENS &amp; YOUNG PEOPLES(3)</v>
      </c>
      <c r="BE3757" s="133" t="s">
        <v>7564</v>
      </c>
      <c r="BF3757" s="133" t="s">
        <v>7565</v>
      </c>
      <c r="BG3757" s="133" t="s">
        <v>7564</v>
      </c>
      <c r="BH3757" s="133" t="s">
        <v>7565</v>
      </c>
      <c r="BI3757" s="133" t="s">
        <v>7527</v>
      </c>
    </row>
    <row r="3758" spans="56:61" s="20" customFormat="1" ht="15" hidden="1" x14ac:dyDescent="0.25">
      <c r="BD3758" t="str">
        <f t="shared" si="131"/>
        <v>RX3COATHAM MEMORIAL HALL</v>
      </c>
      <c r="BE3758" s="133" t="s">
        <v>7566</v>
      </c>
      <c r="BF3758" s="133" t="s">
        <v>7567</v>
      </c>
      <c r="BG3758" s="133" t="s">
        <v>7566</v>
      </c>
      <c r="BH3758" s="133" t="s">
        <v>7567</v>
      </c>
      <c r="BI3758" s="133" t="s">
        <v>7527</v>
      </c>
    </row>
    <row r="3759" spans="56:61" s="20" customFormat="1" ht="15" hidden="1" x14ac:dyDescent="0.25">
      <c r="BD3759" t="str">
        <f t="shared" si="131"/>
        <v>RX3CROSS LANE HOSPITAL AYCKBOURN</v>
      </c>
      <c r="BE3759" s="133" t="s">
        <v>7568</v>
      </c>
      <c r="BF3759" s="133" t="s">
        <v>7569</v>
      </c>
      <c r="BG3759" s="133" t="s">
        <v>7568</v>
      </c>
      <c r="BH3759" s="133" t="s">
        <v>7569</v>
      </c>
      <c r="BI3759" s="133" t="s">
        <v>7527</v>
      </c>
    </row>
    <row r="3760" spans="56:61" s="20" customFormat="1" ht="15" hidden="1" x14ac:dyDescent="0.25">
      <c r="BD3760" t="str">
        <f t="shared" si="131"/>
        <v>RX3CROSS LANE HOSPITAL ROWAN LEA</v>
      </c>
      <c r="BE3760" s="133" t="s">
        <v>7570</v>
      </c>
      <c r="BF3760" s="133" t="s">
        <v>7571</v>
      </c>
      <c r="BG3760" s="133" t="s">
        <v>7570</v>
      </c>
      <c r="BH3760" s="133" t="s">
        <v>7571</v>
      </c>
      <c r="BI3760" s="133" t="s">
        <v>7527</v>
      </c>
    </row>
    <row r="3761" spans="56:61" s="20" customFormat="1" ht="15" hidden="1" x14ac:dyDescent="0.25">
      <c r="BD3761" t="str">
        <f t="shared" si="131"/>
        <v>RX3CYPS - NORTH YORKSHIRE 1</v>
      </c>
      <c r="BE3761" s="133" t="s">
        <v>7572</v>
      </c>
      <c r="BF3761" s="133" t="s">
        <v>7573</v>
      </c>
      <c r="BG3761" s="133" t="s">
        <v>7572</v>
      </c>
      <c r="BH3761" s="133" t="s">
        <v>7573</v>
      </c>
      <c r="BI3761" s="133" t="s">
        <v>7527</v>
      </c>
    </row>
    <row r="3762" spans="56:61" s="20" customFormat="1" ht="15" hidden="1" x14ac:dyDescent="0.25">
      <c r="BD3762" t="str">
        <f t="shared" si="131"/>
        <v>RX3CYPS - NORTH YORKSHIRE 2</v>
      </c>
      <c r="BE3762" s="133" t="s">
        <v>7574</v>
      </c>
      <c r="BF3762" s="133" t="s">
        <v>7575</v>
      </c>
      <c r="BG3762" s="133" t="s">
        <v>7574</v>
      </c>
      <c r="BH3762" s="133" t="s">
        <v>7575</v>
      </c>
      <c r="BI3762" s="133" t="s">
        <v>7527</v>
      </c>
    </row>
    <row r="3763" spans="56:61" s="20" customFormat="1" ht="15" hidden="1" x14ac:dyDescent="0.25">
      <c r="BD3763" t="str">
        <f t="shared" si="131"/>
        <v>RX3DARLINGTON MEMORIAL ROWAN BUILDING</v>
      </c>
      <c r="BE3763" s="133" t="s">
        <v>7576</v>
      </c>
      <c r="BF3763" s="133" t="s">
        <v>7577</v>
      </c>
      <c r="BG3763" s="133" t="s">
        <v>7576</v>
      </c>
      <c r="BH3763" s="133" t="s">
        <v>7577</v>
      </c>
      <c r="BI3763" s="133" t="s">
        <v>7527</v>
      </c>
    </row>
    <row r="3764" spans="56:61" s="20" customFormat="1" ht="15" hidden="1" x14ac:dyDescent="0.25">
      <c r="BD3764" t="str">
        <f t="shared" si="131"/>
        <v>RX3EARLSTON HOUSE</v>
      </c>
      <c r="BE3764" s="133" t="s">
        <v>7578</v>
      </c>
      <c r="BF3764" s="133" t="s">
        <v>7579</v>
      </c>
      <c r="BG3764" s="133" t="s">
        <v>7578</v>
      </c>
      <c r="BH3764" s="133" t="s">
        <v>7579</v>
      </c>
      <c r="BI3764" s="133" t="s">
        <v>7527</v>
      </c>
    </row>
    <row r="3765" spans="56:61" s="20" customFormat="1" ht="15" hidden="1" x14ac:dyDescent="0.25">
      <c r="BD3765" t="str">
        <f t="shared" si="131"/>
        <v>RX3EAST CLEVELAND HOSPITAL</v>
      </c>
      <c r="BE3765" s="133" t="s">
        <v>7580</v>
      </c>
      <c r="BF3765" s="133" t="s">
        <v>5154</v>
      </c>
      <c r="BG3765" s="133" t="s">
        <v>7580</v>
      </c>
      <c r="BH3765" s="133" t="s">
        <v>5154</v>
      </c>
      <c r="BI3765" s="133" t="s">
        <v>7527</v>
      </c>
    </row>
    <row r="3766" spans="56:61" s="20" customFormat="1" ht="15" hidden="1" x14ac:dyDescent="0.25">
      <c r="BD3766" t="str">
        <f t="shared" si="131"/>
        <v>RX3EATING DISORDERS OP</v>
      </c>
      <c r="BE3766" s="133" t="s">
        <v>7581</v>
      </c>
      <c r="BF3766" s="133" t="s">
        <v>7582</v>
      </c>
      <c r="BG3766" s="133" t="s">
        <v>7581</v>
      </c>
      <c r="BH3766" s="133" t="s">
        <v>7582</v>
      </c>
      <c r="BI3766" s="133" t="s">
        <v>7527</v>
      </c>
    </row>
    <row r="3767" spans="56:61" s="20" customFormat="1" ht="15" hidden="1" x14ac:dyDescent="0.25">
      <c r="BD3767" t="str">
        <f t="shared" si="131"/>
        <v>RX3EDEN HILL</v>
      </c>
      <c r="BE3767" s="133" t="s">
        <v>7583</v>
      </c>
      <c r="BF3767" s="133" t="s">
        <v>7584</v>
      </c>
      <c r="BG3767" s="133" t="s">
        <v>7583</v>
      </c>
      <c r="BH3767" s="133" t="s">
        <v>7584</v>
      </c>
      <c r="BI3767" s="133" t="s">
        <v>7527</v>
      </c>
    </row>
    <row r="3768" spans="56:61" s="20" customFormat="1" ht="15" hidden="1" x14ac:dyDescent="0.25">
      <c r="BD3768" t="str">
        <f t="shared" si="131"/>
        <v>RX3EIP (NP)</v>
      </c>
      <c r="BE3768" s="133" t="s">
        <v>7585</v>
      </c>
      <c r="BF3768" s="133" t="s">
        <v>7586</v>
      </c>
      <c r="BG3768" s="133" t="s">
        <v>7585</v>
      </c>
      <c r="BH3768" s="133" t="s">
        <v>7586</v>
      </c>
      <c r="BI3768" s="133" t="s">
        <v>7527</v>
      </c>
    </row>
    <row r="3769" spans="56:61" s="20" customFormat="1" ht="15" hidden="1" x14ac:dyDescent="0.25">
      <c r="BD3769" t="str">
        <f t="shared" si="131"/>
        <v>RX3ESTON &amp; EAST CLEVELAND OLD AGE PSYCH</v>
      </c>
      <c r="BE3769" s="133" t="s">
        <v>7587</v>
      </c>
      <c r="BF3769" s="133" t="s">
        <v>7588</v>
      </c>
      <c r="BG3769" s="133" t="s">
        <v>7587</v>
      </c>
      <c r="BH3769" s="133" t="s">
        <v>7588</v>
      </c>
      <c r="BI3769" s="133" t="s">
        <v>7527</v>
      </c>
    </row>
    <row r="3770" spans="56:61" s="20" customFormat="1" ht="15" hidden="1" x14ac:dyDescent="0.25">
      <c r="BD3770" t="str">
        <f t="shared" si="131"/>
        <v>RX3FORENSIC LD</v>
      </c>
      <c r="BE3770" s="133" t="s">
        <v>7589</v>
      </c>
      <c r="BF3770" s="133" t="s">
        <v>7590</v>
      </c>
      <c r="BG3770" s="133" t="s">
        <v>7589</v>
      </c>
      <c r="BH3770" s="133" t="s">
        <v>7590</v>
      </c>
      <c r="BI3770" s="133" t="s">
        <v>7527</v>
      </c>
    </row>
    <row r="3771" spans="56:61" s="20" customFormat="1" ht="15" hidden="1" x14ac:dyDescent="0.25">
      <c r="BD3771" t="str">
        <f t="shared" si="131"/>
        <v>RX3FOXRUSH AFFECTIVE DISORDER</v>
      </c>
      <c r="BE3771" s="133" t="s">
        <v>7591</v>
      </c>
      <c r="BF3771" s="133" t="s">
        <v>7592</v>
      </c>
      <c r="BG3771" s="133" t="s">
        <v>7591</v>
      </c>
      <c r="BH3771" s="133" t="s">
        <v>7592</v>
      </c>
      <c r="BI3771" s="133" t="s">
        <v>7527</v>
      </c>
    </row>
    <row r="3772" spans="56:61" s="20" customFormat="1" ht="15" hidden="1" x14ac:dyDescent="0.25">
      <c r="BD3772" t="str">
        <f t="shared" si="131"/>
        <v>RX3FOXRUSH AFFECTIVE DISORDER</v>
      </c>
      <c r="BE3772" s="133" t="s">
        <v>7593</v>
      </c>
      <c r="BF3772" s="133" t="s">
        <v>7592</v>
      </c>
      <c r="BG3772" s="133" t="s">
        <v>7593</v>
      </c>
      <c r="BH3772" s="133" t="s">
        <v>7592</v>
      </c>
      <c r="BI3772" s="133" t="s">
        <v>7527</v>
      </c>
    </row>
    <row r="3773" spans="56:61" s="20" customFormat="1" ht="15" hidden="1" x14ac:dyDescent="0.25">
      <c r="BD3773" t="str">
        <f t="shared" si="131"/>
        <v>RX3GEORGE HARDWICK FOUNDATION</v>
      </c>
      <c r="BE3773" s="133" t="s">
        <v>7594</v>
      </c>
      <c r="BF3773" s="133" t="s">
        <v>7595</v>
      </c>
      <c r="BG3773" s="133" t="s">
        <v>7594</v>
      </c>
      <c r="BH3773" s="133" t="s">
        <v>7595</v>
      </c>
      <c r="BI3773" s="133" t="s">
        <v>7527</v>
      </c>
    </row>
    <row r="3774" spans="56:61" s="20" customFormat="1" ht="15" hidden="1" x14ac:dyDescent="0.25">
      <c r="BD3774" t="str">
        <f t="shared" si="131"/>
        <v>RX3GOODALL (NP)</v>
      </c>
      <c r="BE3774" s="133" t="s">
        <v>7596</v>
      </c>
      <c r="BF3774" s="133" t="s">
        <v>7597</v>
      </c>
      <c r="BG3774" s="133" t="s">
        <v>7596</v>
      </c>
      <c r="BH3774" s="133" t="s">
        <v>7597</v>
      </c>
      <c r="BI3774" s="133" t="s">
        <v>7527</v>
      </c>
    </row>
    <row r="3775" spans="56:61" s="20" customFormat="1" ht="15" hidden="1" x14ac:dyDescent="0.25">
      <c r="BD3775" t="str">
        <f t="shared" si="131"/>
        <v>RX3GROUND FLOOR</v>
      </c>
      <c r="BE3775" s="133" t="s">
        <v>7598</v>
      </c>
      <c r="BF3775" s="133" t="s">
        <v>7599</v>
      </c>
      <c r="BG3775" s="133" t="s">
        <v>7598</v>
      </c>
      <c r="BH3775" s="133" t="s">
        <v>7599</v>
      </c>
      <c r="BI3775" s="133" t="s">
        <v>7527</v>
      </c>
    </row>
    <row r="3776" spans="56:61" s="20" customFormat="1" ht="15" hidden="1" x14ac:dyDescent="0.25">
      <c r="BD3776" t="str">
        <f t="shared" si="131"/>
        <v>RX3GUISBOROUGH GENERAL HOSPITAL</v>
      </c>
      <c r="BE3776" s="133" t="s">
        <v>7600</v>
      </c>
      <c r="BF3776" s="133" t="s">
        <v>7601</v>
      </c>
      <c r="BG3776" s="133" t="s">
        <v>7600</v>
      </c>
      <c r="BH3776" s="133" t="s">
        <v>7601</v>
      </c>
      <c r="BI3776" s="133" t="s">
        <v>7527</v>
      </c>
    </row>
    <row r="3777" spans="56:61" s="20" customFormat="1" ht="15" hidden="1" x14ac:dyDescent="0.25">
      <c r="BD3777" t="str">
        <f t="shared" si="131"/>
        <v>RX3H/POOL LD CHILDRENS SERV</v>
      </c>
      <c r="BE3777" s="133" t="s">
        <v>7602</v>
      </c>
      <c r="BF3777" s="133" t="s">
        <v>7603</v>
      </c>
      <c r="BG3777" s="133" t="s">
        <v>7602</v>
      </c>
      <c r="BH3777" s="133" t="s">
        <v>7603</v>
      </c>
      <c r="BI3777" s="133" t="s">
        <v>7527</v>
      </c>
    </row>
    <row r="3778" spans="56:61" s="20" customFormat="1" ht="15" hidden="1" x14ac:dyDescent="0.25">
      <c r="BD3778" t="str">
        <f t="shared" ref="BD3778:BD3841" si="132">CONCATENATE(LEFT(BE3778, 3),BF3778)</f>
        <v>RX3HARROGATE IHTT</v>
      </c>
      <c r="BE3778" s="133" t="s">
        <v>7604</v>
      </c>
      <c r="BF3778" s="133" t="s">
        <v>7605</v>
      </c>
      <c r="BG3778" s="133" t="s">
        <v>7604</v>
      </c>
      <c r="BH3778" s="133" t="s">
        <v>7605</v>
      </c>
      <c r="BI3778" s="133" t="s">
        <v>7527</v>
      </c>
    </row>
    <row r="3779" spans="56:61" s="20" customFormat="1" ht="15" hidden="1" x14ac:dyDescent="0.25">
      <c r="BD3779" t="str">
        <f t="shared" si="132"/>
        <v>RX3HARTLEPOOL CARERS ASSOCIATION</v>
      </c>
      <c r="BE3779" s="133" t="s">
        <v>7606</v>
      </c>
      <c r="BF3779" s="133" t="s">
        <v>7607</v>
      </c>
      <c r="BG3779" s="133" t="s">
        <v>7606</v>
      </c>
      <c r="BH3779" s="133" t="s">
        <v>7607</v>
      </c>
      <c r="BI3779" s="133" t="s">
        <v>7527</v>
      </c>
    </row>
    <row r="3780" spans="56:61" s="20" customFormat="1" ht="15" hidden="1" x14ac:dyDescent="0.25">
      <c r="BD3780" t="str">
        <f t="shared" si="132"/>
        <v>RX3KILTON VIEW</v>
      </c>
      <c r="BE3780" s="133" t="s">
        <v>7608</v>
      </c>
      <c r="BF3780" s="133" t="s">
        <v>7609</v>
      </c>
      <c r="BG3780" s="133" t="s">
        <v>7608</v>
      </c>
      <c r="BH3780" s="133" t="s">
        <v>7609</v>
      </c>
      <c r="BI3780" s="133" t="s">
        <v>7527</v>
      </c>
    </row>
    <row r="3781" spans="56:61" s="20" customFormat="1" ht="15" hidden="1" x14ac:dyDescent="0.25">
      <c r="BD3781" t="str">
        <f t="shared" si="132"/>
        <v>RX3LANCHESTER ROAD HOSPITAL</v>
      </c>
      <c r="BE3781" s="133" t="s">
        <v>7610</v>
      </c>
      <c r="BF3781" s="133" t="s">
        <v>7611</v>
      </c>
      <c r="BG3781" s="133" t="s">
        <v>7610</v>
      </c>
      <c r="BH3781" s="133" t="s">
        <v>7611</v>
      </c>
      <c r="BI3781" s="133" t="s">
        <v>7527</v>
      </c>
    </row>
    <row r="3782" spans="56:61" s="20" customFormat="1" ht="15" hidden="1" x14ac:dyDescent="0.25">
      <c r="BD3782" t="str">
        <f t="shared" si="132"/>
        <v>RX3LD - NORTH</v>
      </c>
      <c r="BE3782" s="133" t="s">
        <v>7612</v>
      </c>
      <c r="BF3782" s="133" t="s">
        <v>7613</v>
      </c>
      <c r="BG3782" s="133" t="s">
        <v>7612</v>
      </c>
      <c r="BH3782" s="133" t="s">
        <v>7613</v>
      </c>
      <c r="BI3782" s="133" t="s">
        <v>7527</v>
      </c>
    </row>
    <row r="3783" spans="56:61" s="20" customFormat="1" ht="15" hidden="1" x14ac:dyDescent="0.25">
      <c r="BD3783" t="str">
        <f t="shared" si="132"/>
        <v>RX3LD - SOUTH</v>
      </c>
      <c r="BE3783" s="133" t="s">
        <v>7614</v>
      </c>
      <c r="BF3783" s="133" t="s">
        <v>7615</v>
      </c>
      <c r="BG3783" s="133" t="s">
        <v>7614</v>
      </c>
      <c r="BH3783" s="133" t="s">
        <v>7615</v>
      </c>
      <c r="BI3783" s="133" t="s">
        <v>7527</v>
      </c>
    </row>
    <row r="3784" spans="56:61" s="20" customFormat="1" ht="15" hidden="1" x14ac:dyDescent="0.25">
      <c r="BD3784" t="str">
        <f t="shared" si="132"/>
        <v>RX3LD NORTH (1)</v>
      </c>
      <c r="BE3784" s="133" t="s">
        <v>7616</v>
      </c>
      <c r="BF3784" s="133" t="s">
        <v>7617</v>
      </c>
      <c r="BG3784" s="133" t="s">
        <v>7616</v>
      </c>
      <c r="BH3784" s="133" t="s">
        <v>7617</v>
      </c>
      <c r="BI3784" s="133" t="s">
        <v>7527</v>
      </c>
    </row>
    <row r="3785" spans="56:61" s="20" customFormat="1" ht="15" hidden="1" x14ac:dyDescent="0.25">
      <c r="BD3785" t="str">
        <f t="shared" si="132"/>
        <v>RX3LD NORTH (2)</v>
      </c>
      <c r="BE3785" s="133" t="s">
        <v>7618</v>
      </c>
      <c r="BF3785" s="133" t="s">
        <v>7619</v>
      </c>
      <c r="BG3785" s="133" t="s">
        <v>7618</v>
      </c>
      <c r="BH3785" s="133" t="s">
        <v>7619</v>
      </c>
      <c r="BI3785" s="133" t="s">
        <v>7527</v>
      </c>
    </row>
    <row r="3786" spans="56:61" s="20" customFormat="1" ht="15" hidden="1" x14ac:dyDescent="0.25">
      <c r="BD3786" t="str">
        <f t="shared" si="132"/>
        <v>RX3LD NORTH (3)</v>
      </c>
      <c r="BE3786" s="133" t="s">
        <v>7620</v>
      </c>
      <c r="BF3786" s="133" t="s">
        <v>7621</v>
      </c>
      <c r="BG3786" s="133" t="s">
        <v>7620</v>
      </c>
      <c r="BH3786" s="133" t="s">
        <v>7621</v>
      </c>
      <c r="BI3786" s="133" t="s">
        <v>7527</v>
      </c>
    </row>
    <row r="3787" spans="56:61" s="20" customFormat="1" ht="15" hidden="1" x14ac:dyDescent="0.25">
      <c r="BD3787" t="str">
        <f t="shared" si="132"/>
        <v>RX3LD SOUTH 2</v>
      </c>
      <c r="BE3787" s="133" t="s">
        <v>7622</v>
      </c>
      <c r="BF3787" s="133" t="s">
        <v>7623</v>
      </c>
      <c r="BG3787" s="133" t="s">
        <v>7622</v>
      </c>
      <c r="BH3787" s="133" t="s">
        <v>7623</v>
      </c>
      <c r="BI3787" s="133" t="s">
        <v>7527</v>
      </c>
    </row>
    <row r="3788" spans="56:61" s="20" customFormat="1" ht="15" hidden="1" x14ac:dyDescent="0.25">
      <c r="BD3788" t="str">
        <f t="shared" si="132"/>
        <v>RX3LUNEDALE</v>
      </c>
      <c r="BE3788" s="133" t="s">
        <v>7624</v>
      </c>
      <c r="BF3788" s="133" t="s">
        <v>7625</v>
      </c>
      <c r="BG3788" s="133" t="s">
        <v>7624</v>
      </c>
      <c r="BH3788" s="133" t="s">
        <v>7625</v>
      </c>
      <c r="BI3788" s="133" t="s">
        <v>7527</v>
      </c>
    </row>
    <row r="3789" spans="56:61" s="20" customFormat="1" ht="15" hidden="1" x14ac:dyDescent="0.25">
      <c r="BD3789" t="str">
        <f t="shared" si="132"/>
        <v>RX3LUSTRUM VALE</v>
      </c>
      <c r="BE3789" s="133" t="s">
        <v>7626</v>
      </c>
      <c r="BF3789" s="133" t="s">
        <v>7627</v>
      </c>
      <c r="BG3789" s="133" t="s">
        <v>7626</v>
      </c>
      <c r="BH3789" s="133" t="s">
        <v>7627</v>
      </c>
      <c r="BI3789" s="133" t="s">
        <v>7527</v>
      </c>
    </row>
    <row r="3790" spans="56:61" s="20" customFormat="1" ht="15" hidden="1" x14ac:dyDescent="0.25">
      <c r="BD3790" t="str">
        <f t="shared" si="132"/>
        <v>RX3LUSTRUM VALE MHSOP NMP</v>
      </c>
      <c r="BE3790" s="133" t="s">
        <v>7628</v>
      </c>
      <c r="BF3790" s="133" t="s">
        <v>7629</v>
      </c>
      <c r="BG3790" s="133" t="s">
        <v>7628</v>
      </c>
      <c r="BH3790" s="133" t="s">
        <v>7629</v>
      </c>
      <c r="BI3790" s="133" t="s">
        <v>7527</v>
      </c>
    </row>
    <row r="3791" spans="56:61" s="20" customFormat="1" ht="15" hidden="1" x14ac:dyDescent="0.25">
      <c r="BD3791" t="str">
        <f t="shared" si="132"/>
        <v>RX3M'BRO MHSOP 3 NMP</v>
      </c>
      <c r="BE3791" s="133" t="s">
        <v>7630</v>
      </c>
      <c r="BF3791" s="133" t="s">
        <v>7631</v>
      </c>
      <c r="BG3791" s="133" t="s">
        <v>7630</v>
      </c>
      <c r="BH3791" s="133" t="s">
        <v>7631</v>
      </c>
      <c r="BI3791" s="133" t="s">
        <v>7527</v>
      </c>
    </row>
    <row r="3792" spans="56:61" s="20" customFormat="1" ht="15" hidden="1" x14ac:dyDescent="0.25">
      <c r="BD3792" t="str">
        <f t="shared" si="132"/>
        <v>RX3M'BRO MHSOP SECTOR 2</v>
      </c>
      <c r="BE3792" s="133" t="s">
        <v>7632</v>
      </c>
      <c r="BF3792" s="133" t="s">
        <v>7633</v>
      </c>
      <c r="BG3792" s="133" t="s">
        <v>7632</v>
      </c>
      <c r="BH3792" s="133" t="s">
        <v>7633</v>
      </c>
      <c r="BI3792" s="133" t="s">
        <v>7527</v>
      </c>
    </row>
    <row r="3793" spans="56:61" s="20" customFormat="1" ht="15" hidden="1" x14ac:dyDescent="0.25">
      <c r="BD3793" t="str">
        <f t="shared" si="132"/>
        <v>RX3MEADOWFIELDS</v>
      </c>
      <c r="BE3793" s="133" t="s">
        <v>7634</v>
      </c>
      <c r="BF3793" s="133" t="s">
        <v>7635</v>
      </c>
      <c r="BG3793" s="133" t="s">
        <v>7634</v>
      </c>
      <c r="BH3793" s="133" t="s">
        <v>7635</v>
      </c>
      <c r="BI3793" s="133" t="s">
        <v>7527</v>
      </c>
    </row>
    <row r="3794" spans="56:61" s="20" customFormat="1" ht="15" hidden="1" x14ac:dyDescent="0.25">
      <c r="BD3794" t="str">
        <f t="shared" si="132"/>
        <v>RX3MENTAL HEALTH UNIT - FRIARAGE HOSPITAL</v>
      </c>
      <c r="BE3794" s="133" t="s">
        <v>7636</v>
      </c>
      <c r="BF3794" s="133" t="s">
        <v>7637</v>
      </c>
      <c r="BG3794" s="133" t="s">
        <v>7636</v>
      </c>
      <c r="BH3794" s="133" t="s">
        <v>7637</v>
      </c>
      <c r="BI3794" s="133" t="s">
        <v>7527</v>
      </c>
    </row>
    <row r="3795" spans="56:61" s="20" customFormat="1" ht="15" hidden="1" x14ac:dyDescent="0.25">
      <c r="BD3795" t="str">
        <f t="shared" si="132"/>
        <v>RX3MHSOP - APK NP 2</v>
      </c>
      <c r="BE3795" s="133" t="s">
        <v>7638</v>
      </c>
      <c r="BF3795" s="133" t="s">
        <v>7639</v>
      </c>
      <c r="BG3795" s="133" t="s">
        <v>7638</v>
      </c>
      <c r="BH3795" s="133" t="s">
        <v>7639</v>
      </c>
      <c r="BI3795" s="133" t="s">
        <v>7527</v>
      </c>
    </row>
    <row r="3796" spans="56:61" s="20" customFormat="1" ht="15" hidden="1" x14ac:dyDescent="0.25">
      <c r="BD3796" t="str">
        <f t="shared" si="132"/>
        <v>RX3MHSOP - NORTH YORKSHIRE 1</v>
      </c>
      <c r="BE3796" s="133" t="s">
        <v>7640</v>
      </c>
      <c r="BF3796" s="133" t="s">
        <v>7641</v>
      </c>
      <c r="BG3796" s="133" t="s">
        <v>7640</v>
      </c>
      <c r="BH3796" s="133" t="s">
        <v>7641</v>
      </c>
      <c r="BI3796" s="133" t="s">
        <v>7527</v>
      </c>
    </row>
    <row r="3797" spans="56:61" s="20" customFormat="1" ht="15" hidden="1" x14ac:dyDescent="0.25">
      <c r="BD3797" t="str">
        <f t="shared" si="132"/>
        <v>RX3MHSOP - NORTH YORKSHIRE 2</v>
      </c>
      <c r="BE3797" s="133" t="s">
        <v>7642</v>
      </c>
      <c r="BF3797" s="133" t="s">
        <v>7643</v>
      </c>
      <c r="BG3797" s="133" t="s">
        <v>7642</v>
      </c>
      <c r="BH3797" s="133" t="s">
        <v>7643</v>
      </c>
      <c r="BI3797" s="133" t="s">
        <v>7527</v>
      </c>
    </row>
    <row r="3798" spans="56:61" s="20" customFormat="1" ht="15" hidden="1" x14ac:dyDescent="0.25">
      <c r="BD3798" t="str">
        <f t="shared" si="132"/>
        <v>RX3MHSOP - NORTH YORKSHIRE 3</v>
      </c>
      <c r="BE3798" s="133" t="s">
        <v>7644</v>
      </c>
      <c r="BF3798" s="133" t="s">
        <v>7645</v>
      </c>
      <c r="BG3798" s="133" t="s">
        <v>7644</v>
      </c>
      <c r="BH3798" s="133" t="s">
        <v>7645</v>
      </c>
      <c r="BI3798" s="133" t="s">
        <v>7527</v>
      </c>
    </row>
    <row r="3799" spans="56:61" s="20" customFormat="1" ht="15" hidden="1" x14ac:dyDescent="0.25">
      <c r="BD3799" t="str">
        <f t="shared" si="132"/>
        <v>RX3MHSOP AP NP</v>
      </c>
      <c r="BE3799" s="133" t="s">
        <v>7646</v>
      </c>
      <c r="BF3799" s="133" t="s">
        <v>7647</v>
      </c>
      <c r="BG3799" s="133" t="s">
        <v>7646</v>
      </c>
      <c r="BH3799" s="133" t="s">
        <v>7647</v>
      </c>
      <c r="BI3799" s="133" t="s">
        <v>7527</v>
      </c>
    </row>
    <row r="3800" spans="56:61" s="20" customFormat="1" ht="15" hidden="1" x14ac:dyDescent="0.25">
      <c r="BD3800" t="str">
        <f t="shared" si="132"/>
        <v>RX3MHSOP APK NP</v>
      </c>
      <c r="BE3800" s="133" t="s">
        <v>7648</v>
      </c>
      <c r="BF3800" s="133" t="s">
        <v>7649</v>
      </c>
      <c r="BG3800" s="133" t="s">
        <v>7648</v>
      </c>
      <c r="BH3800" s="133" t="s">
        <v>7649</v>
      </c>
      <c r="BI3800" s="133" t="s">
        <v>7527</v>
      </c>
    </row>
    <row r="3801" spans="56:61" s="20" customFormat="1" ht="15" hidden="1" x14ac:dyDescent="0.25">
      <c r="BD3801" t="str">
        <f t="shared" si="132"/>
        <v>RX3MHSOP LR (NP)</v>
      </c>
      <c r="BE3801" s="133" t="s">
        <v>7650</v>
      </c>
      <c r="BF3801" s="133" t="s">
        <v>7651</v>
      </c>
      <c r="BG3801" s="133" t="s">
        <v>7650</v>
      </c>
      <c r="BH3801" s="133" t="s">
        <v>7651</v>
      </c>
      <c r="BI3801" s="133" t="s">
        <v>7527</v>
      </c>
    </row>
    <row r="3802" spans="56:61" s="20" customFormat="1" ht="15" hidden="1" x14ac:dyDescent="0.25">
      <c r="BD3802" t="str">
        <f t="shared" si="132"/>
        <v>RX3MHSOP M'BRO 1 NMP</v>
      </c>
      <c r="BE3802" s="133" t="s">
        <v>7652</v>
      </c>
      <c r="BF3802" s="133" t="s">
        <v>7653</v>
      </c>
      <c r="BG3802" s="133" t="s">
        <v>7652</v>
      </c>
      <c r="BH3802" s="133" t="s">
        <v>7653</v>
      </c>
      <c r="BI3802" s="133" t="s">
        <v>7527</v>
      </c>
    </row>
    <row r="3803" spans="56:61" s="20" customFormat="1" ht="15" hidden="1" x14ac:dyDescent="0.25">
      <c r="BD3803" t="str">
        <f t="shared" si="132"/>
        <v>RX3MHSOP M'BRO 2 NMP</v>
      </c>
      <c r="BE3803" s="133" t="s">
        <v>7654</v>
      </c>
      <c r="BF3803" s="133" t="s">
        <v>7655</v>
      </c>
      <c r="BG3803" s="133" t="s">
        <v>7654</v>
      </c>
      <c r="BH3803" s="133" t="s">
        <v>7655</v>
      </c>
      <c r="BI3803" s="133" t="s">
        <v>7527</v>
      </c>
    </row>
    <row r="3804" spans="56:61" s="20" customFormat="1" ht="15" hidden="1" x14ac:dyDescent="0.25">
      <c r="BD3804" t="str">
        <f t="shared" si="132"/>
        <v>RX3MHSOP NP</v>
      </c>
      <c r="BE3804" s="133" t="s">
        <v>7656</v>
      </c>
      <c r="BF3804" s="133" t="s">
        <v>7657</v>
      </c>
      <c r="BG3804" s="133" t="s">
        <v>7656</v>
      </c>
      <c r="BH3804" s="133" t="s">
        <v>7657</v>
      </c>
      <c r="BI3804" s="133" t="s">
        <v>7527</v>
      </c>
    </row>
    <row r="3805" spans="56:61" s="20" customFormat="1" ht="15" hidden="1" x14ac:dyDescent="0.25">
      <c r="BD3805" t="str">
        <f t="shared" si="132"/>
        <v>RX3MHSOP SB (NP)</v>
      </c>
      <c r="BE3805" s="133" t="s">
        <v>7658</v>
      </c>
      <c r="BF3805" s="133" t="s">
        <v>7659</v>
      </c>
      <c r="BG3805" s="133" t="s">
        <v>7658</v>
      </c>
      <c r="BH3805" s="133" t="s">
        <v>7659</v>
      </c>
      <c r="BI3805" s="133" t="s">
        <v>7527</v>
      </c>
    </row>
    <row r="3806" spans="56:61" s="20" customFormat="1" ht="15" hidden="1" x14ac:dyDescent="0.25">
      <c r="BD3806" t="str">
        <f t="shared" si="132"/>
        <v>RX3NMP - FOXRUSH</v>
      </c>
      <c r="BE3806" s="133" t="s">
        <v>7660</v>
      </c>
      <c r="BF3806" s="133" t="s">
        <v>7661</v>
      </c>
      <c r="BG3806" s="133" t="s">
        <v>7660</v>
      </c>
      <c r="BH3806" s="133" t="s">
        <v>7661</v>
      </c>
      <c r="BI3806" s="133" t="s">
        <v>7527</v>
      </c>
    </row>
    <row r="3807" spans="56:61" s="20" customFormat="1" ht="15" hidden="1" x14ac:dyDescent="0.25">
      <c r="BD3807" t="str">
        <f t="shared" si="132"/>
        <v>RX3NMP - H'POOL AFF &amp; PSYCH</v>
      </c>
      <c r="BE3807" s="133" t="s">
        <v>7662</v>
      </c>
      <c r="BF3807" s="133" t="s">
        <v>7663</v>
      </c>
      <c r="BG3807" s="133" t="s">
        <v>7662</v>
      </c>
      <c r="BH3807" s="133" t="s">
        <v>7663</v>
      </c>
      <c r="BI3807" s="133" t="s">
        <v>7527</v>
      </c>
    </row>
    <row r="3808" spans="56:61" s="20" customFormat="1" ht="15" hidden="1" x14ac:dyDescent="0.25">
      <c r="BD3808" t="str">
        <f t="shared" si="132"/>
        <v>RX3NMP - LD H'GATE</v>
      </c>
      <c r="BE3808" s="133" t="s">
        <v>7664</v>
      </c>
      <c r="BF3808" s="133" t="s">
        <v>7665</v>
      </c>
      <c r="BG3808" s="133" t="s">
        <v>7664</v>
      </c>
      <c r="BH3808" s="133" t="s">
        <v>7665</v>
      </c>
      <c r="BI3808" s="133" t="s">
        <v>7527</v>
      </c>
    </row>
    <row r="3809" spans="56:61" s="20" customFormat="1" ht="15" hidden="1" x14ac:dyDescent="0.25">
      <c r="BD3809" t="str">
        <f t="shared" si="132"/>
        <v>RX3NMP - MHSOP H'GATE</v>
      </c>
      <c r="BE3809" s="133" t="s">
        <v>7666</v>
      </c>
      <c r="BF3809" s="133" t="s">
        <v>7667</v>
      </c>
      <c r="BG3809" s="133" t="s">
        <v>7666</v>
      </c>
      <c r="BH3809" s="133" t="s">
        <v>7667</v>
      </c>
      <c r="BI3809" s="133" t="s">
        <v>7527</v>
      </c>
    </row>
    <row r="3810" spans="56:61" s="20" customFormat="1" ht="15" hidden="1" x14ac:dyDescent="0.25">
      <c r="BD3810" t="str">
        <f t="shared" si="132"/>
        <v>RX3NMP - MHSOP STOCKTON</v>
      </c>
      <c r="BE3810" s="133" t="s">
        <v>7668</v>
      </c>
      <c r="BF3810" s="133" t="s">
        <v>7669</v>
      </c>
      <c r="BG3810" s="133" t="s">
        <v>7668</v>
      </c>
      <c r="BH3810" s="133" t="s">
        <v>7669</v>
      </c>
      <c r="BI3810" s="133" t="s">
        <v>7527</v>
      </c>
    </row>
    <row r="3811" spans="56:61" s="20" customFormat="1" ht="15" hidden="1" x14ac:dyDescent="0.25">
      <c r="BD3811" t="str">
        <f t="shared" si="132"/>
        <v>RX3NMP EASINGTON</v>
      </c>
      <c r="BE3811" s="133" t="s">
        <v>7670</v>
      </c>
      <c r="BF3811" s="133" t="s">
        <v>7671</v>
      </c>
      <c r="BG3811" s="133" t="s">
        <v>7670</v>
      </c>
      <c r="BH3811" s="133" t="s">
        <v>7671</v>
      </c>
      <c r="BI3811" s="133" t="s">
        <v>7527</v>
      </c>
    </row>
    <row r="3812" spans="56:61" s="20" customFormat="1" ht="15" hidden="1" x14ac:dyDescent="0.25">
      <c r="BD3812" t="str">
        <f t="shared" si="132"/>
        <v>RX3NMP LAKESIDE AFF DIS</v>
      </c>
      <c r="BE3812" s="133" t="s">
        <v>7672</v>
      </c>
      <c r="BF3812" s="133" t="s">
        <v>7673</v>
      </c>
      <c r="BG3812" s="133" t="s">
        <v>7672</v>
      </c>
      <c r="BH3812" s="133" t="s">
        <v>7673</v>
      </c>
      <c r="BI3812" s="133" t="s">
        <v>7527</v>
      </c>
    </row>
    <row r="3813" spans="56:61" s="20" customFormat="1" ht="15" hidden="1" x14ac:dyDescent="0.25">
      <c r="BD3813" t="str">
        <f t="shared" si="132"/>
        <v>RX3NMP MHSOP HARTLEPOOL</v>
      </c>
      <c r="BE3813" s="133" t="s">
        <v>7674</v>
      </c>
      <c r="BF3813" s="133" t="s">
        <v>7675</v>
      </c>
      <c r="BG3813" s="133" t="s">
        <v>7674</v>
      </c>
      <c r="BH3813" s="133" t="s">
        <v>7675</v>
      </c>
      <c r="BI3813" s="133" t="s">
        <v>7527</v>
      </c>
    </row>
    <row r="3814" spans="56:61" s="20" customFormat="1" ht="15" hidden="1" x14ac:dyDescent="0.25">
      <c r="BD3814" t="str">
        <f t="shared" si="132"/>
        <v>RX3NMP PARKSIDE PSYCHOSIS</v>
      </c>
      <c r="BE3814" s="133" t="s">
        <v>7676</v>
      </c>
      <c r="BF3814" s="133" t="s">
        <v>7677</v>
      </c>
      <c r="BG3814" s="133" t="s">
        <v>7676</v>
      </c>
      <c r="BH3814" s="133" t="s">
        <v>7677</v>
      </c>
      <c r="BI3814" s="133" t="s">
        <v>7527</v>
      </c>
    </row>
    <row r="3815" spans="56:61" s="20" customFormat="1" ht="15" hidden="1" x14ac:dyDescent="0.25">
      <c r="BD3815" t="str">
        <f t="shared" si="132"/>
        <v>RX3NMP STOCKTON AFFECTIVE DISORDERS</v>
      </c>
      <c r="BE3815" s="133" t="s">
        <v>7678</v>
      </c>
      <c r="BF3815" s="133" t="s">
        <v>7679</v>
      </c>
      <c r="BG3815" s="133" t="s">
        <v>7678</v>
      </c>
      <c r="BH3815" s="133" t="s">
        <v>7679</v>
      </c>
      <c r="BI3815" s="133" t="s">
        <v>7527</v>
      </c>
    </row>
    <row r="3816" spans="56:61" s="20" customFormat="1" ht="15" hidden="1" x14ac:dyDescent="0.25">
      <c r="BD3816" t="str">
        <f t="shared" si="132"/>
        <v>RX3NORTH END NP</v>
      </c>
      <c r="BE3816" s="133" t="s">
        <v>7680</v>
      </c>
      <c r="BF3816" s="133" t="s">
        <v>7681</v>
      </c>
      <c r="BG3816" s="133" t="s">
        <v>7680</v>
      </c>
      <c r="BH3816" s="133" t="s">
        <v>7681</v>
      </c>
      <c r="BI3816" s="133" t="s">
        <v>7527</v>
      </c>
    </row>
    <row r="3817" spans="56:61" s="20" customFormat="1" ht="15" hidden="1" x14ac:dyDescent="0.25">
      <c r="BD3817" t="str">
        <f t="shared" si="132"/>
        <v>RX3NP PETERLEE HC</v>
      </c>
      <c r="BE3817" s="133" t="s">
        <v>7682</v>
      </c>
      <c r="BF3817" s="133" t="s">
        <v>7683</v>
      </c>
      <c r="BG3817" s="133" t="s">
        <v>7682</v>
      </c>
      <c r="BH3817" s="133" t="s">
        <v>7683</v>
      </c>
      <c r="BI3817" s="133" t="s">
        <v>7527</v>
      </c>
    </row>
    <row r="3818" spans="56:61" s="20" customFormat="1" ht="15" hidden="1" x14ac:dyDescent="0.25">
      <c r="BD3818" t="str">
        <f t="shared" si="132"/>
        <v>RX3OAK RISE</v>
      </c>
      <c r="BE3818" s="133" t="s">
        <v>7684</v>
      </c>
      <c r="BF3818" s="133" t="s">
        <v>2031</v>
      </c>
      <c r="BG3818" s="133" t="s">
        <v>7684</v>
      </c>
      <c r="BH3818" s="133" t="s">
        <v>2031</v>
      </c>
      <c r="BI3818" s="133" t="s">
        <v>7527</v>
      </c>
    </row>
    <row r="3819" spans="56:61" s="20" customFormat="1" ht="15" hidden="1" x14ac:dyDescent="0.25">
      <c r="BD3819" t="str">
        <f t="shared" si="132"/>
        <v>RX3OAKWOOD UNIT</v>
      </c>
      <c r="BE3819" s="133" t="s">
        <v>7685</v>
      </c>
      <c r="BF3819" s="133" t="s">
        <v>7686</v>
      </c>
      <c r="BG3819" s="133" t="s">
        <v>7685</v>
      </c>
      <c r="BH3819" s="133" t="s">
        <v>7686</v>
      </c>
      <c r="BI3819" s="133" t="s">
        <v>7527</v>
      </c>
    </row>
    <row r="3820" spans="56:61" s="20" customFormat="1" ht="15" hidden="1" x14ac:dyDescent="0.25">
      <c r="BD3820" t="str">
        <f t="shared" si="132"/>
        <v>RX3OLD AGE PSYCH</v>
      </c>
      <c r="BE3820" s="133" t="s">
        <v>7687</v>
      </c>
      <c r="BF3820" s="133" t="s">
        <v>7688</v>
      </c>
      <c r="BG3820" s="133" t="s">
        <v>7687</v>
      </c>
      <c r="BH3820" s="133" t="s">
        <v>7688</v>
      </c>
      <c r="BI3820" s="133" t="s">
        <v>7527</v>
      </c>
    </row>
    <row r="3821" spans="56:61" s="20" customFormat="1" ht="15" hidden="1" x14ac:dyDescent="0.25">
      <c r="BD3821" t="str">
        <f t="shared" si="132"/>
        <v>RX3PARK HOUSE</v>
      </c>
      <c r="BE3821" s="133" t="s">
        <v>7689</v>
      </c>
      <c r="BF3821" s="133" t="s">
        <v>7690</v>
      </c>
      <c r="BG3821" s="133" t="s">
        <v>7689</v>
      </c>
      <c r="BH3821" s="133" t="s">
        <v>7690</v>
      </c>
      <c r="BI3821" s="133" t="s">
        <v>7527</v>
      </c>
    </row>
    <row r="3822" spans="56:61" s="20" customFormat="1" ht="15" hidden="1" x14ac:dyDescent="0.25">
      <c r="BD3822" t="str">
        <f t="shared" si="132"/>
        <v>RX3PARK VIEW</v>
      </c>
      <c r="BE3822" s="133" t="s">
        <v>7691</v>
      </c>
      <c r="BF3822" s="133" t="s">
        <v>7692</v>
      </c>
      <c r="BG3822" s="133" t="s">
        <v>7691</v>
      </c>
      <c r="BH3822" s="133" t="s">
        <v>7692</v>
      </c>
      <c r="BI3822" s="133" t="s">
        <v>7527</v>
      </c>
    </row>
    <row r="3823" spans="56:61" s="20" customFormat="1" ht="15" hidden="1" x14ac:dyDescent="0.25">
      <c r="BD3823" t="str">
        <f t="shared" si="132"/>
        <v>RX3PARKSIDE BILLINGHAM</v>
      </c>
      <c r="BE3823" s="133" t="s">
        <v>7693</v>
      </c>
      <c r="BF3823" s="133" t="s">
        <v>7694</v>
      </c>
      <c r="BG3823" s="133" t="s">
        <v>7693</v>
      </c>
      <c r="BH3823" s="133" t="s">
        <v>7694</v>
      </c>
      <c r="BI3823" s="133" t="s">
        <v>7527</v>
      </c>
    </row>
    <row r="3824" spans="56:61" s="20" customFormat="1" ht="15" hidden="1" x14ac:dyDescent="0.25">
      <c r="BD3824" t="str">
        <f t="shared" si="132"/>
        <v>RX3PARKSIDE MIDDLESBROUGH</v>
      </c>
      <c r="BE3824" s="133" t="s">
        <v>7695</v>
      </c>
      <c r="BF3824" s="133" t="s">
        <v>7696</v>
      </c>
      <c r="BG3824" s="133" t="s">
        <v>7695</v>
      </c>
      <c r="BH3824" s="133" t="s">
        <v>7696</v>
      </c>
      <c r="BI3824" s="133" t="s">
        <v>7527</v>
      </c>
    </row>
    <row r="3825" spans="56:61" s="20" customFormat="1" ht="15" hidden="1" x14ac:dyDescent="0.25">
      <c r="BD3825" t="str">
        <f t="shared" si="132"/>
        <v>RX3PARKSIDE PSYCHOSIS NMP</v>
      </c>
      <c r="BE3825" s="133" t="s">
        <v>7697</v>
      </c>
      <c r="BF3825" s="133" t="s">
        <v>7698</v>
      </c>
      <c r="BG3825" s="133" t="s">
        <v>7697</v>
      </c>
      <c r="BH3825" s="133" t="s">
        <v>7698</v>
      </c>
      <c r="BI3825" s="133" t="s">
        <v>7527</v>
      </c>
    </row>
    <row r="3826" spans="56:61" s="20" customFormat="1" ht="15" hidden="1" x14ac:dyDescent="0.25">
      <c r="BD3826" t="str">
        <f t="shared" si="132"/>
        <v>RX3PEPPERMILL COURT</v>
      </c>
      <c r="BE3826" s="133" t="s">
        <v>7699</v>
      </c>
      <c r="BF3826" s="133" t="s">
        <v>2037</v>
      </c>
      <c r="BG3826" s="133" t="s">
        <v>7699</v>
      </c>
      <c r="BH3826" s="133" t="s">
        <v>2037</v>
      </c>
      <c r="BI3826" s="133" t="s">
        <v>7527</v>
      </c>
    </row>
    <row r="3827" spans="56:61" s="20" customFormat="1" ht="15" hidden="1" x14ac:dyDescent="0.25">
      <c r="BD3827" t="str">
        <f t="shared" si="132"/>
        <v>RX3PETERLEE COMMUNITY HOSPITAL</v>
      </c>
      <c r="BE3827" s="133" t="s">
        <v>7700</v>
      </c>
      <c r="BF3827" s="133" t="s">
        <v>5813</v>
      </c>
      <c r="BG3827" s="133" t="s">
        <v>7700</v>
      </c>
      <c r="BH3827" s="133" t="s">
        <v>5813</v>
      </c>
      <c r="BI3827" s="133" t="s">
        <v>7527</v>
      </c>
    </row>
    <row r="3828" spans="56:61" s="20" customFormat="1" ht="15" hidden="1" x14ac:dyDescent="0.25">
      <c r="BD3828" t="str">
        <f t="shared" si="132"/>
        <v>RX3POA</v>
      </c>
      <c r="BE3828" s="133" t="s">
        <v>7701</v>
      </c>
      <c r="BF3828" s="133" t="s">
        <v>7702</v>
      </c>
      <c r="BG3828" s="133" t="s">
        <v>7701</v>
      </c>
      <c r="BH3828" s="133" t="s">
        <v>7702</v>
      </c>
      <c r="BI3828" s="133" t="s">
        <v>7527</v>
      </c>
    </row>
    <row r="3829" spans="56:61" s="20" customFormat="1" ht="15" hidden="1" x14ac:dyDescent="0.25">
      <c r="BD3829" t="str">
        <f t="shared" si="132"/>
        <v>RX3POA - CLS BL UNIT</v>
      </c>
      <c r="BE3829" s="133" t="s">
        <v>7703</v>
      </c>
      <c r="BF3829" s="133" t="s">
        <v>7704</v>
      </c>
      <c r="BG3829" s="133" t="s">
        <v>7703</v>
      </c>
      <c r="BH3829" s="133" t="s">
        <v>7704</v>
      </c>
      <c r="BI3829" s="133" t="s">
        <v>7527</v>
      </c>
    </row>
    <row r="3830" spans="56:61" s="20" customFormat="1" ht="15" hidden="1" x14ac:dyDescent="0.25">
      <c r="BD3830" t="str">
        <f t="shared" si="132"/>
        <v>RX3POA - DARLINGTON WEST PARK 1</v>
      </c>
      <c r="BE3830" s="133" t="s">
        <v>7705</v>
      </c>
      <c r="BF3830" s="133" t="s">
        <v>7706</v>
      </c>
      <c r="BG3830" s="133" t="s">
        <v>7705</v>
      </c>
      <c r="BH3830" s="133" t="s">
        <v>7706</v>
      </c>
      <c r="BI3830" s="133" t="s">
        <v>7527</v>
      </c>
    </row>
    <row r="3831" spans="56:61" s="20" customFormat="1" ht="15" hidden="1" x14ac:dyDescent="0.25">
      <c r="BD3831" t="str">
        <f t="shared" si="132"/>
        <v>RX3POA - DARLINGTON WEST PARK 2</v>
      </c>
      <c r="BE3831" s="133" t="s">
        <v>7707</v>
      </c>
      <c r="BF3831" s="133" t="s">
        <v>7708</v>
      </c>
      <c r="BG3831" s="133" t="s">
        <v>7707</v>
      </c>
      <c r="BH3831" s="133" t="s">
        <v>7708</v>
      </c>
      <c r="BI3831" s="133" t="s">
        <v>7527</v>
      </c>
    </row>
    <row r="3832" spans="56:61" s="20" customFormat="1" ht="15" hidden="1" x14ac:dyDescent="0.25">
      <c r="BD3832" t="str">
        <f t="shared" si="132"/>
        <v>RX3POA - DDALES APARK 1</v>
      </c>
      <c r="BE3832" s="133" t="s">
        <v>7709</v>
      </c>
      <c r="BF3832" s="133" t="s">
        <v>7710</v>
      </c>
      <c r="BG3832" s="133" t="s">
        <v>7709</v>
      </c>
      <c r="BH3832" s="133" t="s">
        <v>7710</v>
      </c>
      <c r="BI3832" s="133" t="s">
        <v>7527</v>
      </c>
    </row>
    <row r="3833" spans="56:61" s="20" customFormat="1" ht="15" hidden="1" x14ac:dyDescent="0.25">
      <c r="BD3833" t="str">
        <f t="shared" si="132"/>
        <v>RX3POA - DDALES APARK 2</v>
      </c>
      <c r="BE3833" s="133" t="s">
        <v>7711</v>
      </c>
      <c r="BF3833" s="133" t="s">
        <v>7712</v>
      </c>
      <c r="BG3833" s="133" t="s">
        <v>7711</v>
      </c>
      <c r="BH3833" s="133" t="s">
        <v>7712</v>
      </c>
      <c r="BI3833" s="133" t="s">
        <v>7527</v>
      </c>
    </row>
    <row r="3834" spans="56:61" s="20" customFormat="1" ht="15" hidden="1" x14ac:dyDescent="0.25">
      <c r="BD3834" t="str">
        <f t="shared" si="132"/>
        <v>RX3POA - DERWENTSIDE CH 1</v>
      </c>
      <c r="BE3834" s="133" t="s">
        <v>7713</v>
      </c>
      <c r="BF3834" s="133" t="s">
        <v>7714</v>
      </c>
      <c r="BG3834" s="133" t="s">
        <v>7713</v>
      </c>
      <c r="BH3834" s="133" t="s">
        <v>7714</v>
      </c>
      <c r="BI3834" s="133" t="s">
        <v>7527</v>
      </c>
    </row>
    <row r="3835" spans="56:61" s="20" customFormat="1" ht="15" hidden="1" x14ac:dyDescent="0.25">
      <c r="BD3835" t="str">
        <f t="shared" si="132"/>
        <v>RX3POA - DERWENTSIDE CH 2</v>
      </c>
      <c r="BE3835" s="133" t="s">
        <v>7715</v>
      </c>
      <c r="BF3835" s="133" t="s">
        <v>7716</v>
      </c>
      <c r="BG3835" s="133" t="s">
        <v>7715</v>
      </c>
      <c r="BH3835" s="133" t="s">
        <v>7716</v>
      </c>
      <c r="BI3835" s="133" t="s">
        <v>7527</v>
      </c>
    </row>
    <row r="3836" spans="56:61" s="20" customFormat="1" ht="15" hidden="1" x14ac:dyDescent="0.25">
      <c r="BD3836" t="str">
        <f t="shared" si="132"/>
        <v>RX3POA - DURHAM BL UNIT</v>
      </c>
      <c r="BE3836" s="133" t="s">
        <v>7717</v>
      </c>
      <c r="BF3836" s="133" t="s">
        <v>7718</v>
      </c>
      <c r="BG3836" s="133" t="s">
        <v>7717</v>
      </c>
      <c r="BH3836" s="133" t="s">
        <v>7718</v>
      </c>
      <c r="BI3836" s="133" t="s">
        <v>7527</v>
      </c>
    </row>
    <row r="3837" spans="56:61" s="20" customFormat="1" ht="15" hidden="1" x14ac:dyDescent="0.25">
      <c r="BD3837" t="str">
        <f t="shared" si="132"/>
        <v>RX3POA - SEDGEFIELD</v>
      </c>
      <c r="BE3837" s="133" t="s">
        <v>7719</v>
      </c>
      <c r="BF3837" s="133" t="s">
        <v>7720</v>
      </c>
      <c r="BG3837" s="133" t="s">
        <v>7719</v>
      </c>
      <c r="BH3837" s="133" t="s">
        <v>7720</v>
      </c>
      <c r="BI3837" s="133" t="s">
        <v>7527</v>
      </c>
    </row>
    <row r="3838" spans="56:61" s="20" customFormat="1" ht="15" hidden="1" x14ac:dyDescent="0.25">
      <c r="BD3838" t="str">
        <f t="shared" si="132"/>
        <v>RX3PRECRIBING MIDDLESBROUGH OLD AGE PSYCH</v>
      </c>
      <c r="BE3838" s="133" t="s">
        <v>7721</v>
      </c>
      <c r="BF3838" s="133" t="s">
        <v>7722</v>
      </c>
      <c r="BG3838" s="133" t="s">
        <v>7721</v>
      </c>
      <c r="BH3838" s="133" t="s">
        <v>7722</v>
      </c>
      <c r="BI3838" s="133" t="s">
        <v>7527</v>
      </c>
    </row>
    <row r="3839" spans="56:61" s="20" customFormat="1" ht="15" hidden="1" x14ac:dyDescent="0.25">
      <c r="BD3839" t="str">
        <f t="shared" si="132"/>
        <v>RX3PRIMROSE LODGE</v>
      </c>
      <c r="BE3839" s="133" t="s">
        <v>7723</v>
      </c>
      <c r="BF3839" s="133" t="s">
        <v>7724</v>
      </c>
      <c r="BG3839" s="133" t="s">
        <v>7723</v>
      </c>
      <c r="BH3839" s="133" t="s">
        <v>7724</v>
      </c>
      <c r="BI3839" s="133" t="s">
        <v>7527</v>
      </c>
    </row>
    <row r="3840" spans="56:61" s="20" customFormat="1" ht="15" hidden="1" x14ac:dyDescent="0.25">
      <c r="BD3840" t="str">
        <f t="shared" si="132"/>
        <v xml:space="preserve">RX3RECOVERY UNIT ACOMB </v>
      </c>
      <c r="BE3840" s="133" t="s">
        <v>7725</v>
      </c>
      <c r="BF3840" s="133" t="s">
        <v>7726</v>
      </c>
      <c r="BG3840" s="133" t="s">
        <v>7725</v>
      </c>
      <c r="BH3840" s="133" t="s">
        <v>7726</v>
      </c>
      <c r="BI3840" s="133" t="s">
        <v>7527</v>
      </c>
    </row>
    <row r="3841" spans="56:61" s="20" customFormat="1" ht="15" hidden="1" x14ac:dyDescent="0.25">
      <c r="BD3841" t="str">
        <f t="shared" si="132"/>
        <v>RX3REDCAR AND CLEVELAND PSYCHOSIS NMP</v>
      </c>
      <c r="BE3841" s="133" t="s">
        <v>7727</v>
      </c>
      <c r="BF3841" s="133" t="s">
        <v>7728</v>
      </c>
      <c r="BG3841" s="133" t="s">
        <v>7727</v>
      </c>
      <c r="BH3841" s="133" t="s">
        <v>7728</v>
      </c>
      <c r="BI3841" s="133" t="s">
        <v>7527</v>
      </c>
    </row>
    <row r="3842" spans="56:61" s="20" customFormat="1" ht="15" hidden="1" x14ac:dyDescent="0.25">
      <c r="BD3842" t="str">
        <f t="shared" ref="BD3842:BD3905" si="133">CONCATENATE(LEFT(BE3842, 3),BF3842)</f>
        <v>RX3RIPON COMMUNITY HOSPITAL</v>
      </c>
      <c r="BE3842" s="133" t="s">
        <v>7729</v>
      </c>
      <c r="BF3842" s="133" t="s">
        <v>2045</v>
      </c>
      <c r="BG3842" s="133" t="s">
        <v>7729</v>
      </c>
      <c r="BH3842" s="133" t="s">
        <v>2045</v>
      </c>
      <c r="BI3842" s="133" t="s">
        <v>7527</v>
      </c>
    </row>
    <row r="3843" spans="56:61" s="20" customFormat="1" ht="15" hidden="1" x14ac:dyDescent="0.25">
      <c r="BD3843" t="str">
        <f t="shared" si="133"/>
        <v>RX3ROSEBERRY PARK</v>
      </c>
      <c r="BE3843" s="133" t="s">
        <v>7730</v>
      </c>
      <c r="BF3843" s="133" t="s">
        <v>7731</v>
      </c>
      <c r="BG3843" s="133" t="s">
        <v>7730</v>
      </c>
      <c r="BH3843" s="133" t="s">
        <v>7731</v>
      </c>
      <c r="BI3843" s="133" t="s">
        <v>7527</v>
      </c>
    </row>
    <row r="3844" spans="56:61" s="20" customFormat="1" ht="15" hidden="1" x14ac:dyDescent="0.25">
      <c r="BD3844" t="str">
        <f t="shared" si="133"/>
        <v>RX3SANDWELL PARK</v>
      </c>
      <c r="BE3844" s="133" t="s">
        <v>7732</v>
      </c>
      <c r="BF3844" s="133" t="s">
        <v>7733</v>
      </c>
      <c r="BG3844" s="133" t="s">
        <v>7732</v>
      </c>
      <c r="BH3844" s="133" t="s">
        <v>7733</v>
      </c>
      <c r="BI3844" s="133" t="s">
        <v>7527</v>
      </c>
    </row>
    <row r="3845" spans="56:61" s="20" customFormat="1" ht="15" hidden="1" x14ac:dyDescent="0.25">
      <c r="BD3845" t="str">
        <f t="shared" si="133"/>
        <v>RX3SCARBOROUGH HOSPITAL</v>
      </c>
      <c r="BE3845" s="133" t="s">
        <v>7734</v>
      </c>
      <c r="BF3845" s="133" t="s">
        <v>7735</v>
      </c>
      <c r="BG3845" s="133" t="s">
        <v>7734</v>
      </c>
      <c r="BH3845" s="133" t="s">
        <v>7735</v>
      </c>
      <c r="BI3845" s="133" t="s">
        <v>7527</v>
      </c>
    </row>
    <row r="3846" spans="56:61" s="20" customFormat="1" ht="15" hidden="1" x14ac:dyDescent="0.25">
      <c r="BD3846" t="str">
        <f t="shared" si="133"/>
        <v>RX3SHARROW VIEW</v>
      </c>
      <c r="BE3846" s="133" t="s">
        <v>7736</v>
      </c>
      <c r="BF3846" s="133" t="s">
        <v>7737</v>
      </c>
      <c r="BG3846" s="133" t="s">
        <v>7736</v>
      </c>
      <c r="BH3846" s="133" t="s">
        <v>7737</v>
      </c>
      <c r="BI3846" s="133" t="s">
        <v>7527</v>
      </c>
    </row>
    <row r="3847" spans="56:61" s="20" customFormat="1" ht="15" hidden="1" x14ac:dyDescent="0.25">
      <c r="BD3847" t="str">
        <f t="shared" si="133"/>
        <v>RX3SHILDON COMMUNITY EXTENDED CARE UNIT</v>
      </c>
      <c r="BE3847" s="133" t="s">
        <v>7738</v>
      </c>
      <c r="BF3847" s="133" t="s">
        <v>7739</v>
      </c>
      <c r="BG3847" s="133" t="s">
        <v>7738</v>
      </c>
      <c r="BH3847" s="133" t="s">
        <v>7739</v>
      </c>
      <c r="BI3847" s="133" t="s">
        <v>7527</v>
      </c>
    </row>
    <row r="3848" spans="56:61" s="20" customFormat="1" ht="15" hidden="1" x14ac:dyDescent="0.25">
      <c r="BD3848" t="str">
        <f t="shared" si="133"/>
        <v>RX3SHOTLEY BRIDGE GROUND FLOOR FLAT</v>
      </c>
      <c r="BE3848" s="133" t="s">
        <v>7740</v>
      </c>
      <c r="BF3848" s="133" t="s">
        <v>7741</v>
      </c>
      <c r="BG3848" s="133" t="s">
        <v>7740</v>
      </c>
      <c r="BH3848" s="133" t="s">
        <v>7741</v>
      </c>
      <c r="BI3848" s="133" t="s">
        <v>7527</v>
      </c>
    </row>
    <row r="3849" spans="56:61" s="20" customFormat="1" ht="15" hidden="1" x14ac:dyDescent="0.25">
      <c r="BD3849" t="str">
        <f t="shared" si="133"/>
        <v>RX3SKIPTON HOSPITAL</v>
      </c>
      <c r="BE3849" s="133" t="s">
        <v>7742</v>
      </c>
      <c r="BF3849" s="133" t="s">
        <v>7743</v>
      </c>
      <c r="BG3849" s="133" t="s">
        <v>7742</v>
      </c>
      <c r="BH3849" s="133" t="s">
        <v>7743</v>
      </c>
      <c r="BI3849" s="133" t="s">
        <v>7527</v>
      </c>
    </row>
    <row r="3850" spans="56:61" s="20" customFormat="1" ht="15" hidden="1" x14ac:dyDescent="0.25">
      <c r="BD3850" t="str">
        <f t="shared" si="133"/>
        <v>RX3SMS STOCKTON</v>
      </c>
      <c r="BE3850" s="133" t="s">
        <v>7744</v>
      </c>
      <c r="BF3850" s="133" t="s">
        <v>7745</v>
      </c>
      <c r="BG3850" s="133" t="s">
        <v>7744</v>
      </c>
      <c r="BH3850" s="133" t="s">
        <v>7745</v>
      </c>
      <c r="BI3850" s="133" t="s">
        <v>7527</v>
      </c>
    </row>
    <row r="3851" spans="56:61" s="20" customFormat="1" ht="15" hidden="1" x14ac:dyDescent="0.25">
      <c r="BD3851" t="str">
        <f t="shared" si="133"/>
        <v>RX3SPRINGWOOD</v>
      </c>
      <c r="BE3851" s="133" t="s">
        <v>7746</v>
      </c>
      <c r="BF3851" s="133" t="s">
        <v>7747</v>
      </c>
      <c r="BG3851" s="133" t="s">
        <v>7746</v>
      </c>
      <c r="BH3851" s="133" t="s">
        <v>7747</v>
      </c>
      <c r="BI3851" s="133" t="s">
        <v>7527</v>
      </c>
    </row>
    <row r="3852" spans="56:61" s="20" customFormat="1" ht="15" hidden="1" x14ac:dyDescent="0.25">
      <c r="BD3852" t="str">
        <f t="shared" si="133"/>
        <v>RX3ST HILDA'S HALL</v>
      </c>
      <c r="BE3852" s="133" t="s">
        <v>7748</v>
      </c>
      <c r="BF3852" s="133" t="s">
        <v>7749</v>
      </c>
      <c r="BG3852" s="133" t="s">
        <v>7748</v>
      </c>
      <c r="BH3852" s="133" t="s">
        <v>7749</v>
      </c>
      <c r="BI3852" s="133" t="s">
        <v>7527</v>
      </c>
    </row>
    <row r="3853" spans="56:61" s="20" customFormat="1" ht="15" hidden="1" x14ac:dyDescent="0.25">
      <c r="BD3853" t="str">
        <f t="shared" si="133"/>
        <v>RX3TEES, ESK WEAR VALLEY NHS TRUST (TEES)</v>
      </c>
      <c r="BE3853" s="133" t="s">
        <v>7750</v>
      </c>
      <c r="BF3853" s="133" t="s">
        <v>7751</v>
      </c>
      <c r="BG3853" s="133" t="s">
        <v>7750</v>
      </c>
      <c r="BH3853" s="133" t="s">
        <v>7751</v>
      </c>
      <c r="BI3853" s="133" t="s">
        <v>7527</v>
      </c>
    </row>
    <row r="3854" spans="56:61" s="20" customFormat="1" ht="15" hidden="1" x14ac:dyDescent="0.25">
      <c r="BD3854" t="str">
        <f t="shared" si="133"/>
        <v>RX3TEES, ESK, WEAR VALLEY NHS TRUST (DURHAM)</v>
      </c>
      <c r="BE3854" s="133" t="s">
        <v>7752</v>
      </c>
      <c r="BF3854" s="133" t="s">
        <v>7753</v>
      </c>
      <c r="BG3854" s="133" t="s">
        <v>7752</v>
      </c>
      <c r="BH3854" s="133" t="s">
        <v>7753</v>
      </c>
      <c r="BI3854" s="133" t="s">
        <v>7527</v>
      </c>
    </row>
    <row r="3855" spans="56:61" s="20" customFormat="1" ht="15" hidden="1" x14ac:dyDescent="0.25">
      <c r="BD3855" t="str">
        <f t="shared" si="133"/>
        <v>RX3TERTIARY PSYCHOSIS 2</v>
      </c>
      <c r="BE3855" s="133" t="s">
        <v>7754</v>
      </c>
      <c r="BF3855" s="133" t="s">
        <v>7755</v>
      </c>
      <c r="BG3855" s="133" t="s">
        <v>7754</v>
      </c>
      <c r="BH3855" s="133" t="s">
        <v>7755</v>
      </c>
      <c r="BI3855" s="133" t="s">
        <v>7527</v>
      </c>
    </row>
    <row r="3856" spans="56:61" s="20" customFormat="1" ht="15" hidden="1" x14ac:dyDescent="0.25">
      <c r="BD3856" t="str">
        <f t="shared" si="133"/>
        <v>RX3THE ANCHORAGE</v>
      </c>
      <c r="BE3856" s="133" t="s">
        <v>7756</v>
      </c>
      <c r="BF3856" s="133" t="s">
        <v>7757</v>
      </c>
      <c r="BG3856" s="133" t="s">
        <v>7756</v>
      </c>
      <c r="BH3856" s="133" t="s">
        <v>7757</v>
      </c>
      <c r="BI3856" s="133" t="s">
        <v>7527</v>
      </c>
    </row>
    <row r="3857" spans="56:61" s="20" customFormat="1" ht="15" hidden="1" x14ac:dyDescent="0.25">
      <c r="BD3857" t="str">
        <f t="shared" si="133"/>
        <v>RX3THE BRIARY UNIT</v>
      </c>
      <c r="BE3857" s="133" t="s">
        <v>7758</v>
      </c>
      <c r="BF3857" s="133" t="s">
        <v>7759</v>
      </c>
      <c r="BG3857" s="133" t="s">
        <v>7758</v>
      </c>
      <c r="BH3857" s="133" t="s">
        <v>7759</v>
      </c>
      <c r="BI3857" s="133" t="s">
        <v>7527</v>
      </c>
    </row>
    <row r="3858" spans="56:61" s="20" customFormat="1" ht="15" hidden="1" x14ac:dyDescent="0.25">
      <c r="BD3858" t="str">
        <f t="shared" si="133"/>
        <v>RX3THE DALES</v>
      </c>
      <c r="BE3858" s="133" t="s">
        <v>7760</v>
      </c>
      <c r="BF3858" s="133" t="s">
        <v>7761</v>
      </c>
      <c r="BG3858" s="133" t="s">
        <v>7760</v>
      </c>
      <c r="BH3858" s="133" t="s">
        <v>7761</v>
      </c>
      <c r="BI3858" s="133" t="s">
        <v>7527</v>
      </c>
    </row>
    <row r="3859" spans="56:61" s="20" customFormat="1" ht="15" hidden="1" x14ac:dyDescent="0.25">
      <c r="BD3859" t="str">
        <f t="shared" si="133"/>
        <v>RX3THE FIRS</v>
      </c>
      <c r="BE3859" s="133" t="s">
        <v>7762</v>
      </c>
      <c r="BF3859" s="133" t="s">
        <v>4717</v>
      </c>
      <c r="BG3859" s="133" t="s">
        <v>7762</v>
      </c>
      <c r="BH3859" s="133" t="s">
        <v>4717</v>
      </c>
      <c r="BI3859" s="133" t="s">
        <v>7527</v>
      </c>
    </row>
    <row r="3860" spans="56:61" s="20" customFormat="1" ht="15" hidden="1" x14ac:dyDescent="0.25">
      <c r="BD3860" t="str">
        <f t="shared" si="133"/>
        <v>RX3THE FRIARAGE</v>
      </c>
      <c r="BE3860" s="133" t="s">
        <v>7763</v>
      </c>
      <c r="BF3860" s="133" t="s">
        <v>7764</v>
      </c>
      <c r="BG3860" s="133" t="s">
        <v>7763</v>
      </c>
      <c r="BH3860" s="133" t="s">
        <v>7764</v>
      </c>
      <c r="BI3860" s="133" t="s">
        <v>7527</v>
      </c>
    </row>
    <row r="3861" spans="56:61" s="20" customFormat="1" ht="15" hidden="1" x14ac:dyDescent="0.25">
      <c r="BD3861" t="str">
        <f t="shared" si="133"/>
        <v>RX3THE GATE</v>
      </c>
      <c r="BE3861" s="133" t="s">
        <v>7765</v>
      </c>
      <c r="BF3861" s="133" t="s">
        <v>7766</v>
      </c>
      <c r="BG3861" s="133" t="s">
        <v>7765</v>
      </c>
      <c r="BH3861" s="133" t="s">
        <v>7766</v>
      </c>
      <c r="BI3861" s="133" t="s">
        <v>7527</v>
      </c>
    </row>
    <row r="3862" spans="56:61" s="20" customFormat="1" ht="15" hidden="1" x14ac:dyDescent="0.25">
      <c r="BD3862" t="str">
        <f t="shared" si="133"/>
        <v>RX3THE HAWTHORNS</v>
      </c>
      <c r="BE3862" s="133" t="s">
        <v>7767</v>
      </c>
      <c r="BF3862" s="133" t="s">
        <v>4008</v>
      </c>
      <c r="BG3862" s="133" t="s">
        <v>7767</v>
      </c>
      <c r="BH3862" s="133" t="s">
        <v>4008</v>
      </c>
      <c r="BI3862" s="133" t="s">
        <v>7527</v>
      </c>
    </row>
    <row r="3863" spans="56:61" s="20" customFormat="1" ht="15" hidden="1" x14ac:dyDescent="0.25">
      <c r="BD3863" t="str">
        <f t="shared" si="133"/>
        <v>RX3THE MALTINGS</v>
      </c>
      <c r="BE3863" s="133" t="s">
        <v>7768</v>
      </c>
      <c r="BF3863" s="133" t="s">
        <v>2410</v>
      </c>
      <c r="BG3863" s="133" t="s">
        <v>7768</v>
      </c>
      <c r="BH3863" s="133" t="s">
        <v>2410</v>
      </c>
      <c r="BI3863" s="133" t="s">
        <v>7527</v>
      </c>
    </row>
    <row r="3864" spans="56:61" s="20" customFormat="1" ht="15" hidden="1" x14ac:dyDescent="0.25">
      <c r="BD3864" t="str">
        <f t="shared" si="133"/>
        <v>RX3THE OLD VICARAGE</v>
      </c>
      <c r="BE3864" s="133" t="s">
        <v>7769</v>
      </c>
      <c r="BF3864" s="133" t="s">
        <v>527</v>
      </c>
      <c r="BG3864" s="133" t="s">
        <v>7769</v>
      </c>
      <c r="BH3864" s="133" t="s">
        <v>527</v>
      </c>
      <c r="BI3864" s="133" t="s">
        <v>7527</v>
      </c>
    </row>
    <row r="3865" spans="56:61" s="20" customFormat="1" ht="15" hidden="1" x14ac:dyDescent="0.25">
      <c r="BD3865" t="str">
        <f t="shared" si="133"/>
        <v>RX3THE ORCHARD</v>
      </c>
      <c r="BE3865" s="133" t="s">
        <v>7770</v>
      </c>
      <c r="BF3865" s="133" t="s">
        <v>7771</v>
      </c>
      <c r="BG3865" s="133" t="s">
        <v>7770</v>
      </c>
      <c r="BH3865" s="133" t="s">
        <v>7771</v>
      </c>
      <c r="BI3865" s="133" t="s">
        <v>7527</v>
      </c>
    </row>
    <row r="3866" spans="56:61" s="20" customFormat="1" ht="15" hidden="1" x14ac:dyDescent="0.25">
      <c r="BD3866" t="str">
        <f t="shared" si="133"/>
        <v>RX3THE ORCHARDS DAY HOSPITAL</v>
      </c>
      <c r="BE3866" s="133" t="s">
        <v>7772</v>
      </c>
      <c r="BF3866" s="133" t="s">
        <v>7773</v>
      </c>
      <c r="BG3866" s="133" t="s">
        <v>7772</v>
      </c>
      <c r="BH3866" s="133" t="s">
        <v>7773</v>
      </c>
      <c r="BI3866" s="133" t="s">
        <v>7527</v>
      </c>
    </row>
    <row r="3867" spans="56:61" s="20" customFormat="1" ht="15" hidden="1" x14ac:dyDescent="0.25">
      <c r="BD3867" t="str">
        <f t="shared" si="133"/>
        <v>RX3THE RIDINGS</v>
      </c>
      <c r="BE3867" s="133" t="s">
        <v>7774</v>
      </c>
      <c r="BF3867" s="133" t="s">
        <v>7775</v>
      </c>
      <c r="BG3867" s="133" t="s">
        <v>7774</v>
      </c>
      <c r="BH3867" s="133" t="s">
        <v>7775</v>
      </c>
      <c r="BI3867" s="133" t="s">
        <v>7527</v>
      </c>
    </row>
    <row r="3868" spans="56:61" s="20" customFormat="1" ht="15" hidden="1" x14ac:dyDescent="0.25">
      <c r="BD3868" t="str">
        <f t="shared" si="133"/>
        <v>RX3THE WILLOWS NH</v>
      </c>
      <c r="BE3868" s="133" t="s">
        <v>7776</v>
      </c>
      <c r="BF3868" s="133" t="s">
        <v>7777</v>
      </c>
      <c r="BG3868" s="133" t="s">
        <v>7776</v>
      </c>
      <c r="BH3868" s="133" t="s">
        <v>7777</v>
      </c>
      <c r="BI3868" s="133" t="s">
        <v>7527</v>
      </c>
    </row>
    <row r="3869" spans="56:61" s="20" customFormat="1" ht="15" hidden="1" x14ac:dyDescent="0.25">
      <c r="BD3869" t="str">
        <f t="shared" si="133"/>
        <v>RX3TRAFALGAR SQUARE</v>
      </c>
      <c r="BE3869" s="133" t="s">
        <v>7778</v>
      </c>
      <c r="BF3869" s="133" t="s">
        <v>7779</v>
      </c>
      <c r="BG3869" s="133" t="s">
        <v>7778</v>
      </c>
      <c r="BH3869" s="133" t="s">
        <v>7779</v>
      </c>
      <c r="BI3869" s="133" t="s">
        <v>7527</v>
      </c>
    </row>
    <row r="3870" spans="56:61" s="20" customFormat="1" ht="15" hidden="1" x14ac:dyDescent="0.25">
      <c r="BD3870" t="str">
        <f t="shared" si="133"/>
        <v>RX3UNIT 1</v>
      </c>
      <c r="BE3870" s="133" t="s">
        <v>7780</v>
      </c>
      <c r="BF3870" s="133" t="s">
        <v>7781</v>
      </c>
      <c r="BG3870" s="133" t="s">
        <v>7780</v>
      </c>
      <c r="BH3870" s="133" t="s">
        <v>7781</v>
      </c>
      <c r="BI3870" s="133" t="s">
        <v>7527</v>
      </c>
    </row>
    <row r="3871" spans="56:61" s="20" customFormat="1" ht="15" hidden="1" x14ac:dyDescent="0.25">
      <c r="BD3871" t="str">
        <f t="shared" si="133"/>
        <v>RX3UNIVERSITY HOSPITAL OF HARTLEPOOL</v>
      </c>
      <c r="BE3871" s="133" t="s">
        <v>7782</v>
      </c>
      <c r="BF3871" s="133" t="s">
        <v>5816</v>
      </c>
      <c r="BG3871" s="133" t="s">
        <v>7782</v>
      </c>
      <c r="BH3871" s="133" t="s">
        <v>5816</v>
      </c>
      <c r="BI3871" s="133" t="s">
        <v>7527</v>
      </c>
    </row>
    <row r="3872" spans="56:61" s="20" customFormat="1" ht="15" hidden="1" x14ac:dyDescent="0.25">
      <c r="BD3872" t="str">
        <f t="shared" si="133"/>
        <v>RX3UNIVERSITY HOSPITAL OF NORTH DURHAM</v>
      </c>
      <c r="BE3872" s="133" t="s">
        <v>7783</v>
      </c>
      <c r="BF3872" s="133" t="s">
        <v>2892</v>
      </c>
      <c r="BG3872" s="133" t="s">
        <v>7783</v>
      </c>
      <c r="BH3872" s="133" t="s">
        <v>2892</v>
      </c>
      <c r="BI3872" s="133" t="s">
        <v>7527</v>
      </c>
    </row>
    <row r="3873" spans="56:61" s="20" customFormat="1" ht="15" hidden="1" x14ac:dyDescent="0.25">
      <c r="BD3873" t="str">
        <f t="shared" si="133"/>
        <v>RX3UNIVERSITY HOSPITAL OF NORTH TEES</v>
      </c>
      <c r="BE3873" s="133" t="s">
        <v>7784</v>
      </c>
      <c r="BF3873" s="133" t="s">
        <v>5818</v>
      </c>
      <c r="BG3873" s="133" t="s">
        <v>7784</v>
      </c>
      <c r="BH3873" s="133" t="s">
        <v>5818</v>
      </c>
      <c r="BI3873" s="133" t="s">
        <v>7527</v>
      </c>
    </row>
    <row r="3874" spans="56:61" s="20" customFormat="1" ht="15" hidden="1" x14ac:dyDescent="0.25">
      <c r="BD3874" t="str">
        <f t="shared" si="133"/>
        <v>RX3UNIVERSITY HOSPITAL OF NORTH TEES MENTAL HEALTH UNIT</v>
      </c>
      <c r="BE3874" s="133" t="s">
        <v>7785</v>
      </c>
      <c r="BF3874" s="133" t="s">
        <v>7786</v>
      </c>
      <c r="BG3874" s="133" t="s">
        <v>7785</v>
      </c>
      <c r="BH3874" s="133" t="s">
        <v>7786</v>
      </c>
      <c r="BI3874" s="133" t="s">
        <v>7527</v>
      </c>
    </row>
    <row r="3875" spans="56:61" s="20" customFormat="1" ht="15" hidden="1" x14ac:dyDescent="0.25">
      <c r="BD3875" t="str">
        <f t="shared" si="133"/>
        <v>RX3WEST LANE HOSPITAL</v>
      </c>
      <c r="BE3875" s="133" t="s">
        <v>7787</v>
      </c>
      <c r="BF3875" s="133" t="s">
        <v>7788</v>
      </c>
      <c r="BG3875" s="133" t="s">
        <v>7787</v>
      </c>
      <c r="BH3875" s="133" t="s">
        <v>7788</v>
      </c>
      <c r="BI3875" s="133" t="s">
        <v>7527</v>
      </c>
    </row>
    <row r="3876" spans="56:61" s="20" customFormat="1" ht="15" hidden="1" x14ac:dyDescent="0.25">
      <c r="BD3876" t="str">
        <f t="shared" si="133"/>
        <v>RX3WEST LANE HOSPITAL WESTWOOD CENTRE</v>
      </c>
      <c r="BE3876" s="133" t="s">
        <v>7789</v>
      </c>
      <c r="BF3876" s="133" t="s">
        <v>7790</v>
      </c>
      <c r="BG3876" s="133" t="s">
        <v>7789</v>
      </c>
      <c r="BH3876" s="133" t="s">
        <v>7790</v>
      </c>
      <c r="BI3876" s="133" t="s">
        <v>7527</v>
      </c>
    </row>
    <row r="3877" spans="56:61" s="20" customFormat="1" ht="15" hidden="1" x14ac:dyDescent="0.25">
      <c r="BD3877" t="str">
        <f t="shared" si="133"/>
        <v>RX3WEST PARK HOSPITAL</v>
      </c>
      <c r="BE3877" s="133" t="s">
        <v>7791</v>
      </c>
      <c r="BF3877" s="133" t="s">
        <v>2881</v>
      </c>
      <c r="BG3877" s="133" t="s">
        <v>7791</v>
      </c>
      <c r="BH3877" s="133" t="s">
        <v>2881</v>
      </c>
      <c r="BI3877" s="133" t="s">
        <v>7527</v>
      </c>
    </row>
    <row r="3878" spans="56:61" s="20" customFormat="1" ht="15" hidden="1" x14ac:dyDescent="0.25">
      <c r="BD3878" t="str">
        <f t="shared" si="133"/>
        <v>RX3WHITBY &amp; MALTON MHSOP</v>
      </c>
      <c r="BE3878" s="133" t="s">
        <v>7792</v>
      </c>
      <c r="BF3878" s="133" t="s">
        <v>7793</v>
      </c>
      <c r="BG3878" s="133" t="s">
        <v>7792</v>
      </c>
      <c r="BH3878" s="133" t="s">
        <v>7793</v>
      </c>
      <c r="BI3878" s="133" t="s">
        <v>7527</v>
      </c>
    </row>
    <row r="3879" spans="56:61" s="20" customFormat="1" ht="15" hidden="1" x14ac:dyDescent="0.25">
      <c r="BD3879" t="str">
        <f t="shared" si="133"/>
        <v xml:space="preserve">RX3WHITE HORSE VIEW </v>
      </c>
      <c r="BE3879" s="133" t="s">
        <v>7794</v>
      </c>
      <c r="BF3879" s="133" t="s">
        <v>7795</v>
      </c>
      <c r="BG3879" s="133" t="s">
        <v>7794</v>
      </c>
      <c r="BH3879" s="133" t="s">
        <v>7795</v>
      </c>
      <c r="BI3879" s="133" t="s">
        <v>7527</v>
      </c>
    </row>
    <row r="3880" spans="56:61" s="20" customFormat="1" ht="15" hidden="1" x14ac:dyDescent="0.25">
      <c r="BD3880" t="str">
        <f t="shared" si="133"/>
        <v>RX3WOLFSON RESEARCH INSTITUTE</v>
      </c>
      <c r="BE3880" s="133" t="s">
        <v>7796</v>
      </c>
      <c r="BF3880" s="133" t="s">
        <v>7797</v>
      </c>
      <c r="BG3880" s="133" t="s">
        <v>7796</v>
      </c>
      <c r="BH3880" s="133" t="s">
        <v>7797</v>
      </c>
      <c r="BI3880" s="133" t="s">
        <v>7527</v>
      </c>
    </row>
    <row r="3881" spans="56:61" s="20" customFormat="1" ht="15" hidden="1" x14ac:dyDescent="0.25">
      <c r="BD3881" t="str">
        <f t="shared" si="133"/>
        <v>RX3WORSLEY COURT</v>
      </c>
      <c r="BE3881" s="133" t="s">
        <v>7798</v>
      </c>
      <c r="BF3881" s="133" t="s">
        <v>2079</v>
      </c>
      <c r="BG3881" s="133" t="s">
        <v>7798</v>
      </c>
      <c r="BH3881" s="133" t="s">
        <v>2079</v>
      </c>
      <c r="BI3881" s="133" t="s">
        <v>7527</v>
      </c>
    </row>
    <row r="3882" spans="56:61" s="20" customFormat="1" ht="12.75" hidden="1" customHeight="1" x14ac:dyDescent="0.25">
      <c r="BD3882" t="str">
        <f t="shared" si="133"/>
        <v>RX4ACACIA HOUSE (ASHINGTON)</v>
      </c>
      <c r="BE3882" s="133" t="s">
        <v>7799</v>
      </c>
      <c r="BF3882" s="133" t="s">
        <v>7800</v>
      </c>
      <c r="BG3882" s="133" t="s">
        <v>7799</v>
      </c>
      <c r="BH3882" s="133" t="s">
        <v>7800</v>
      </c>
      <c r="BI3882" s="133" t="s">
        <v>7801</v>
      </c>
    </row>
    <row r="3883" spans="56:61" s="20" customFormat="1" ht="12.75" hidden="1" customHeight="1" x14ac:dyDescent="0.25">
      <c r="BD3883" t="str">
        <f t="shared" si="133"/>
        <v>RX4ACUTE PSYCH - TYNEDALE</v>
      </c>
      <c r="BE3883" s="133" t="s">
        <v>7802</v>
      </c>
      <c r="BF3883" s="133" t="s">
        <v>7803</v>
      </c>
      <c r="BG3883" s="133" t="s">
        <v>7802</v>
      </c>
      <c r="BH3883" s="133" t="s">
        <v>7803</v>
      </c>
      <c r="BI3883" s="133" t="s">
        <v>7801</v>
      </c>
    </row>
    <row r="3884" spans="56:61" s="20" customFormat="1" ht="12.75" hidden="1" customHeight="1" x14ac:dyDescent="0.25">
      <c r="BD3884" t="str">
        <f t="shared" si="133"/>
        <v>RX4ACUTE PSYCH, MORPETH / WANSBECK</v>
      </c>
      <c r="BE3884" s="133" t="s">
        <v>7804</v>
      </c>
      <c r="BF3884" s="133" t="s">
        <v>7805</v>
      </c>
      <c r="BG3884" s="133" t="s">
        <v>7804</v>
      </c>
      <c r="BH3884" s="133" t="s">
        <v>7805</v>
      </c>
      <c r="BI3884" s="133" t="s">
        <v>7801</v>
      </c>
    </row>
    <row r="3885" spans="56:61" s="20" customFormat="1" ht="12.75" hidden="1" customHeight="1" x14ac:dyDescent="0.25">
      <c r="BD3885" t="str">
        <f t="shared" si="133"/>
        <v>RX4ADHD - CHILD &amp; FAMILY</v>
      </c>
      <c r="BE3885" s="133" t="s">
        <v>7806</v>
      </c>
      <c r="BF3885" s="133" t="s">
        <v>7807</v>
      </c>
      <c r="BG3885" s="133" t="s">
        <v>7806</v>
      </c>
      <c r="BH3885" s="133" t="s">
        <v>7807</v>
      </c>
      <c r="BI3885" s="133" t="s">
        <v>7801</v>
      </c>
    </row>
    <row r="3886" spans="56:61" s="20" customFormat="1" ht="15" hidden="1" x14ac:dyDescent="0.25">
      <c r="BD3886" t="str">
        <f t="shared" si="133"/>
        <v>RX4ADHD [WAA]</v>
      </c>
      <c r="BE3886" s="133" t="s">
        <v>7808</v>
      </c>
      <c r="BF3886" s="133" t="s">
        <v>7809</v>
      </c>
      <c r="BG3886" s="133" t="s">
        <v>7808</v>
      </c>
      <c r="BH3886" s="133" t="s">
        <v>7809</v>
      </c>
      <c r="BI3886" s="133" t="s">
        <v>7801</v>
      </c>
    </row>
    <row r="3887" spans="56:61" s="20" customFormat="1" ht="12.75" hidden="1" customHeight="1" x14ac:dyDescent="0.25">
      <c r="BD3887" t="str">
        <f t="shared" si="133"/>
        <v>RX4ADOLESCENT FORENSIC NEWCASTLE, ROYCROFT UNIT</v>
      </c>
      <c r="BE3887" s="133" t="s">
        <v>7810</v>
      </c>
      <c r="BF3887" s="133" t="s">
        <v>7811</v>
      </c>
      <c r="BG3887" s="133" t="s">
        <v>7810</v>
      </c>
      <c r="BH3887" s="133" t="s">
        <v>7811</v>
      </c>
      <c r="BI3887" s="133" t="s">
        <v>7801</v>
      </c>
    </row>
    <row r="3888" spans="56:61" s="20" customFormat="1" ht="15" hidden="1" x14ac:dyDescent="0.25">
      <c r="BD3888" t="str">
        <f t="shared" si="133"/>
        <v>RX4AFFECTIVE DISORDERS - LEAZES WING</v>
      </c>
      <c r="BE3888" s="133" t="s">
        <v>7812</v>
      </c>
      <c r="BF3888" s="133" t="s">
        <v>7813</v>
      </c>
      <c r="BG3888" s="133" t="s">
        <v>7812</v>
      </c>
      <c r="BH3888" s="133" t="s">
        <v>7813</v>
      </c>
      <c r="BI3888" s="133" t="s">
        <v>7801</v>
      </c>
    </row>
    <row r="3889" spans="56:61" s="20" customFormat="1" ht="15" hidden="1" x14ac:dyDescent="0.25">
      <c r="BD3889" t="str">
        <f t="shared" si="133"/>
        <v>RX4ALNWICK INFIRMARY</v>
      </c>
      <c r="BE3889" s="133" t="s">
        <v>7814</v>
      </c>
      <c r="BF3889" s="133" t="s">
        <v>7815</v>
      </c>
      <c r="BG3889" s="133" t="s">
        <v>7814</v>
      </c>
      <c r="BH3889" s="133" t="s">
        <v>7815</v>
      </c>
      <c r="BI3889" s="133" t="s">
        <v>7801</v>
      </c>
    </row>
    <row r="3890" spans="56:61" s="20" customFormat="1" ht="15" hidden="1" x14ac:dyDescent="0.25">
      <c r="BD3890" t="str">
        <f t="shared" si="133"/>
        <v>RX4AVONRIDGE MENTAL HEALTH COMMUNITY UNIT</v>
      </c>
      <c r="BE3890" s="133" t="s">
        <v>7816</v>
      </c>
      <c r="BF3890" s="133" t="s">
        <v>7817</v>
      </c>
      <c r="BG3890" s="133" t="s">
        <v>7816</v>
      </c>
      <c r="BH3890" s="133" t="s">
        <v>7817</v>
      </c>
      <c r="BI3890" s="133" t="s">
        <v>7801</v>
      </c>
    </row>
    <row r="3891" spans="56:61" s="20" customFormat="1" ht="15" hidden="1" x14ac:dyDescent="0.25">
      <c r="BD3891" t="str">
        <f t="shared" si="133"/>
        <v>RX4BAILIFFGATE</v>
      </c>
      <c r="BE3891" s="133" t="s">
        <v>7818</v>
      </c>
      <c r="BF3891" s="133" t="s">
        <v>7819</v>
      </c>
      <c r="BG3891" s="133" t="s">
        <v>7818</v>
      </c>
      <c r="BH3891" s="133" t="s">
        <v>7819</v>
      </c>
      <c r="BI3891" s="133" t="s">
        <v>7801</v>
      </c>
    </row>
    <row r="3892" spans="56:61" s="20" customFormat="1" ht="15" hidden="1" x14ac:dyDescent="0.25">
      <c r="BD3892" t="str">
        <f t="shared" si="133"/>
        <v>RX4BARNES UNIT</v>
      </c>
      <c r="BE3892" s="133" t="s">
        <v>7820</v>
      </c>
      <c r="BF3892" s="133" t="s">
        <v>7821</v>
      </c>
      <c r="BG3892" s="133" t="s">
        <v>7820</v>
      </c>
      <c r="BH3892" s="133" t="s">
        <v>7821</v>
      </c>
      <c r="BI3892" s="133" t="s">
        <v>7801</v>
      </c>
    </row>
    <row r="3893" spans="56:61" s="20" customFormat="1" ht="12.75" hidden="1" customHeight="1" x14ac:dyDescent="0.25">
      <c r="BD3893" t="str">
        <f t="shared" si="133"/>
        <v>RX4BASRA MENTAL HEALTH COMMUNITY UNIT</v>
      </c>
      <c r="BE3893" s="133" t="s">
        <v>7822</v>
      </c>
      <c r="BF3893" s="133" t="s">
        <v>7823</v>
      </c>
      <c r="BG3893" s="133" t="s">
        <v>7822</v>
      </c>
      <c r="BH3893" s="133" t="s">
        <v>7823</v>
      </c>
      <c r="BI3893" s="133" t="s">
        <v>7801</v>
      </c>
    </row>
    <row r="3894" spans="56:61" s="20" customFormat="1" ht="15" hidden="1" x14ac:dyDescent="0.25">
      <c r="BD3894" t="str">
        <f t="shared" si="133"/>
        <v>RX4BELSAY UNIT</v>
      </c>
      <c r="BE3894" s="133" t="s">
        <v>7824</v>
      </c>
      <c r="BF3894" s="133" t="s">
        <v>7825</v>
      </c>
      <c r="BG3894" s="133" t="s">
        <v>7824</v>
      </c>
      <c r="BH3894" s="133" t="s">
        <v>7825</v>
      </c>
      <c r="BI3894" s="133" t="s">
        <v>7801</v>
      </c>
    </row>
    <row r="3895" spans="56:61" s="20" customFormat="1" ht="15" hidden="1" x14ac:dyDescent="0.25">
      <c r="BD3895" t="str">
        <f t="shared" si="133"/>
        <v>RX4BENSHAM HOSPITAL</v>
      </c>
      <c r="BE3895" s="133" t="s">
        <v>7826</v>
      </c>
      <c r="BF3895" s="133" t="s">
        <v>7827</v>
      </c>
      <c r="BG3895" s="133" t="s">
        <v>7826</v>
      </c>
      <c r="BH3895" s="133" t="s">
        <v>7827</v>
      </c>
      <c r="BI3895" s="133" t="s">
        <v>7801</v>
      </c>
    </row>
    <row r="3896" spans="56:61" s="20" customFormat="1" ht="15" hidden="1" x14ac:dyDescent="0.25">
      <c r="BD3896" t="str">
        <f t="shared" si="133"/>
        <v>RX4BENTON VIEW</v>
      </c>
      <c r="BE3896" s="133" t="s">
        <v>7828</v>
      </c>
      <c r="BF3896" s="133" t="s">
        <v>7829</v>
      </c>
      <c r="BG3896" s="133" t="s">
        <v>7828</v>
      </c>
      <c r="BH3896" s="133" t="s">
        <v>7829</v>
      </c>
      <c r="BI3896" s="133" t="s">
        <v>7801</v>
      </c>
    </row>
    <row r="3897" spans="56:61" s="20" customFormat="1" ht="15" hidden="1" x14ac:dyDescent="0.25">
      <c r="BD3897" t="str">
        <f t="shared" si="133"/>
        <v>RX4BERRISHILL GROVE MENTAL HEALTH COMMUNITY UNIT</v>
      </c>
      <c r="BE3897" s="133" t="s">
        <v>7830</v>
      </c>
      <c r="BF3897" s="133" t="s">
        <v>7831</v>
      </c>
      <c r="BG3897" s="133" t="s">
        <v>7830</v>
      </c>
      <c r="BH3897" s="133" t="s">
        <v>7831</v>
      </c>
      <c r="BI3897" s="133" t="s">
        <v>7801</v>
      </c>
    </row>
    <row r="3898" spans="56:61" s="20" customFormat="1" ht="12.75" hidden="1" customHeight="1" x14ac:dyDescent="0.25">
      <c r="BD3898" t="str">
        <f t="shared" si="133"/>
        <v>RX4BERWICK INFIRMARY SITE</v>
      </c>
      <c r="BE3898" s="133" t="s">
        <v>7832</v>
      </c>
      <c r="BF3898" s="133" t="s">
        <v>7833</v>
      </c>
      <c r="BG3898" s="133" t="s">
        <v>7832</v>
      </c>
      <c r="BH3898" s="133" t="s">
        <v>7833</v>
      </c>
      <c r="BI3898" s="133" t="s">
        <v>7801</v>
      </c>
    </row>
    <row r="3899" spans="56:61" s="20" customFormat="1" ht="12.75" hidden="1" customHeight="1" x14ac:dyDescent="0.25">
      <c r="BD3899" t="str">
        <f t="shared" si="133"/>
        <v>RX4BLYTH ADVICE &amp; NEEDLE EXCHANGE FOR DRUG USERS</v>
      </c>
      <c r="BE3899" s="133" t="s">
        <v>7834</v>
      </c>
      <c r="BF3899" s="133" t="s">
        <v>7835</v>
      </c>
      <c r="BG3899" s="133" t="s">
        <v>7834</v>
      </c>
      <c r="BH3899" s="133" t="s">
        <v>7835</v>
      </c>
      <c r="BI3899" s="133" t="s">
        <v>7801</v>
      </c>
    </row>
    <row r="3900" spans="56:61" s="20" customFormat="1" ht="12.75" hidden="1" customHeight="1" x14ac:dyDescent="0.25">
      <c r="BD3900" t="str">
        <f t="shared" si="133"/>
        <v>RX4BRAESIDE</v>
      </c>
      <c r="BE3900" s="133" t="s">
        <v>7836</v>
      </c>
      <c r="BF3900" s="133" t="s">
        <v>7837</v>
      </c>
      <c r="BG3900" s="133" t="s">
        <v>7836</v>
      </c>
      <c r="BH3900" s="133" t="s">
        <v>7837</v>
      </c>
      <c r="BI3900" s="133" t="s">
        <v>7801</v>
      </c>
    </row>
    <row r="3901" spans="56:61" s="20" customFormat="1" ht="15" hidden="1" x14ac:dyDescent="0.25">
      <c r="BD3901" t="str">
        <f t="shared" si="133"/>
        <v>RX4BROOKE HOUSE</v>
      </c>
      <c r="BE3901" s="131" t="s">
        <v>7838</v>
      </c>
      <c r="BF3901" s="129" t="s">
        <v>7839</v>
      </c>
      <c r="BG3901" s="131" t="s">
        <v>7838</v>
      </c>
      <c r="BH3901" s="129" t="s">
        <v>7839</v>
      </c>
      <c r="BI3901" s="133" t="s">
        <v>7801</v>
      </c>
    </row>
    <row r="3902" spans="56:61" s="20" customFormat="1" ht="12.75" hidden="1" customHeight="1" x14ac:dyDescent="0.25">
      <c r="BD3902" t="str">
        <f t="shared" si="133"/>
        <v>RX4CAMPUS FOR AGEING &amp; VITALITY</v>
      </c>
      <c r="BE3902" s="133" t="s">
        <v>7840</v>
      </c>
      <c r="BF3902" s="133" t="s">
        <v>7841</v>
      </c>
      <c r="BG3902" s="133" t="s">
        <v>7840</v>
      </c>
      <c r="BH3902" s="133" t="s">
        <v>7841</v>
      </c>
      <c r="BI3902" s="133" t="s">
        <v>7801</v>
      </c>
    </row>
    <row r="3903" spans="56:61" s="20" customFormat="1" ht="12.75" hidden="1" customHeight="1" x14ac:dyDescent="0.25">
      <c r="BD3903" t="str">
        <f t="shared" si="133"/>
        <v>RX4CARRDALE MENTAL HEALTH COMMUNITY UNIT</v>
      </c>
      <c r="BE3903" s="133" t="s">
        <v>7842</v>
      </c>
      <c r="BF3903" s="133" t="s">
        <v>7843</v>
      </c>
      <c r="BG3903" s="133" t="s">
        <v>7842</v>
      </c>
      <c r="BH3903" s="133" t="s">
        <v>7843</v>
      </c>
      <c r="BI3903" s="133" t="s">
        <v>7801</v>
      </c>
    </row>
    <row r="3904" spans="56:61" s="20" customFormat="1" ht="12.75" hidden="1" customHeight="1" x14ac:dyDescent="0.25">
      <c r="BD3904" t="str">
        <f t="shared" si="133"/>
        <v>RX4CASAMINA</v>
      </c>
      <c r="BE3904" s="133" t="s">
        <v>7844</v>
      </c>
      <c r="BF3904" s="133" t="s">
        <v>7845</v>
      </c>
      <c r="BG3904" s="133" t="s">
        <v>7844</v>
      </c>
      <c r="BH3904" s="133" t="s">
        <v>7845</v>
      </c>
      <c r="BI3904" s="133" t="s">
        <v>7801</v>
      </c>
    </row>
    <row r="3905" spans="56:61" s="20" customFormat="1" ht="15" hidden="1" x14ac:dyDescent="0.25">
      <c r="BD3905" t="str">
        <f t="shared" si="133"/>
        <v>RX4CEDAR GRANGE MENTAL HEALTH COMMUNITY UNIT</v>
      </c>
      <c r="BE3905" s="133" t="s">
        <v>7846</v>
      </c>
      <c r="BF3905" s="133" t="s">
        <v>7847</v>
      </c>
      <c r="BG3905" s="133" t="s">
        <v>7846</v>
      </c>
      <c r="BH3905" s="133" t="s">
        <v>7847</v>
      </c>
      <c r="BI3905" s="133" t="s">
        <v>7801</v>
      </c>
    </row>
    <row r="3906" spans="56:61" s="20" customFormat="1" ht="12.75" hidden="1" customHeight="1" x14ac:dyDescent="0.25">
      <c r="BD3906" t="str">
        <f t="shared" ref="BD3906:BD3969" si="134">CONCATENATE(LEFT(BE3906, 3),BF3906)</f>
        <v>RX4CHERRY KNOWLE HOSPITAL</v>
      </c>
      <c r="BE3906" s="133" t="s">
        <v>7848</v>
      </c>
      <c r="BF3906" s="133" t="s">
        <v>7849</v>
      </c>
      <c r="BG3906" s="133" t="s">
        <v>7848</v>
      </c>
      <c r="BH3906" s="133" t="s">
        <v>7849</v>
      </c>
      <c r="BI3906" s="133" t="s">
        <v>7801</v>
      </c>
    </row>
    <row r="3907" spans="56:61" s="20" customFormat="1" ht="15" hidden="1" x14ac:dyDescent="0.25">
      <c r="BD3907" t="str">
        <f t="shared" si="134"/>
        <v>RX4CHILD PSYCH CENTRAL - AISLING UNIT</v>
      </c>
      <c r="BE3907" s="133" t="s">
        <v>7850</v>
      </c>
      <c r="BF3907" s="133" t="s">
        <v>7851</v>
      </c>
      <c r="BG3907" s="133" t="s">
        <v>7850</v>
      </c>
      <c r="BH3907" s="133" t="s">
        <v>7851</v>
      </c>
      <c r="BI3907" s="133" t="s">
        <v>7801</v>
      </c>
    </row>
    <row r="3908" spans="56:61" s="20" customFormat="1" ht="15" hidden="1" x14ac:dyDescent="0.25">
      <c r="BD3908" t="str">
        <f t="shared" si="134"/>
        <v>RX4CHILD PSYCH NORTHUMBERLAND</v>
      </c>
      <c r="BE3908" s="133" t="s">
        <v>7852</v>
      </c>
      <c r="BF3908" s="133" t="s">
        <v>7853</v>
      </c>
      <c r="BG3908" s="133" t="s">
        <v>7852</v>
      </c>
      <c r="BH3908" s="133" t="s">
        <v>7853</v>
      </c>
      <c r="BI3908" s="133" t="s">
        <v>7801</v>
      </c>
    </row>
    <row r="3909" spans="56:61" s="20" customFormat="1" ht="15" hidden="1" x14ac:dyDescent="0.25">
      <c r="BD3909" t="str">
        <f t="shared" si="134"/>
        <v>RX4CHILD PSYCH SE NORTHUMBERLAND - LINHOPE UNIT</v>
      </c>
      <c r="BE3909" s="133" t="s">
        <v>7854</v>
      </c>
      <c r="BF3909" s="133" t="s">
        <v>7855</v>
      </c>
      <c r="BG3909" s="133" t="s">
        <v>7854</v>
      </c>
      <c r="BH3909" s="133" t="s">
        <v>7855</v>
      </c>
      <c r="BI3909" s="133" t="s">
        <v>7801</v>
      </c>
    </row>
    <row r="3910" spans="56:61" s="20" customFormat="1" ht="15" hidden="1" x14ac:dyDescent="0.25">
      <c r="BD3910" t="str">
        <f t="shared" si="134"/>
        <v>RX4CHILD PSYCH TYNEDALE</v>
      </c>
      <c r="BE3910" s="133" t="s">
        <v>7856</v>
      </c>
      <c r="BF3910" s="133" t="s">
        <v>7857</v>
      </c>
      <c r="BG3910" s="133" t="s">
        <v>7856</v>
      </c>
      <c r="BH3910" s="133" t="s">
        <v>7857</v>
      </c>
      <c r="BI3910" s="133" t="s">
        <v>7801</v>
      </c>
    </row>
    <row r="3911" spans="56:61" s="20" customFormat="1" ht="15" hidden="1" x14ac:dyDescent="0.25">
      <c r="BD3911" t="str">
        <f t="shared" si="134"/>
        <v>RX4CNDS</v>
      </c>
      <c r="BE3911" s="133" t="s">
        <v>7858</v>
      </c>
      <c r="BF3911" s="133" t="s">
        <v>7859</v>
      </c>
      <c r="BG3911" s="133" t="s">
        <v>7858</v>
      </c>
      <c r="BH3911" s="133" t="s">
        <v>7859</v>
      </c>
      <c r="BI3911" s="133" t="s">
        <v>7801</v>
      </c>
    </row>
    <row r="3912" spans="56:61" s="20" customFormat="1" ht="15" hidden="1" x14ac:dyDescent="0.25">
      <c r="BD3912" t="str">
        <f t="shared" si="134"/>
        <v>RX4COMMUNITY MENTAL HEALTH PARTNERSHIP</v>
      </c>
      <c r="BE3912" s="133" t="s">
        <v>7860</v>
      </c>
      <c r="BF3912" s="133" t="s">
        <v>7861</v>
      </c>
      <c r="BG3912" s="133" t="s">
        <v>7860</v>
      </c>
      <c r="BH3912" s="133" t="s">
        <v>7861</v>
      </c>
      <c r="BI3912" s="133" t="s">
        <v>7801</v>
      </c>
    </row>
    <row r="3913" spans="56:61" s="20" customFormat="1" ht="15" hidden="1" x14ac:dyDescent="0.25">
      <c r="BD3913" t="str">
        <f t="shared" si="134"/>
        <v>RX4CRAIGAVON</v>
      </c>
      <c r="BE3913" s="133" t="s">
        <v>7862</v>
      </c>
      <c r="BF3913" s="133" t="s">
        <v>7863</v>
      </c>
      <c r="BG3913" s="133" t="s">
        <v>7862</v>
      </c>
      <c r="BH3913" s="133" t="s">
        <v>7863</v>
      </c>
      <c r="BI3913" s="133" t="s">
        <v>7801</v>
      </c>
    </row>
    <row r="3914" spans="56:61" s="20" customFormat="1" ht="15" hidden="1" x14ac:dyDescent="0.25">
      <c r="BD3914" t="str">
        <f t="shared" si="134"/>
        <v>RX4CRHT NORTHUMBERLAND</v>
      </c>
      <c r="BE3914" s="133" t="s">
        <v>7864</v>
      </c>
      <c r="BF3914" s="133" t="s">
        <v>7865</v>
      </c>
      <c r="BG3914" s="133" t="s">
        <v>7864</v>
      </c>
      <c r="BH3914" s="133" t="s">
        <v>7865</v>
      </c>
      <c r="BI3914" s="133" t="s">
        <v>7801</v>
      </c>
    </row>
    <row r="3915" spans="56:61" s="20" customFormat="1" ht="15" hidden="1" x14ac:dyDescent="0.25">
      <c r="BD3915" t="str">
        <f t="shared" si="134"/>
        <v>RX4DELIBERATE SELF HARM</v>
      </c>
      <c r="BE3915" s="133" t="s">
        <v>7866</v>
      </c>
      <c r="BF3915" s="133" t="s">
        <v>7867</v>
      </c>
      <c r="BG3915" s="133" t="s">
        <v>7866</v>
      </c>
      <c r="BH3915" s="133" t="s">
        <v>7867</v>
      </c>
      <c r="BI3915" s="133" t="s">
        <v>7801</v>
      </c>
    </row>
    <row r="3916" spans="56:61" s="20" customFormat="1" ht="15" hidden="1" x14ac:dyDescent="0.25">
      <c r="BD3916" t="str">
        <f t="shared" si="134"/>
        <v>RX4DENE COTTAGE MENTAL HEALTH COMMUNITY UNIT</v>
      </c>
      <c r="BE3916" s="133" t="s">
        <v>7868</v>
      </c>
      <c r="BF3916" s="133" t="s">
        <v>7869</v>
      </c>
      <c r="BG3916" s="133" t="s">
        <v>7868</v>
      </c>
      <c r="BH3916" s="133" t="s">
        <v>7869</v>
      </c>
      <c r="BI3916" s="133" t="s">
        <v>7801</v>
      </c>
    </row>
    <row r="3917" spans="56:61" s="20" customFormat="1" ht="15" hidden="1" x14ac:dyDescent="0.25">
      <c r="BD3917" t="str">
        <f t="shared" si="134"/>
        <v>RX4DEPARTMENT OF PSYCHIATRY (ROYAL VICTORIA INFIRMARY)</v>
      </c>
      <c r="BE3917" s="133" t="s">
        <v>7870</v>
      </c>
      <c r="BF3917" s="133" t="s">
        <v>7871</v>
      </c>
      <c r="BG3917" s="133" t="s">
        <v>7870</v>
      </c>
      <c r="BH3917" s="133" t="s">
        <v>7871</v>
      </c>
      <c r="BI3917" s="133" t="s">
        <v>7801</v>
      </c>
    </row>
    <row r="3918" spans="56:61" s="20" customFormat="1" ht="15" hidden="1" x14ac:dyDescent="0.25">
      <c r="BD3918" t="str">
        <f t="shared" si="134"/>
        <v>RX4DUNSTON HILL DAY HOSPITAL SITE</v>
      </c>
      <c r="BE3918" s="133" t="s">
        <v>7872</v>
      </c>
      <c r="BF3918" s="133" t="s">
        <v>7873</v>
      </c>
      <c r="BG3918" s="133" t="s">
        <v>7872</v>
      </c>
      <c r="BH3918" s="133" t="s">
        <v>7873</v>
      </c>
      <c r="BI3918" s="133" t="s">
        <v>7801</v>
      </c>
    </row>
    <row r="3919" spans="56:61" s="20" customFormat="1" ht="15" hidden="1" x14ac:dyDescent="0.25">
      <c r="BD3919" t="str">
        <f t="shared" si="134"/>
        <v>RX4ELM HOUSE</v>
      </c>
      <c r="BE3919" s="131" t="s">
        <v>7874</v>
      </c>
      <c r="BF3919" s="129" t="s">
        <v>7875</v>
      </c>
      <c r="BG3919" s="131" t="s">
        <v>7874</v>
      </c>
      <c r="BH3919" s="129" t="s">
        <v>7875</v>
      </c>
      <c r="BI3919" s="133" t="s">
        <v>7801</v>
      </c>
    </row>
    <row r="3920" spans="56:61" s="20" customFormat="1" ht="15" hidden="1" x14ac:dyDescent="0.25">
      <c r="BD3920" t="str">
        <f t="shared" si="134"/>
        <v>RX4ELSDEN MEWS MENTAL HEALTH COMMUNITY UNIT</v>
      </c>
      <c r="BE3920" s="133" t="s">
        <v>7876</v>
      </c>
      <c r="BF3920" s="133" t="s">
        <v>7877</v>
      </c>
      <c r="BG3920" s="133" t="s">
        <v>7876</v>
      </c>
      <c r="BH3920" s="133" t="s">
        <v>7877</v>
      </c>
      <c r="BI3920" s="133" t="s">
        <v>7801</v>
      </c>
    </row>
    <row r="3921" spans="56:61" s="20" customFormat="1" ht="15" hidden="1" x14ac:dyDescent="0.25">
      <c r="BD3921" t="str">
        <f t="shared" si="134"/>
        <v>RX4FERNDENE</v>
      </c>
      <c r="BE3921" s="133" t="s">
        <v>7878</v>
      </c>
      <c r="BF3921" s="133" t="s">
        <v>7879</v>
      </c>
      <c r="BG3921" s="133" t="s">
        <v>7878</v>
      </c>
      <c r="BH3921" s="133" t="s">
        <v>7879</v>
      </c>
      <c r="BI3921" s="133" t="s">
        <v>7801</v>
      </c>
    </row>
    <row r="3922" spans="56:61" s="20" customFormat="1" ht="15" hidden="1" x14ac:dyDescent="0.25">
      <c r="BD3922" t="str">
        <f t="shared" si="134"/>
        <v>RX4FLAX COTTAGES MENTAL HEALTH COMMUNITY UNIT</v>
      </c>
      <c r="BE3922" s="133" t="s">
        <v>7880</v>
      </c>
      <c r="BF3922" s="133" t="s">
        <v>7881</v>
      </c>
      <c r="BG3922" s="133" t="s">
        <v>7880</v>
      </c>
      <c r="BH3922" s="133" t="s">
        <v>7881</v>
      </c>
      <c r="BI3922" s="133" t="s">
        <v>7801</v>
      </c>
    </row>
    <row r="3923" spans="56:61" s="20" customFormat="1" ht="12.75" hidden="1" customHeight="1" x14ac:dyDescent="0.25">
      <c r="BD3923" t="str">
        <f t="shared" si="134"/>
        <v>RX4FLEMING NUFFIELD</v>
      </c>
      <c r="BE3923" s="133" t="s">
        <v>7882</v>
      </c>
      <c r="BF3923" s="133" t="s">
        <v>7883</v>
      </c>
      <c r="BG3923" s="133" t="s">
        <v>7882</v>
      </c>
      <c r="BH3923" s="133" t="s">
        <v>7883</v>
      </c>
      <c r="BI3923" s="133" t="s">
        <v>7801</v>
      </c>
    </row>
    <row r="3924" spans="56:61" s="20" customFormat="1" ht="12.75" hidden="1" customHeight="1" x14ac:dyDescent="0.25">
      <c r="BD3924" t="str">
        <f t="shared" si="134"/>
        <v>RX4FORENSIC UNIT NEWCASTLE</v>
      </c>
      <c r="BE3924" s="133" t="s">
        <v>7884</v>
      </c>
      <c r="BF3924" s="133" t="s">
        <v>7885</v>
      </c>
      <c r="BG3924" s="133" t="s">
        <v>7884</v>
      </c>
      <c r="BH3924" s="133" t="s">
        <v>7885</v>
      </c>
      <c r="BI3924" s="133" t="s">
        <v>7801</v>
      </c>
    </row>
    <row r="3925" spans="56:61" s="20" customFormat="1" ht="15" hidden="1" x14ac:dyDescent="0.25">
      <c r="BD3925" t="str">
        <f t="shared" si="134"/>
        <v>RX4GRANGE PARK MENTAL HEALTH COMMUNITY UNIT</v>
      </c>
      <c r="BE3925" s="133" t="s">
        <v>7886</v>
      </c>
      <c r="BF3925" s="133" t="s">
        <v>7887</v>
      </c>
      <c r="BG3925" s="133" t="s">
        <v>7886</v>
      </c>
      <c r="BH3925" s="133" t="s">
        <v>7887</v>
      </c>
      <c r="BI3925" s="133" t="s">
        <v>7801</v>
      </c>
    </row>
    <row r="3926" spans="56:61" s="20" customFormat="1" ht="12.75" hidden="1" customHeight="1" x14ac:dyDescent="0.25">
      <c r="BD3926" t="str">
        <f t="shared" si="134"/>
        <v>RX4HEXHAM CPN</v>
      </c>
      <c r="BE3926" s="133" t="s">
        <v>7888</v>
      </c>
      <c r="BF3926" s="133" t="s">
        <v>7889</v>
      </c>
      <c r="BG3926" s="133" t="s">
        <v>7888</v>
      </c>
      <c r="BH3926" s="133" t="s">
        <v>7889</v>
      </c>
      <c r="BI3926" s="133" t="s">
        <v>7801</v>
      </c>
    </row>
    <row r="3927" spans="56:61" s="20" customFormat="1" ht="12.75" hidden="1" customHeight="1" x14ac:dyDescent="0.25">
      <c r="BD3927" t="str">
        <f t="shared" si="134"/>
        <v>RX4HEXHAM CSMT</v>
      </c>
      <c r="BE3927" s="133" t="s">
        <v>7890</v>
      </c>
      <c r="BF3927" s="133" t="s">
        <v>7891</v>
      </c>
      <c r="BG3927" s="133" t="s">
        <v>7890</v>
      </c>
      <c r="BH3927" s="133" t="s">
        <v>7891</v>
      </c>
      <c r="BI3927" s="133" t="s">
        <v>7801</v>
      </c>
    </row>
    <row r="3928" spans="56:61" s="20" customFormat="1" ht="12.75" hidden="1" customHeight="1" x14ac:dyDescent="0.25">
      <c r="BD3928" t="str">
        <f t="shared" si="134"/>
        <v>RX4HEXHAM GENERAL HOSPITAL</v>
      </c>
      <c r="BE3928" s="133" t="s">
        <v>7892</v>
      </c>
      <c r="BF3928" s="133" t="s">
        <v>7893</v>
      </c>
      <c r="BG3928" s="133" t="s">
        <v>7892</v>
      </c>
      <c r="BH3928" s="133" t="s">
        <v>7893</v>
      </c>
      <c r="BI3928" s="133" t="s">
        <v>7801</v>
      </c>
    </row>
    <row r="3929" spans="56:61" s="20" customFormat="1" ht="15" hidden="1" x14ac:dyDescent="0.25">
      <c r="BD3929" t="str">
        <f t="shared" si="134"/>
        <v>RX4HIRST VILLAS MENTAL HEALTH COMMUNITY UNIT</v>
      </c>
      <c r="BE3929" s="133" t="s">
        <v>7894</v>
      </c>
      <c r="BF3929" s="133" t="s">
        <v>7895</v>
      </c>
      <c r="BG3929" s="133" t="s">
        <v>7894</v>
      </c>
      <c r="BH3929" s="133" t="s">
        <v>7895</v>
      </c>
      <c r="BI3929" s="133" t="s">
        <v>7801</v>
      </c>
    </row>
    <row r="3930" spans="56:61" s="20" customFormat="1" ht="12.75" hidden="1" customHeight="1" x14ac:dyDescent="0.25">
      <c r="BD3930" t="str">
        <f t="shared" si="134"/>
        <v>RX4HOLLYBUSH VILLAS MENTAL HEALTH COMMUNITY UNIT</v>
      </c>
      <c r="BE3930" s="133" t="s">
        <v>7896</v>
      </c>
      <c r="BF3930" s="133" t="s">
        <v>7897</v>
      </c>
      <c r="BG3930" s="133" t="s">
        <v>7896</v>
      </c>
      <c r="BH3930" s="133" t="s">
        <v>7897</v>
      </c>
      <c r="BI3930" s="133" t="s">
        <v>7801</v>
      </c>
    </row>
    <row r="3931" spans="56:61" s="20" customFormat="1" ht="15" hidden="1" x14ac:dyDescent="0.25">
      <c r="BD3931" t="str">
        <f t="shared" si="134"/>
        <v>RX4HOLMLEA</v>
      </c>
      <c r="BE3931" s="133" t="s">
        <v>7898</v>
      </c>
      <c r="BF3931" s="133" t="s">
        <v>7899</v>
      </c>
      <c r="BG3931" s="133" t="s">
        <v>7898</v>
      </c>
      <c r="BH3931" s="133" t="s">
        <v>7899</v>
      </c>
      <c r="BI3931" s="133" t="s">
        <v>7801</v>
      </c>
    </row>
    <row r="3932" spans="56:61" s="20" customFormat="1" ht="12.75" hidden="1" customHeight="1" x14ac:dyDescent="0.25">
      <c r="BD3932" t="str">
        <f t="shared" si="134"/>
        <v>RX4HOPEWOOD PARK</v>
      </c>
      <c r="BE3932" s="120" t="s">
        <v>7900</v>
      </c>
      <c r="BF3932" s="120" t="s">
        <v>7901</v>
      </c>
      <c r="BG3932" s="120" t="s">
        <v>7900</v>
      </c>
      <c r="BH3932" s="120" t="s">
        <v>7901</v>
      </c>
      <c r="BI3932" s="133" t="s">
        <v>7801</v>
      </c>
    </row>
    <row r="3933" spans="56:61" s="20" customFormat="1" ht="15" hidden="1" x14ac:dyDescent="0.25">
      <c r="BD3933" t="str">
        <f t="shared" si="134"/>
        <v>RX4HYLTON BANK MENTAL HEALTH COMMUNITY UNIT</v>
      </c>
      <c r="BE3933" s="133" t="s">
        <v>7902</v>
      </c>
      <c r="BF3933" s="133" t="s">
        <v>7903</v>
      </c>
      <c r="BG3933" s="133" t="s">
        <v>7902</v>
      </c>
      <c r="BH3933" s="133" t="s">
        <v>7903</v>
      </c>
      <c r="BI3933" s="133" t="s">
        <v>7801</v>
      </c>
    </row>
    <row r="3934" spans="56:61" s="20" customFormat="1" ht="15" hidden="1" x14ac:dyDescent="0.25">
      <c r="BD3934" t="str">
        <f t="shared" si="134"/>
        <v>RX4ICTS</v>
      </c>
      <c r="BE3934" s="133" t="s">
        <v>7904</v>
      </c>
      <c r="BF3934" s="133" t="s">
        <v>7905</v>
      </c>
      <c r="BG3934" s="133" t="s">
        <v>7904</v>
      </c>
      <c r="BH3934" s="133" t="s">
        <v>7905</v>
      </c>
      <c r="BI3934" s="133" t="s">
        <v>7801</v>
      </c>
    </row>
    <row r="3935" spans="56:61" s="20" customFormat="1" ht="12.75" hidden="1" customHeight="1" x14ac:dyDescent="0.25">
      <c r="BD3935" t="str">
        <f t="shared" si="134"/>
        <v>RX4LEATHAM</v>
      </c>
      <c r="BE3935" s="133" t="s">
        <v>7906</v>
      </c>
      <c r="BF3935" s="133" t="s">
        <v>7907</v>
      </c>
      <c r="BG3935" s="133" t="s">
        <v>7906</v>
      </c>
      <c r="BH3935" s="133" t="s">
        <v>7907</v>
      </c>
      <c r="BI3935" s="133" t="s">
        <v>7801</v>
      </c>
    </row>
    <row r="3936" spans="56:61" s="20" customFormat="1" ht="12.75" hidden="1" customHeight="1" x14ac:dyDescent="0.25">
      <c r="BD3936" t="str">
        <f t="shared" si="134"/>
        <v>RX4LYNDHURST GROVE MENTAL HEALTH COMMUNITY UNIT</v>
      </c>
      <c r="BE3936" s="133" t="s">
        <v>7908</v>
      </c>
      <c r="BF3936" s="133" t="s">
        <v>7909</v>
      </c>
      <c r="BG3936" s="133" t="s">
        <v>7908</v>
      </c>
      <c r="BH3936" s="133" t="s">
        <v>7909</v>
      </c>
      <c r="BI3936" s="133" t="s">
        <v>7801</v>
      </c>
    </row>
    <row r="3937" spans="56:61" s="20" customFormat="1" ht="15" hidden="1" x14ac:dyDescent="0.25">
      <c r="BD3937" t="str">
        <f t="shared" si="134"/>
        <v>RX4MONKTON HALL HOSPITAL</v>
      </c>
      <c r="BE3937" s="133" t="s">
        <v>7910</v>
      </c>
      <c r="BF3937" s="133" t="s">
        <v>1886</v>
      </c>
      <c r="BG3937" s="133" t="s">
        <v>7910</v>
      </c>
      <c r="BH3937" s="133" t="s">
        <v>1886</v>
      </c>
      <c r="BI3937" s="133" t="s">
        <v>7801</v>
      </c>
    </row>
    <row r="3938" spans="56:61" s="20" customFormat="1" ht="15" hidden="1" x14ac:dyDescent="0.25">
      <c r="BD3938" t="str">
        <f t="shared" si="134"/>
        <v>RX4MONKWEARMOUTH HOSPITAL</v>
      </c>
      <c r="BE3938" s="133" t="s">
        <v>7911</v>
      </c>
      <c r="BF3938" s="133" t="s">
        <v>7912</v>
      </c>
      <c r="BG3938" s="133" t="s">
        <v>7911</v>
      </c>
      <c r="BH3938" s="133" t="s">
        <v>7912</v>
      </c>
      <c r="BI3938" s="133" t="s">
        <v>7801</v>
      </c>
    </row>
    <row r="3939" spans="56:61" s="20" customFormat="1" ht="15" hidden="1" x14ac:dyDescent="0.25">
      <c r="BD3939" t="str">
        <f t="shared" si="134"/>
        <v>RX4MORPETH COTTAGE HOSPITAL</v>
      </c>
      <c r="BE3939" s="133" t="s">
        <v>7913</v>
      </c>
      <c r="BF3939" s="133" t="s">
        <v>7914</v>
      </c>
      <c r="BG3939" s="133" t="s">
        <v>7913</v>
      </c>
      <c r="BH3939" s="133" t="s">
        <v>7914</v>
      </c>
      <c r="BI3939" s="133" t="s">
        <v>7801</v>
      </c>
    </row>
    <row r="3940" spans="56:61" s="20" customFormat="1" ht="15" hidden="1" x14ac:dyDescent="0.25">
      <c r="BD3940" t="str">
        <f t="shared" si="134"/>
        <v>RX4NEUROPSYCHIATRY</v>
      </c>
      <c r="BE3940" s="133" t="s">
        <v>7915</v>
      </c>
      <c r="BF3940" s="133" t="s">
        <v>2943</v>
      </c>
      <c r="BG3940" s="133" t="s">
        <v>7915</v>
      </c>
      <c r="BH3940" s="133" t="s">
        <v>2943</v>
      </c>
      <c r="BI3940" s="133" t="s">
        <v>7801</v>
      </c>
    </row>
    <row r="3941" spans="56:61" s="20" customFormat="1" ht="15" hidden="1" x14ac:dyDescent="0.25">
      <c r="BD3941" t="str">
        <f t="shared" si="134"/>
        <v>RX4NEWBERRY COTTAGE</v>
      </c>
      <c r="BE3941" s="133" t="s">
        <v>7916</v>
      </c>
      <c r="BF3941" s="133" t="s">
        <v>7917</v>
      </c>
      <c r="BG3941" s="133" t="s">
        <v>7916</v>
      </c>
      <c r="BH3941" s="133" t="s">
        <v>7917</v>
      </c>
      <c r="BI3941" s="133" t="s">
        <v>7801</v>
      </c>
    </row>
    <row r="3942" spans="56:61" s="20" customFormat="1" ht="15" hidden="1" x14ac:dyDescent="0.25">
      <c r="BD3942" t="str">
        <f t="shared" si="134"/>
        <v>RX4NEWCASTLE GENERAL HOSPITAL</v>
      </c>
      <c r="BE3942" s="133" t="s">
        <v>7918</v>
      </c>
      <c r="BF3942" s="133" t="s">
        <v>7919</v>
      </c>
      <c r="BG3942" s="133" t="s">
        <v>7918</v>
      </c>
      <c r="BH3942" s="133" t="s">
        <v>7919</v>
      </c>
      <c r="BI3942" s="133" t="s">
        <v>7801</v>
      </c>
    </row>
    <row r="3943" spans="56:61" s="20" customFormat="1" ht="15" hidden="1" x14ac:dyDescent="0.25">
      <c r="BD3943" t="str">
        <f t="shared" si="134"/>
        <v>RX4NEWHAVEN COTTAGE</v>
      </c>
      <c r="BE3943" s="133" t="s">
        <v>7920</v>
      </c>
      <c r="BF3943" s="133" t="s">
        <v>7921</v>
      </c>
      <c r="BG3943" s="133" t="s">
        <v>7920</v>
      </c>
      <c r="BH3943" s="133" t="s">
        <v>7921</v>
      </c>
      <c r="BI3943" s="133" t="s">
        <v>7801</v>
      </c>
    </row>
    <row r="3944" spans="56:61" s="20" customFormat="1" ht="15" hidden="1" x14ac:dyDescent="0.25">
      <c r="BD3944" t="str">
        <f t="shared" si="134"/>
        <v>RX4NMP - CHILD &amp; FAMILY A</v>
      </c>
      <c r="BE3944" s="133" t="s">
        <v>7922</v>
      </c>
      <c r="BF3944" s="133" t="s">
        <v>7923</v>
      </c>
      <c r="BG3944" s="133" t="s">
        <v>7922</v>
      </c>
      <c r="BH3944" s="133" t="s">
        <v>7923</v>
      </c>
      <c r="BI3944" s="133" t="s">
        <v>7801</v>
      </c>
    </row>
    <row r="3945" spans="56:61" s="20" customFormat="1" ht="15" hidden="1" x14ac:dyDescent="0.25">
      <c r="BD3945" t="str">
        <f t="shared" si="134"/>
        <v>RX4NMP - CHILD &amp; FAMILY B</v>
      </c>
      <c r="BE3945" s="133" t="s">
        <v>7924</v>
      </c>
      <c r="BF3945" s="133" t="s">
        <v>7925</v>
      </c>
      <c r="BG3945" s="133" t="s">
        <v>7924</v>
      </c>
      <c r="BH3945" s="133" t="s">
        <v>7925</v>
      </c>
      <c r="BI3945" s="133" t="s">
        <v>7801</v>
      </c>
    </row>
    <row r="3946" spans="56:61" s="20" customFormat="1" ht="15" hidden="1" x14ac:dyDescent="0.25">
      <c r="BD3946" t="str">
        <f t="shared" si="134"/>
        <v>RX4NMP - WELLFIELD</v>
      </c>
      <c r="BE3946" s="133" t="s">
        <v>7926</v>
      </c>
      <c r="BF3946" s="133" t="s">
        <v>7927</v>
      </c>
      <c r="BG3946" s="133" t="s">
        <v>7926</v>
      </c>
      <c r="BH3946" s="133" t="s">
        <v>7927</v>
      </c>
      <c r="BI3946" s="133" t="s">
        <v>7801</v>
      </c>
    </row>
    <row r="3947" spans="56:61" s="20" customFormat="1" ht="15" hidden="1" x14ac:dyDescent="0.25">
      <c r="BD3947" t="str">
        <f t="shared" si="134"/>
        <v>RX4NORTH TYNESIDE GENERAL HOSPITAL</v>
      </c>
      <c r="BE3947" s="133" t="s">
        <v>7928</v>
      </c>
      <c r="BF3947" s="133" t="s">
        <v>7929</v>
      </c>
      <c r="BG3947" s="133" t="s">
        <v>7928</v>
      </c>
      <c r="BH3947" s="133" t="s">
        <v>7929</v>
      </c>
      <c r="BI3947" s="133" t="s">
        <v>7801</v>
      </c>
    </row>
    <row r="3948" spans="56:61" s="20" customFormat="1" ht="15" hidden="1" x14ac:dyDescent="0.25">
      <c r="BD3948" t="str">
        <f t="shared" si="134"/>
        <v>RX4NORTHGATE HOSPITAL</v>
      </c>
      <c r="BE3948" s="133" t="s">
        <v>7930</v>
      </c>
      <c r="BF3948" s="133" t="s">
        <v>2104</v>
      </c>
      <c r="BG3948" s="133" t="s">
        <v>7930</v>
      </c>
      <c r="BH3948" s="133" t="s">
        <v>2104</v>
      </c>
      <c r="BI3948" s="133" t="s">
        <v>7801</v>
      </c>
    </row>
    <row r="3949" spans="56:61" s="20" customFormat="1" ht="15" hidden="1" x14ac:dyDescent="0.25">
      <c r="BD3949" t="str">
        <f t="shared" si="134"/>
        <v>RX4NORTHGATE HOSPITAL SITE</v>
      </c>
      <c r="BE3949" s="133" t="s">
        <v>7931</v>
      </c>
      <c r="BF3949" s="133" t="s">
        <v>7932</v>
      </c>
      <c r="BG3949" s="133" t="s">
        <v>7931</v>
      </c>
      <c r="BH3949" s="133" t="s">
        <v>7932</v>
      </c>
      <c r="BI3949" s="133" t="s">
        <v>7801</v>
      </c>
    </row>
    <row r="3950" spans="56:61" s="20" customFormat="1" ht="15" hidden="1" x14ac:dyDescent="0.25">
      <c r="BD3950" t="str">
        <f t="shared" si="134"/>
        <v>RX4NORTHUMBERLAND BAIT</v>
      </c>
      <c r="BE3950" s="133" t="s">
        <v>7933</v>
      </c>
      <c r="BF3950" s="133" t="s">
        <v>7934</v>
      </c>
      <c r="BG3950" s="133" t="s">
        <v>7933</v>
      </c>
      <c r="BH3950" s="133" t="s">
        <v>7934</v>
      </c>
      <c r="BI3950" s="133" t="s">
        <v>7801</v>
      </c>
    </row>
    <row r="3951" spans="56:61" s="20" customFormat="1" ht="15" hidden="1" x14ac:dyDescent="0.25">
      <c r="BD3951" t="str">
        <f t="shared" si="134"/>
        <v>RX4OLD AGE PSYCHIATRY - TYNEDALE</v>
      </c>
      <c r="BE3951" s="133" t="s">
        <v>7935</v>
      </c>
      <c r="BF3951" s="133" t="s">
        <v>7936</v>
      </c>
      <c r="BG3951" s="133" t="s">
        <v>7935</v>
      </c>
      <c r="BH3951" s="133" t="s">
        <v>7936</v>
      </c>
      <c r="BI3951" s="133" t="s">
        <v>7801</v>
      </c>
    </row>
    <row r="3952" spans="56:61" s="20" customFormat="1" ht="15" hidden="1" x14ac:dyDescent="0.25">
      <c r="BD3952" t="str">
        <f t="shared" si="134"/>
        <v>RX4OLD AGE PSYCHIATRY NEWCASTLE EAST - AKENSIDE</v>
      </c>
      <c r="BE3952" s="133" t="s">
        <v>7937</v>
      </c>
      <c r="BF3952" s="133" t="s">
        <v>7938</v>
      </c>
      <c r="BG3952" s="133" t="s">
        <v>7937</v>
      </c>
      <c r="BH3952" s="133" t="s">
        <v>7938</v>
      </c>
      <c r="BI3952" s="133" t="s">
        <v>7801</v>
      </c>
    </row>
    <row r="3953" spans="56:61" s="20" customFormat="1" ht="15" hidden="1" x14ac:dyDescent="0.25">
      <c r="BD3953" t="str">
        <f t="shared" si="134"/>
        <v>RX4OLD AGE PSYCHIATRY NEWCASTLE NORTH - GIBSIDE</v>
      </c>
      <c r="BE3953" s="133" t="s">
        <v>7939</v>
      </c>
      <c r="BF3953" s="133" t="s">
        <v>7940</v>
      </c>
      <c r="BG3953" s="133" t="s">
        <v>7939</v>
      </c>
      <c r="BH3953" s="133" t="s">
        <v>7940</v>
      </c>
      <c r="BI3953" s="133" t="s">
        <v>7801</v>
      </c>
    </row>
    <row r="3954" spans="56:61" s="20" customFormat="1" ht="15" hidden="1" x14ac:dyDescent="0.25">
      <c r="BD3954" t="str">
        <f t="shared" si="134"/>
        <v>RX4OLD AGE PSYCHIATRY NEWCASTLE WEST - CASTLESIDE</v>
      </c>
      <c r="BE3954" s="133" t="s">
        <v>7941</v>
      </c>
      <c r="BF3954" s="133" t="s">
        <v>7942</v>
      </c>
      <c r="BG3954" s="133" t="s">
        <v>7941</v>
      </c>
      <c r="BH3954" s="133" t="s">
        <v>7942</v>
      </c>
      <c r="BI3954" s="133" t="s">
        <v>7801</v>
      </c>
    </row>
    <row r="3955" spans="56:61" s="20" customFormat="1" ht="15" hidden="1" x14ac:dyDescent="0.25">
      <c r="BD3955" t="str">
        <f t="shared" si="134"/>
        <v>RX4PALMER COMMUNITY HOSPITAL</v>
      </c>
      <c r="BE3955" s="133" t="s">
        <v>7943</v>
      </c>
      <c r="BF3955" s="133" t="s">
        <v>1888</v>
      </c>
      <c r="BG3955" s="133" t="s">
        <v>7943</v>
      </c>
      <c r="BH3955" s="133" t="s">
        <v>1888</v>
      </c>
      <c r="BI3955" s="133" t="s">
        <v>7801</v>
      </c>
    </row>
    <row r="3956" spans="56:61" s="20" customFormat="1" ht="15" hidden="1" x14ac:dyDescent="0.25">
      <c r="BD3956" t="str">
        <f t="shared" si="134"/>
        <v>RX4PRUDHOE HOSPITAL</v>
      </c>
      <c r="BE3956" s="133" t="s">
        <v>7944</v>
      </c>
      <c r="BF3956" s="133" t="s">
        <v>7945</v>
      </c>
      <c r="BG3956" s="133" t="s">
        <v>7944</v>
      </c>
      <c r="BH3956" s="133" t="s">
        <v>7945</v>
      </c>
      <c r="BI3956" s="133" t="s">
        <v>7801</v>
      </c>
    </row>
    <row r="3957" spans="56:61" s="20" customFormat="1" ht="15" hidden="1" x14ac:dyDescent="0.25">
      <c r="BD3957" t="str">
        <f t="shared" si="134"/>
        <v>RX4PRUDHOE HOSPITAL SITE</v>
      </c>
      <c r="BE3957" s="133" t="s">
        <v>7946</v>
      </c>
      <c r="BF3957" s="133" t="s">
        <v>7947</v>
      </c>
      <c r="BG3957" s="133" t="s">
        <v>7946</v>
      </c>
      <c r="BH3957" s="133" t="s">
        <v>7947</v>
      </c>
      <c r="BI3957" s="133" t="s">
        <v>7801</v>
      </c>
    </row>
    <row r="3958" spans="56:61" s="20" customFormat="1" ht="15" hidden="1" x14ac:dyDescent="0.25">
      <c r="BD3958" t="str">
        <f t="shared" si="134"/>
        <v>RX4REGIONAL EATING DISORDERS</v>
      </c>
      <c r="BE3958" s="133" t="s">
        <v>7948</v>
      </c>
      <c r="BF3958" s="133" t="s">
        <v>7949</v>
      </c>
      <c r="BG3958" s="133" t="s">
        <v>7948</v>
      </c>
      <c r="BH3958" s="133" t="s">
        <v>7949</v>
      </c>
      <c r="BI3958" s="133" t="s">
        <v>7801</v>
      </c>
    </row>
    <row r="3959" spans="56:61" s="20" customFormat="1" ht="15" hidden="1" x14ac:dyDescent="0.25">
      <c r="BD3959" t="str">
        <f t="shared" si="134"/>
        <v>RX4REHABILITATION - CHERRY KNOWLE HOSPITAL</v>
      </c>
      <c r="BE3959" s="133" t="s">
        <v>7950</v>
      </c>
      <c r="BF3959" s="133" t="s">
        <v>7951</v>
      </c>
      <c r="BG3959" s="133" t="s">
        <v>7950</v>
      </c>
      <c r="BH3959" s="133" t="s">
        <v>7951</v>
      </c>
      <c r="BI3959" s="133" t="s">
        <v>7801</v>
      </c>
    </row>
    <row r="3960" spans="56:61" s="20" customFormat="1" ht="15" hidden="1" x14ac:dyDescent="0.25">
      <c r="BD3960" t="str">
        <f t="shared" si="134"/>
        <v>RX4REHABILITATION - TRANWELL UNIT</v>
      </c>
      <c r="BE3960" s="133" t="s">
        <v>7952</v>
      </c>
      <c r="BF3960" s="133" t="s">
        <v>7953</v>
      </c>
      <c r="BG3960" s="133" t="s">
        <v>7952</v>
      </c>
      <c r="BH3960" s="133" t="s">
        <v>7953</v>
      </c>
      <c r="BI3960" s="133" t="s">
        <v>7801</v>
      </c>
    </row>
    <row r="3961" spans="56:61" s="20" customFormat="1" ht="15" hidden="1" x14ac:dyDescent="0.25">
      <c r="BD3961" t="str">
        <f t="shared" si="134"/>
        <v>RX4REHABILITATION NORTHUMBERLAND - SOUTH WING</v>
      </c>
      <c r="BE3961" s="133" t="s">
        <v>7954</v>
      </c>
      <c r="BF3961" s="133" t="s">
        <v>7955</v>
      </c>
      <c r="BG3961" s="133" t="s">
        <v>7954</v>
      </c>
      <c r="BH3961" s="133" t="s">
        <v>7955</v>
      </c>
      <c r="BI3961" s="133" t="s">
        <v>7801</v>
      </c>
    </row>
    <row r="3962" spans="56:61" s="20" customFormat="1" ht="15" hidden="1" x14ac:dyDescent="0.25">
      <c r="BD3962" t="str">
        <f t="shared" si="134"/>
        <v>RX4ROSE LODGE</v>
      </c>
      <c r="BE3962" s="131" t="s">
        <v>7956</v>
      </c>
      <c r="BF3962" s="129" t="s">
        <v>7957</v>
      </c>
      <c r="BG3962" s="131" t="s">
        <v>7956</v>
      </c>
      <c r="BH3962" s="129" t="s">
        <v>7957</v>
      </c>
      <c r="BI3962" s="133" t="s">
        <v>7801</v>
      </c>
    </row>
    <row r="3963" spans="56:61" s="20" customFormat="1" ht="15" hidden="1" x14ac:dyDescent="0.25">
      <c r="BD3963" t="str">
        <f t="shared" si="134"/>
        <v>RX4ROSLIN MENTAL HEALTH COMMUNITY UNIT</v>
      </c>
      <c r="BE3963" s="133" t="s">
        <v>7958</v>
      </c>
      <c r="BF3963" s="133" t="s">
        <v>7959</v>
      </c>
      <c r="BG3963" s="133" t="s">
        <v>7958</v>
      </c>
      <c r="BH3963" s="133" t="s">
        <v>7959</v>
      </c>
      <c r="BI3963" s="133" t="s">
        <v>7801</v>
      </c>
    </row>
    <row r="3964" spans="56:61" s="20" customFormat="1" ht="15" hidden="1" x14ac:dyDescent="0.25">
      <c r="BD3964" t="str">
        <f t="shared" si="134"/>
        <v>RX4SHEKINAH</v>
      </c>
      <c r="BE3964" s="133" t="s">
        <v>7960</v>
      </c>
      <c r="BF3964" s="133" t="s">
        <v>7961</v>
      </c>
      <c r="BG3964" s="133" t="s">
        <v>7960</v>
      </c>
      <c r="BH3964" s="133" t="s">
        <v>7961</v>
      </c>
      <c r="BI3964" s="133" t="s">
        <v>7801</v>
      </c>
    </row>
    <row r="3965" spans="56:61" s="20" customFormat="1" ht="12.75" hidden="1" customHeight="1" x14ac:dyDescent="0.25">
      <c r="BD3965" t="str">
        <f t="shared" si="134"/>
        <v>RX4SHIAN MENTAL HEALTH COMMUNITY UNIT</v>
      </c>
      <c r="BE3965" s="133" t="s">
        <v>7962</v>
      </c>
      <c r="BF3965" s="133" t="s">
        <v>7963</v>
      </c>
      <c r="BG3965" s="133" t="s">
        <v>7962</v>
      </c>
      <c r="BH3965" s="133" t="s">
        <v>7963</v>
      </c>
      <c r="BI3965" s="133" t="s">
        <v>7801</v>
      </c>
    </row>
    <row r="3966" spans="56:61" s="20" customFormat="1" ht="12.75" hidden="1" customHeight="1" x14ac:dyDescent="0.25">
      <c r="BD3966" t="str">
        <f t="shared" si="134"/>
        <v>RX4SOLINGEN</v>
      </c>
      <c r="BE3966" s="133" t="s">
        <v>7964</v>
      </c>
      <c r="BF3966" s="133" t="s">
        <v>7965</v>
      </c>
      <c r="BG3966" s="133" t="s">
        <v>7964</v>
      </c>
      <c r="BH3966" s="133" t="s">
        <v>7965</v>
      </c>
      <c r="BI3966" s="133" t="s">
        <v>7801</v>
      </c>
    </row>
    <row r="3967" spans="56:61" s="20" customFormat="1" ht="12.75" hidden="1" customHeight="1" x14ac:dyDescent="0.25">
      <c r="BD3967" t="str">
        <f t="shared" si="134"/>
        <v>RX4SOUTH TYNESIDE DISTRICT GENERAL HOSPITAL</v>
      </c>
      <c r="BE3967" s="133" t="s">
        <v>7966</v>
      </c>
      <c r="BF3967" s="133" t="s">
        <v>7967</v>
      </c>
      <c r="BG3967" s="133" t="s">
        <v>7966</v>
      </c>
      <c r="BH3967" s="133" t="s">
        <v>7967</v>
      </c>
      <c r="BI3967" s="133" t="s">
        <v>7801</v>
      </c>
    </row>
    <row r="3968" spans="56:61" s="20" customFormat="1" ht="12.75" hidden="1" customHeight="1" x14ac:dyDescent="0.25">
      <c r="BD3968" t="str">
        <f t="shared" si="134"/>
        <v>RX4SPECIAL CARE / REHAB NEWCASTLE</v>
      </c>
      <c r="BE3968" s="133" t="s">
        <v>7968</v>
      </c>
      <c r="BF3968" s="133" t="s">
        <v>7969</v>
      </c>
      <c r="BG3968" s="133" t="s">
        <v>7968</v>
      </c>
      <c r="BH3968" s="133" t="s">
        <v>7969</v>
      </c>
      <c r="BI3968" s="133" t="s">
        <v>7801</v>
      </c>
    </row>
    <row r="3969" spans="56:61" s="20" customFormat="1" ht="12.75" hidden="1" customHeight="1" x14ac:dyDescent="0.25">
      <c r="BD3969" t="str">
        <f t="shared" si="134"/>
        <v>RX4SPITTAL</v>
      </c>
      <c r="BE3969" s="133" t="s">
        <v>7970</v>
      </c>
      <c r="BF3969" s="133" t="s">
        <v>7971</v>
      </c>
      <c r="BG3969" s="133" t="s">
        <v>7970</v>
      </c>
      <c r="BH3969" s="133" t="s">
        <v>7971</v>
      </c>
      <c r="BI3969" s="133" t="s">
        <v>7801</v>
      </c>
    </row>
    <row r="3970" spans="56:61" s="20" customFormat="1" ht="15" hidden="1" x14ac:dyDescent="0.25">
      <c r="BD3970" t="str">
        <f t="shared" ref="BD3970:BD4034" si="135">CONCATENATE(LEFT(BE3970, 3),BF3970)</f>
        <v>RX4SPITTAL MEWS MENTAL HEALTH COMMUNITY UNIT</v>
      </c>
      <c r="BE3970" s="133" t="s">
        <v>7972</v>
      </c>
      <c r="BF3970" s="133" t="s">
        <v>7973</v>
      </c>
      <c r="BG3970" s="133" t="s">
        <v>7972</v>
      </c>
      <c r="BH3970" s="133" t="s">
        <v>7973</v>
      </c>
      <c r="BI3970" s="133" t="s">
        <v>7801</v>
      </c>
    </row>
    <row r="3971" spans="56:61" s="20" customFormat="1" ht="15" hidden="1" x14ac:dyDescent="0.25">
      <c r="BD3971" t="str">
        <f t="shared" si="135"/>
        <v>RX4SPRINGDALE MENTAL HEALTH COMMUNITY UNIT</v>
      </c>
      <c r="BE3971" s="133" t="s">
        <v>7974</v>
      </c>
      <c r="BF3971" s="133" t="s">
        <v>7975</v>
      </c>
      <c r="BG3971" s="133" t="s">
        <v>7974</v>
      </c>
      <c r="BH3971" s="133" t="s">
        <v>7975</v>
      </c>
      <c r="BI3971" s="133" t="s">
        <v>7801</v>
      </c>
    </row>
    <row r="3972" spans="56:61" s="20" customFormat="1" ht="12.75" hidden="1" customHeight="1" x14ac:dyDescent="0.25">
      <c r="BD3972" t="str">
        <f t="shared" si="135"/>
        <v>RX4ST ALBANS MENTAL HEALTH COMMUNITY UNIT</v>
      </c>
      <c r="BE3972" s="133" t="s">
        <v>7976</v>
      </c>
      <c r="BF3972" s="133" t="s">
        <v>7977</v>
      </c>
      <c r="BG3972" s="133" t="s">
        <v>7976</v>
      </c>
      <c r="BH3972" s="133" t="s">
        <v>7977</v>
      </c>
      <c r="BI3972" s="133" t="s">
        <v>7801</v>
      </c>
    </row>
    <row r="3973" spans="56:61" s="20" customFormat="1" ht="15" hidden="1" x14ac:dyDescent="0.25">
      <c r="BD3973" t="str">
        <f t="shared" si="135"/>
        <v>RX4ST GEORGES HOSPITAL SITE (MORPETH)</v>
      </c>
      <c r="BE3973" s="133" t="s">
        <v>7978</v>
      </c>
      <c r="BF3973" s="133" t="s">
        <v>7979</v>
      </c>
      <c r="BG3973" s="133" t="s">
        <v>7978</v>
      </c>
      <c r="BH3973" s="133" t="s">
        <v>7979</v>
      </c>
      <c r="BI3973" s="133" t="s">
        <v>7801</v>
      </c>
    </row>
    <row r="3974" spans="56:61" s="20" customFormat="1" ht="15" hidden="1" x14ac:dyDescent="0.25">
      <c r="BD3974" t="str">
        <f t="shared" si="135"/>
        <v>RX4ST NICHOLAS HOSPITAL (NEWCASTLE UPON TYNE)</v>
      </c>
      <c r="BE3974" s="133" t="s">
        <v>7980</v>
      </c>
      <c r="BF3974" s="133" t="s">
        <v>7981</v>
      </c>
      <c r="BG3974" s="133" t="s">
        <v>7980</v>
      </c>
      <c r="BH3974" s="133" t="s">
        <v>7981</v>
      </c>
      <c r="BI3974" s="133" t="s">
        <v>7801</v>
      </c>
    </row>
    <row r="3975" spans="56:61" s="20" customFormat="1" ht="15" hidden="1" x14ac:dyDescent="0.25">
      <c r="BD3975" t="str">
        <f t="shared" si="135"/>
        <v>RX4STONECRAFT MENTAL HEALTH COMMUNITY UNIT</v>
      </c>
      <c r="BE3975" s="133" t="s">
        <v>7982</v>
      </c>
      <c r="BF3975" s="133" t="s">
        <v>7983</v>
      </c>
      <c r="BG3975" s="133" t="s">
        <v>7982</v>
      </c>
      <c r="BH3975" s="133" t="s">
        <v>7983</v>
      </c>
      <c r="BI3975" s="133" t="s">
        <v>7801</v>
      </c>
    </row>
    <row r="3976" spans="56:61" s="20" customFormat="1" ht="15" hidden="1" x14ac:dyDescent="0.25">
      <c r="BD3976" t="str">
        <f t="shared" si="135"/>
        <v>RX4SUNDERLAND EYE INFIRMARY</v>
      </c>
      <c r="BE3976" s="133" t="s">
        <v>7984</v>
      </c>
      <c r="BF3976" s="133" t="s">
        <v>2888</v>
      </c>
      <c r="BG3976" s="133" t="s">
        <v>7984</v>
      </c>
      <c r="BH3976" s="133" t="s">
        <v>2888</v>
      </c>
      <c r="BI3976" s="133" t="s">
        <v>7801</v>
      </c>
    </row>
    <row r="3977" spans="56:61" s="20" customFormat="1" ht="15" hidden="1" x14ac:dyDescent="0.25">
      <c r="BD3977" t="str">
        <f t="shared" si="135"/>
        <v>RX4SUNDERLAND ROYAL HOSPITAL</v>
      </c>
      <c r="BE3977" s="133" t="s">
        <v>7985</v>
      </c>
      <c r="BF3977" s="133" t="s">
        <v>2890</v>
      </c>
      <c r="BG3977" s="133" t="s">
        <v>7985</v>
      </c>
      <c r="BH3977" s="133" t="s">
        <v>2890</v>
      </c>
      <c r="BI3977" s="133" t="s">
        <v>7801</v>
      </c>
    </row>
    <row r="3978" spans="56:61" s="20" customFormat="1" ht="15" hidden="1" x14ac:dyDescent="0.25">
      <c r="BD3978" t="str">
        <f t="shared" si="135"/>
        <v>RX4SWALWELL</v>
      </c>
      <c r="BE3978" s="133" t="s">
        <v>7986</v>
      </c>
      <c r="BF3978" s="133" t="s">
        <v>7987</v>
      </c>
      <c r="BG3978" s="133" t="s">
        <v>7986</v>
      </c>
      <c r="BH3978" s="133" t="s">
        <v>7987</v>
      </c>
      <c r="BI3978" s="133" t="s">
        <v>7801</v>
      </c>
    </row>
    <row r="3979" spans="56:61" s="20" customFormat="1" ht="15" hidden="1" x14ac:dyDescent="0.25">
      <c r="BD3979" t="str">
        <f t="shared" si="135"/>
        <v>RX4TAVISTOCK SQUARE MENTAL HEALTH COMMUNITY UNIT</v>
      </c>
      <c r="BE3979" s="133" t="s">
        <v>7988</v>
      </c>
      <c r="BF3979" s="133" t="s">
        <v>7989</v>
      </c>
      <c r="BG3979" s="133" t="s">
        <v>7988</v>
      </c>
      <c r="BH3979" s="133" t="s">
        <v>7989</v>
      </c>
      <c r="BI3979" s="133" t="s">
        <v>7801</v>
      </c>
    </row>
    <row r="3980" spans="56:61" s="20" customFormat="1" ht="15" hidden="1" x14ac:dyDescent="0.25">
      <c r="BD3980" t="str">
        <f t="shared" si="135"/>
        <v>RX4THE CHESTERS MENTAL HEALTH COMMUNITY UNIT</v>
      </c>
      <c r="BE3980" s="133" t="s">
        <v>7990</v>
      </c>
      <c r="BF3980" s="133" t="s">
        <v>7991</v>
      </c>
      <c r="BG3980" s="133" t="s">
        <v>7990</v>
      </c>
      <c r="BH3980" s="133" t="s">
        <v>7991</v>
      </c>
      <c r="BI3980" s="133" t="s">
        <v>7801</v>
      </c>
    </row>
    <row r="3981" spans="56:61" s="20" customFormat="1" ht="15" hidden="1" x14ac:dyDescent="0.25">
      <c r="BD3981" t="str">
        <f t="shared" si="135"/>
        <v>RX4THE CONSULTING ROOMS</v>
      </c>
      <c r="BE3981" s="133" t="s">
        <v>7992</v>
      </c>
      <c r="BF3981" s="133" t="s">
        <v>7993</v>
      </c>
      <c r="BG3981" s="133" t="s">
        <v>7992</v>
      </c>
      <c r="BH3981" s="133" t="s">
        <v>7993</v>
      </c>
      <c r="BI3981" s="133" t="s">
        <v>7801</v>
      </c>
    </row>
    <row r="3982" spans="56:61" s="20" customFormat="1" ht="15" hidden="1" x14ac:dyDescent="0.25">
      <c r="BD3982" t="str">
        <f t="shared" si="135"/>
        <v>RX4THE GRANGE</v>
      </c>
      <c r="BE3982" s="133" t="s">
        <v>7994</v>
      </c>
      <c r="BF3982" s="133" t="s">
        <v>523</v>
      </c>
      <c r="BG3982" s="133" t="s">
        <v>7994</v>
      </c>
      <c r="BH3982" s="133" t="s">
        <v>523</v>
      </c>
      <c r="BI3982" s="133" t="s">
        <v>7801</v>
      </c>
    </row>
    <row r="3983" spans="56:61" s="20" customFormat="1" ht="15" hidden="1" x14ac:dyDescent="0.25">
      <c r="BD3983" t="str">
        <f t="shared" si="135"/>
        <v>RX4THE RIDING MENTAL HEALTH COMMUNITY UNIT</v>
      </c>
      <c r="BE3983" s="133" t="s">
        <v>7995</v>
      </c>
      <c r="BF3983" s="133" t="s">
        <v>7996</v>
      </c>
      <c r="BG3983" s="133" t="s">
        <v>7995</v>
      </c>
      <c r="BH3983" s="133" t="s">
        <v>7996</v>
      </c>
      <c r="BI3983" s="133" t="s">
        <v>7801</v>
      </c>
    </row>
    <row r="3984" spans="56:61" s="20" customFormat="1" ht="15" hidden="1" x14ac:dyDescent="0.25">
      <c r="BD3984" t="str">
        <f t="shared" si="135"/>
        <v>RX4THE WILLOWS (MORPETH)</v>
      </c>
      <c r="BE3984" s="133" t="s">
        <v>7997</v>
      </c>
      <c r="BF3984" s="133" t="s">
        <v>7998</v>
      </c>
      <c r="BG3984" s="133" t="s">
        <v>7997</v>
      </c>
      <c r="BH3984" s="133" t="s">
        <v>7998</v>
      </c>
      <c r="BI3984" s="133" t="s">
        <v>7801</v>
      </c>
    </row>
    <row r="3985" spans="56:61" s="20" customFormat="1" ht="15" hidden="1" x14ac:dyDescent="0.25">
      <c r="BD3985" t="str">
        <f t="shared" si="135"/>
        <v>RX4TRANWELL UNIT</v>
      </c>
      <c r="BE3985" s="133" t="s">
        <v>7999</v>
      </c>
      <c r="BF3985" s="133" t="s">
        <v>8000</v>
      </c>
      <c r="BG3985" s="133" t="s">
        <v>7999</v>
      </c>
      <c r="BH3985" s="133" t="s">
        <v>8000</v>
      </c>
      <c r="BI3985" s="133" t="s">
        <v>7801</v>
      </c>
    </row>
    <row r="3986" spans="56:61" s="20" customFormat="1" ht="15" hidden="1" x14ac:dyDescent="0.25">
      <c r="BD3986" t="str">
        <f t="shared" si="135"/>
        <v>RX4TREATMENT UNIT</v>
      </c>
      <c r="BE3986" s="133" t="s">
        <v>8001</v>
      </c>
      <c r="BF3986" s="133" t="s">
        <v>8002</v>
      </c>
      <c r="BG3986" s="133" t="s">
        <v>8001</v>
      </c>
      <c r="BH3986" s="133" t="s">
        <v>8002</v>
      </c>
      <c r="BI3986" s="133" t="s">
        <v>7801</v>
      </c>
    </row>
    <row r="3987" spans="56:61" s="20" customFormat="1" ht="15" hidden="1" x14ac:dyDescent="0.25">
      <c r="BD3987" t="str">
        <f t="shared" si="135"/>
        <v>RX4WALKERGATE HOSPITAL</v>
      </c>
      <c r="BE3987" s="133" t="s">
        <v>8003</v>
      </c>
      <c r="BF3987" s="133" t="s">
        <v>8004</v>
      </c>
      <c r="BG3987" s="133" t="s">
        <v>8003</v>
      </c>
      <c r="BH3987" s="133" t="s">
        <v>8004</v>
      </c>
      <c r="BI3987" s="133" t="s">
        <v>7801</v>
      </c>
    </row>
    <row r="3988" spans="56:61" s="20" customFormat="1" ht="15" hidden="1" x14ac:dyDescent="0.25">
      <c r="BD3988" t="str">
        <f t="shared" si="135"/>
        <v>RX4WALKERGATE PARK HOSPITAL</v>
      </c>
      <c r="BE3988" s="133" t="s">
        <v>8005</v>
      </c>
      <c r="BF3988" s="133" t="s">
        <v>8006</v>
      </c>
      <c r="BG3988" s="133" t="s">
        <v>8005</v>
      </c>
      <c r="BH3988" s="133" t="s">
        <v>8006</v>
      </c>
      <c r="BI3988" s="133" t="s">
        <v>7801</v>
      </c>
    </row>
    <row r="3989" spans="56:61" s="20" customFormat="1" ht="15" hidden="1" x14ac:dyDescent="0.25">
      <c r="BD3989" t="str">
        <f t="shared" si="135"/>
        <v>RX4WANSBECK GENERAL HOSPITAL</v>
      </c>
      <c r="BE3989" s="133" t="s">
        <v>8007</v>
      </c>
      <c r="BF3989" s="133" t="s">
        <v>8008</v>
      </c>
      <c r="BG3989" s="133" t="s">
        <v>8007</v>
      </c>
      <c r="BH3989" s="133" t="s">
        <v>8008</v>
      </c>
      <c r="BI3989" s="133" t="s">
        <v>7801</v>
      </c>
    </row>
    <row r="3990" spans="56:61" s="20" customFormat="1" ht="15" hidden="1" customHeight="1" x14ac:dyDescent="0.25">
      <c r="BD3990" t="str">
        <f t="shared" si="135"/>
        <v>RX4WARRINGTON MENTAL HEALTH COMMUNITY UNIT</v>
      </c>
      <c r="BE3990" s="133" t="s">
        <v>8009</v>
      </c>
      <c r="BF3990" s="133" t="s">
        <v>8010</v>
      </c>
      <c r="BG3990" s="133" t="s">
        <v>8009</v>
      </c>
      <c r="BH3990" s="133" t="s">
        <v>8010</v>
      </c>
      <c r="BI3990" s="133" t="s">
        <v>7801</v>
      </c>
    </row>
    <row r="3991" spans="56:61" s="20" customFormat="1" ht="15" hidden="1" x14ac:dyDescent="0.25">
      <c r="BD3991" t="str">
        <f t="shared" si="135"/>
        <v>RX4WEST VIEW MENTAL HEALTH COMMUNITY UNIT</v>
      </c>
      <c r="BE3991" s="133" t="s">
        <v>8011</v>
      </c>
      <c r="BF3991" s="133" t="s">
        <v>8012</v>
      </c>
      <c r="BG3991" s="133" t="s">
        <v>8011</v>
      </c>
      <c r="BH3991" s="133" t="s">
        <v>8012</v>
      </c>
      <c r="BI3991" s="133" t="s">
        <v>7801</v>
      </c>
    </row>
    <row r="3992" spans="56:61" s="20" customFormat="1" ht="15" hidden="1" x14ac:dyDescent="0.25">
      <c r="BD3992" t="str">
        <f t="shared" si="135"/>
        <v>RX4WESTBRIDGE UNIT</v>
      </c>
      <c r="BE3992" s="133" t="s">
        <v>8013</v>
      </c>
      <c r="BF3992" s="133" t="s">
        <v>8014</v>
      </c>
      <c r="BG3992" s="133" t="s">
        <v>8013</v>
      </c>
      <c r="BH3992" s="133" t="s">
        <v>8014</v>
      </c>
      <c r="BI3992" s="133" t="s">
        <v>7801</v>
      </c>
    </row>
    <row r="3993" spans="56:61" s="20" customFormat="1" ht="15" hidden="1" x14ac:dyDescent="0.25">
      <c r="BD3993" t="str">
        <f t="shared" si="135"/>
        <v>RX4WHITBY RISE</v>
      </c>
      <c r="BE3993" s="133" t="s">
        <v>8015</v>
      </c>
      <c r="BF3993" s="133" t="s">
        <v>8016</v>
      </c>
      <c r="BG3993" s="133" t="s">
        <v>8015</v>
      </c>
      <c r="BH3993" s="133" t="s">
        <v>8016</v>
      </c>
      <c r="BI3993" s="133" t="s">
        <v>7801</v>
      </c>
    </row>
    <row r="3994" spans="56:61" s="20" customFormat="1" ht="12.75" hidden="1" customHeight="1" x14ac:dyDescent="0.25">
      <c r="BD3994" t="str">
        <f t="shared" si="135"/>
        <v>RX4WHITLEY BAY</v>
      </c>
      <c r="BE3994" s="133" t="s">
        <v>8017</v>
      </c>
      <c r="BF3994" s="133" t="s">
        <v>8018</v>
      </c>
      <c r="BG3994" s="133" t="s">
        <v>8017</v>
      </c>
      <c r="BH3994" s="133" t="s">
        <v>8018</v>
      </c>
      <c r="BI3994" s="133" t="s">
        <v>7801</v>
      </c>
    </row>
    <row r="3995" spans="56:61" s="20" customFormat="1" ht="15" hidden="1" x14ac:dyDescent="0.25">
      <c r="BD3995" t="str">
        <f t="shared" si="135"/>
        <v>RX4WOODLAND VIEW</v>
      </c>
      <c r="BE3995" s="133" t="s">
        <v>8019</v>
      </c>
      <c r="BF3995" s="133" t="s">
        <v>8020</v>
      </c>
      <c r="BG3995" s="133" t="s">
        <v>8019</v>
      </c>
      <c r="BH3995" s="133" t="s">
        <v>8020</v>
      </c>
      <c r="BI3995" s="133" t="s">
        <v>7801</v>
      </c>
    </row>
    <row r="3996" spans="56:61" s="20" customFormat="1" ht="15" hidden="1" x14ac:dyDescent="0.25">
      <c r="BD3996" t="str">
        <f t="shared" si="135"/>
        <v>RX4WOODLANDS COTTAGE MENTAL HEALTH COMMUNITY UNIT</v>
      </c>
      <c r="BE3996" s="133" t="s">
        <v>8021</v>
      </c>
      <c r="BF3996" s="133" t="s">
        <v>8022</v>
      </c>
      <c r="BG3996" s="133" t="s">
        <v>8021</v>
      </c>
      <c r="BH3996" s="133" t="s">
        <v>8022</v>
      </c>
      <c r="BI3996" s="133" t="s">
        <v>7801</v>
      </c>
    </row>
    <row r="3997" spans="56:61" s="20" customFormat="1" ht="15" hidden="1" x14ac:dyDescent="0.25">
      <c r="BD3997" t="str">
        <f t="shared" si="135"/>
        <v>RX4WOODLEY HALL</v>
      </c>
      <c r="BE3997" s="133" t="s">
        <v>8023</v>
      </c>
      <c r="BF3997" s="133" t="s">
        <v>8024</v>
      </c>
      <c r="BG3997" s="133" t="s">
        <v>8023</v>
      </c>
      <c r="BH3997" s="133" t="s">
        <v>8024</v>
      </c>
      <c r="BI3997" s="133" t="s">
        <v>7801</v>
      </c>
    </row>
    <row r="3998" spans="56:61" s="20" customFormat="1" ht="15" hidden="1" x14ac:dyDescent="0.25">
      <c r="BD3998" t="str">
        <f t="shared" si="135"/>
        <v>RX4WOOLSINGTON MENTAL HEALTH COMMUNITY UNIT</v>
      </c>
      <c r="BE3998" s="133" t="s">
        <v>8025</v>
      </c>
      <c r="BF3998" s="133" t="s">
        <v>8026</v>
      </c>
      <c r="BG3998" s="133" t="s">
        <v>8025</v>
      </c>
      <c r="BH3998" s="133" t="s">
        <v>8026</v>
      </c>
      <c r="BI3998" s="133" t="s">
        <v>7801</v>
      </c>
    </row>
    <row r="3999" spans="56:61" s="20" customFormat="1" ht="15" hidden="1" x14ac:dyDescent="0.25">
      <c r="BD3999" t="str">
        <f t="shared" si="135"/>
        <v>RX4YOUNG PEOPLES UNIT</v>
      </c>
      <c r="BE3999" s="133" t="s">
        <v>8027</v>
      </c>
      <c r="BF3999" s="133" t="s">
        <v>8028</v>
      </c>
      <c r="BG3999" s="133" t="s">
        <v>8027</v>
      </c>
      <c r="BH3999" s="133" t="s">
        <v>8028</v>
      </c>
      <c r="BI3999" s="133" t="s">
        <v>7801</v>
      </c>
    </row>
    <row r="4000" spans="56:61" s="20" customFormat="1" ht="15" hidden="1" x14ac:dyDescent="0.25">
      <c r="BD4000" t="str">
        <f t="shared" si="135"/>
        <v>RXAANCORA HOUSE</v>
      </c>
      <c r="BE4000" s="30" t="s">
        <v>8029</v>
      </c>
      <c r="BF4000" s="30" t="s">
        <v>8030</v>
      </c>
      <c r="BG4000" s="30" t="s">
        <v>8029</v>
      </c>
      <c r="BH4000" s="30" t="s">
        <v>8030</v>
      </c>
      <c r="BI4000" s="30" t="s">
        <v>8031</v>
      </c>
    </row>
    <row r="4001" spans="56:61" s="20" customFormat="1" ht="15" hidden="1" x14ac:dyDescent="0.25">
      <c r="BD4001" t="str">
        <f t="shared" si="135"/>
        <v>RXABOWMERE HOSPITAL</v>
      </c>
      <c r="BE4001" s="30" t="s">
        <v>8032</v>
      </c>
      <c r="BF4001" s="30" t="s">
        <v>8033</v>
      </c>
      <c r="BG4001" s="30" t="s">
        <v>8032</v>
      </c>
      <c r="BH4001" s="30" t="s">
        <v>8033</v>
      </c>
      <c r="BI4001" s="30" t="s">
        <v>8031</v>
      </c>
    </row>
    <row r="4002" spans="56:61" s="20" customFormat="1" ht="15" hidden="1" x14ac:dyDescent="0.25">
      <c r="BD4002" t="str">
        <f t="shared" si="135"/>
        <v>RXACHERRYBANK</v>
      </c>
      <c r="BE4002" s="30" t="s">
        <v>8034</v>
      </c>
      <c r="BF4002" s="30" t="s">
        <v>8035</v>
      </c>
      <c r="BG4002" s="30" t="s">
        <v>8034</v>
      </c>
      <c r="BH4002" s="30" t="s">
        <v>8035</v>
      </c>
      <c r="BI4002" s="30" t="s">
        <v>8031</v>
      </c>
    </row>
    <row r="4003" spans="56:61" s="20" customFormat="1" ht="15" hidden="1" x14ac:dyDescent="0.25">
      <c r="BD4003" t="str">
        <f t="shared" si="135"/>
        <v>RXACLATTERBRIDGE HOSPITAL PSYCH SERVICES</v>
      </c>
      <c r="BE4003" s="30" t="s">
        <v>8036</v>
      </c>
      <c r="BF4003" s="30" t="s">
        <v>8037</v>
      </c>
      <c r="BG4003" s="30" t="s">
        <v>8036</v>
      </c>
      <c r="BH4003" s="30" t="s">
        <v>8037</v>
      </c>
      <c r="BI4003" s="30" t="s">
        <v>8031</v>
      </c>
    </row>
    <row r="4004" spans="56:61" s="20" customFormat="1" ht="15" hidden="1" x14ac:dyDescent="0.25">
      <c r="BD4004" t="str">
        <f t="shared" si="135"/>
        <v>RXAEASTWAY INPATIENTS</v>
      </c>
      <c r="BE4004" s="30" t="s">
        <v>8038</v>
      </c>
      <c r="BF4004" s="30" t="s">
        <v>8039</v>
      </c>
      <c r="BG4004" s="30" t="s">
        <v>8038</v>
      </c>
      <c r="BH4004" s="30" t="s">
        <v>8039</v>
      </c>
      <c r="BI4004" s="30" t="s">
        <v>8031</v>
      </c>
    </row>
    <row r="4005" spans="56:61" s="20" customFormat="1" ht="15" hidden="1" x14ac:dyDescent="0.25">
      <c r="BD4005" t="str">
        <f t="shared" si="135"/>
        <v>RXAELLESMERE PORT HOSPITAL</v>
      </c>
      <c r="BE4005" s="30" t="s">
        <v>8040</v>
      </c>
      <c r="BF4005" s="30" t="s">
        <v>2725</v>
      </c>
      <c r="BG4005" s="30" t="s">
        <v>8040</v>
      </c>
      <c r="BH4005" s="30" t="s">
        <v>2725</v>
      </c>
      <c r="BI4005" s="30" t="s">
        <v>8031</v>
      </c>
    </row>
    <row r="4006" spans="56:61" s="20" customFormat="1" ht="15" hidden="1" x14ac:dyDescent="0.25">
      <c r="BD4006" t="str">
        <f t="shared" si="135"/>
        <v>RXAJOCELYN SOLLY</v>
      </c>
      <c r="BE4006" s="30" t="s">
        <v>8041</v>
      </c>
      <c r="BF4006" s="30" t="s">
        <v>8042</v>
      </c>
      <c r="BG4006" s="30" t="s">
        <v>8041</v>
      </c>
      <c r="BH4006" s="30" t="s">
        <v>8042</v>
      </c>
      <c r="BI4006" s="30" t="s">
        <v>8031</v>
      </c>
    </row>
    <row r="4007" spans="56:61" s="20" customFormat="1" ht="15" hidden="1" x14ac:dyDescent="0.25">
      <c r="BD4007" t="str">
        <f t="shared" si="135"/>
        <v>RXAKEMPLE UNIT</v>
      </c>
      <c r="BE4007" s="30" t="s">
        <v>8043</v>
      </c>
      <c r="BF4007" s="30" t="s">
        <v>8044</v>
      </c>
      <c r="BG4007" s="30" t="s">
        <v>8043</v>
      </c>
      <c r="BH4007" s="30" t="s">
        <v>8044</v>
      </c>
      <c r="BI4007" s="30" t="s">
        <v>8031</v>
      </c>
    </row>
    <row r="4008" spans="56:61" s="20" customFormat="1" ht="15" hidden="1" x14ac:dyDescent="0.25">
      <c r="BD4008" t="str">
        <f t="shared" si="135"/>
        <v>RXALEIGHTON HOSPITAL</v>
      </c>
      <c r="BE4008" s="30" t="s">
        <v>8045</v>
      </c>
      <c r="BF4008" s="30" t="s">
        <v>1316</v>
      </c>
      <c r="BG4008" s="30" t="s">
        <v>8045</v>
      </c>
      <c r="BH4008" s="30" t="s">
        <v>1316</v>
      </c>
      <c r="BI4008" s="30" t="s">
        <v>8031</v>
      </c>
    </row>
    <row r="4009" spans="56:61" s="20" customFormat="1" ht="15" hidden="1" x14ac:dyDescent="0.25">
      <c r="BD4009" t="str">
        <f t="shared" si="135"/>
        <v>RXALEIGHTON MENTAL HEALTH UNIT</v>
      </c>
      <c r="BE4009" s="30" t="s">
        <v>8046</v>
      </c>
      <c r="BF4009" s="30" t="s">
        <v>8047</v>
      </c>
      <c r="BG4009" s="30" t="s">
        <v>8046</v>
      </c>
      <c r="BH4009" s="30" t="s">
        <v>8047</v>
      </c>
      <c r="BI4009" s="30" t="s">
        <v>8031</v>
      </c>
    </row>
    <row r="4010" spans="56:61" s="20" customFormat="1" ht="15" hidden="1" x14ac:dyDescent="0.25">
      <c r="BD4010" t="str">
        <f t="shared" si="135"/>
        <v>RXALIASON PSYCHIATRY WEST</v>
      </c>
      <c r="BE4010" s="30" t="s">
        <v>8048</v>
      </c>
      <c r="BF4010" s="30" t="s">
        <v>8049</v>
      </c>
      <c r="BG4010" s="30" t="s">
        <v>8048</v>
      </c>
      <c r="BH4010" s="30" t="s">
        <v>8049</v>
      </c>
      <c r="BI4010" s="30" t="s">
        <v>8031</v>
      </c>
    </row>
    <row r="4011" spans="56:61" s="20" customFormat="1" ht="15" hidden="1" x14ac:dyDescent="0.25">
      <c r="BD4011" t="str">
        <f t="shared" si="135"/>
        <v>RXALIME WALK HOUSE</v>
      </c>
      <c r="BE4011" s="30" t="s">
        <v>8050</v>
      </c>
      <c r="BF4011" t="s">
        <v>8051</v>
      </c>
      <c r="BG4011" s="30" t="s">
        <v>8050</v>
      </c>
      <c r="BH4011" t="s">
        <v>8051</v>
      </c>
      <c r="BI4011" s="30" t="s">
        <v>8031</v>
      </c>
    </row>
    <row r="4012" spans="56:61" s="20" customFormat="1" ht="15" hidden="1" x14ac:dyDescent="0.25">
      <c r="BD4012" t="str">
        <f t="shared" si="135"/>
        <v>RXAMACCLESFIELD MENTAL HEALTH</v>
      </c>
      <c r="BE4012" s="30" t="s">
        <v>8052</v>
      </c>
      <c r="BF4012" s="30" t="s">
        <v>8053</v>
      </c>
      <c r="BG4012" s="30" t="s">
        <v>8052</v>
      </c>
      <c r="BH4012" s="30" t="s">
        <v>8053</v>
      </c>
      <c r="BI4012" s="30" t="s">
        <v>8031</v>
      </c>
    </row>
    <row r="4013" spans="56:61" s="20" customFormat="1" ht="15" hidden="1" x14ac:dyDescent="0.25">
      <c r="BD4013" t="str">
        <f t="shared" si="135"/>
        <v>RXAMARY DENDY UNIT</v>
      </c>
      <c r="BE4013" s="30" t="s">
        <v>8054</v>
      </c>
      <c r="BF4013" s="30" t="s">
        <v>8055</v>
      </c>
      <c r="BG4013" s="30" t="s">
        <v>8054</v>
      </c>
      <c r="BH4013" s="30" t="s">
        <v>8055</v>
      </c>
      <c r="BI4013" s="30" t="s">
        <v>8031</v>
      </c>
    </row>
    <row r="4014" spans="56:61" s="20" customFormat="1" ht="15" hidden="1" x14ac:dyDescent="0.25">
      <c r="BD4014" t="str">
        <f t="shared" si="135"/>
        <v>RXARESPITE THORN HEYS</v>
      </c>
      <c r="BE4014" s="30" t="s">
        <v>8056</v>
      </c>
      <c r="BF4014" s="30" t="s">
        <v>8057</v>
      </c>
      <c r="BG4014" s="30" t="s">
        <v>8056</v>
      </c>
      <c r="BH4014" s="30" t="s">
        <v>8057</v>
      </c>
      <c r="BI4014" s="30" t="s">
        <v>8031</v>
      </c>
    </row>
    <row r="4015" spans="56:61" s="20" customFormat="1" ht="15" hidden="1" x14ac:dyDescent="0.25">
      <c r="BD4015" t="str">
        <f t="shared" si="135"/>
        <v>RXAROSEMOUNT</v>
      </c>
      <c r="BE4015" s="30" t="s">
        <v>8058</v>
      </c>
      <c r="BF4015" s="30" t="s">
        <v>8059</v>
      </c>
      <c r="BG4015" s="30" t="s">
        <v>8058</v>
      </c>
      <c r="BH4015" s="30" t="s">
        <v>8059</v>
      </c>
      <c r="BI4015" s="30" t="s">
        <v>8031</v>
      </c>
    </row>
    <row r="4016" spans="56:61" s="20" customFormat="1" ht="15" hidden="1" x14ac:dyDescent="0.25">
      <c r="BD4016" t="str">
        <f t="shared" si="135"/>
        <v>RXASOUTH CHESHIRE &amp; VALE ROYAL</v>
      </c>
      <c r="BE4016" s="30" t="s">
        <v>8060</v>
      </c>
      <c r="BF4016" s="30" t="s">
        <v>8061</v>
      </c>
      <c r="BG4016" s="30" t="s">
        <v>8060</v>
      </c>
      <c r="BH4016" s="30" t="s">
        <v>8061</v>
      </c>
      <c r="BI4016" s="30" t="s">
        <v>8031</v>
      </c>
    </row>
    <row r="4017" spans="56:61" s="20" customFormat="1" ht="15" hidden="1" x14ac:dyDescent="0.25">
      <c r="BD4017" t="str">
        <f t="shared" si="135"/>
        <v>RXASPRINGBANK</v>
      </c>
      <c r="BE4017" s="30" t="s">
        <v>8062</v>
      </c>
      <c r="BF4017" s="30" t="s">
        <v>8063</v>
      </c>
      <c r="BG4017" s="30" t="s">
        <v>8062</v>
      </c>
      <c r="BH4017" s="30" t="s">
        <v>8063</v>
      </c>
      <c r="BI4017" s="30" t="s">
        <v>8031</v>
      </c>
    </row>
    <row r="4018" spans="56:61" s="20" customFormat="1" ht="15" hidden="1" x14ac:dyDescent="0.25">
      <c r="BD4018" t="str">
        <f t="shared" si="135"/>
        <v>RXAST CATHERINES HOSPITAL</v>
      </c>
      <c r="BE4018" s="30" t="s">
        <v>8064</v>
      </c>
      <c r="BF4018" s="30" t="s">
        <v>8065</v>
      </c>
      <c r="BG4018" s="30" t="s">
        <v>8064</v>
      </c>
      <c r="BH4018" s="30" t="s">
        <v>8065</v>
      </c>
      <c r="BI4018" s="30" t="s">
        <v>8031</v>
      </c>
    </row>
    <row r="4019" spans="56:61" s="20" customFormat="1" ht="15" hidden="1" x14ac:dyDescent="0.25">
      <c r="BD4019" t="str">
        <f t="shared" si="135"/>
        <v>RXATRAFFORD LD</v>
      </c>
      <c r="BE4019" s="30" t="s">
        <v>8066</v>
      </c>
      <c r="BF4019" s="30" t="s">
        <v>8067</v>
      </c>
      <c r="BG4019" s="30" t="s">
        <v>8066</v>
      </c>
      <c r="BH4019" s="30" t="s">
        <v>8067</v>
      </c>
      <c r="BI4019" s="30" t="s">
        <v>8031</v>
      </c>
    </row>
    <row r="4020" spans="56:61" s="20" customFormat="1" ht="15" hidden="1" x14ac:dyDescent="0.25">
      <c r="BD4020" t="str">
        <f t="shared" si="135"/>
        <v>RXAVICTORIA CENTRAL HOSPITAL</v>
      </c>
      <c r="BE4020" s="30" t="s">
        <v>8068</v>
      </c>
      <c r="BF4020" s="30" t="s">
        <v>1297</v>
      </c>
      <c r="BG4020" s="30" t="s">
        <v>8068</v>
      </c>
      <c r="BH4020" s="30" t="s">
        <v>1297</v>
      </c>
      <c r="BI4020" s="30" t="s">
        <v>8031</v>
      </c>
    </row>
    <row r="4021" spans="56:61" s="20" customFormat="1" ht="15" hidden="1" x14ac:dyDescent="0.25">
      <c r="BD4021" t="str">
        <f t="shared" si="135"/>
        <v>RXAYPC- PINE LODGE</v>
      </c>
      <c r="BE4021" s="30" t="s">
        <v>8069</v>
      </c>
      <c r="BF4021" s="30" t="s">
        <v>8070</v>
      </c>
      <c r="BG4021" s="30" t="s">
        <v>8069</v>
      </c>
      <c r="BH4021" s="30" t="s">
        <v>8070</v>
      </c>
      <c r="BI4021" s="30" t="s">
        <v>8031</v>
      </c>
    </row>
    <row r="4022" spans="56:61" s="20" customFormat="1" ht="15" hidden="1" x14ac:dyDescent="0.25">
      <c r="BD4022" t="str">
        <f t="shared" si="135"/>
        <v>RXCBEXHILL HOSPITAL</v>
      </c>
      <c r="BE4022" s="133" t="s">
        <v>8071</v>
      </c>
      <c r="BF4022" s="133" t="s">
        <v>8072</v>
      </c>
      <c r="BG4022" s="133" t="s">
        <v>8071</v>
      </c>
      <c r="BH4022" s="133" t="s">
        <v>8072</v>
      </c>
      <c r="BI4022" s="133" t="s">
        <v>8073</v>
      </c>
    </row>
    <row r="4023" spans="56:61" s="20" customFormat="1" ht="15" hidden="1" x14ac:dyDescent="0.25">
      <c r="BD4023" t="str">
        <f t="shared" si="135"/>
        <v>RXCCONQUEST HOSPITAL</v>
      </c>
      <c r="BE4023" s="133" t="s">
        <v>8074</v>
      </c>
      <c r="BF4023" s="133" t="s">
        <v>7168</v>
      </c>
      <c r="BG4023" s="133" t="s">
        <v>8074</v>
      </c>
      <c r="BH4023" s="133" t="s">
        <v>7168</v>
      </c>
      <c r="BI4023" s="133" t="s">
        <v>8073</v>
      </c>
    </row>
    <row r="4024" spans="56:61" s="20" customFormat="1" ht="15" hidden="1" x14ac:dyDescent="0.25">
      <c r="BD4024" t="str">
        <f t="shared" si="135"/>
        <v>RXCCROWBOROUGH BIRTHING CENTRE</v>
      </c>
      <c r="BE4024" s="133" t="s">
        <v>8075</v>
      </c>
      <c r="BF4024" s="133" t="s">
        <v>8076</v>
      </c>
      <c r="BG4024" s="133" t="s">
        <v>8075</v>
      </c>
      <c r="BH4024" s="133" t="s">
        <v>8076</v>
      </c>
      <c r="BI4024" s="133" t="s">
        <v>8073</v>
      </c>
    </row>
    <row r="4025" spans="56:61" s="20" customFormat="1" ht="15" hidden="1" x14ac:dyDescent="0.25">
      <c r="BD4025" t="str">
        <f t="shared" si="135"/>
        <v>RXCEASTBOURNE DISTRICT GENERAL HOSPITAL</v>
      </c>
      <c r="BE4025" s="133" t="s">
        <v>8077</v>
      </c>
      <c r="BF4025" s="133" t="s">
        <v>1559</v>
      </c>
      <c r="BG4025" s="133" t="s">
        <v>8077</v>
      </c>
      <c r="BH4025" s="133" t="s">
        <v>1559</v>
      </c>
      <c r="BI4025" s="133" t="s">
        <v>8073</v>
      </c>
    </row>
    <row r="4026" spans="56:61" s="20" customFormat="1" ht="15" hidden="1" x14ac:dyDescent="0.25">
      <c r="BD4026" t="str">
        <f t="shared" si="135"/>
        <v>RXCMASTER'S HOUSE</v>
      </c>
      <c r="BE4026" s="133" t="s">
        <v>8078</v>
      </c>
      <c r="BF4026" s="133" t="s">
        <v>8079</v>
      </c>
      <c r="BG4026" s="133" t="s">
        <v>8078</v>
      </c>
      <c r="BH4026" s="133" t="s">
        <v>8079</v>
      </c>
      <c r="BI4026" s="133" t="s">
        <v>8073</v>
      </c>
    </row>
    <row r="4027" spans="56:61" s="20" customFormat="1" ht="15" hidden="1" x14ac:dyDescent="0.25">
      <c r="BD4027" t="str">
        <f t="shared" si="135"/>
        <v>RXEDONCASTER - CYP&amp;F</v>
      </c>
      <c r="BE4027" s="133" t="s">
        <v>8080</v>
      </c>
      <c r="BF4027" s="133" t="s">
        <v>8081</v>
      </c>
      <c r="BG4027" s="133" t="s">
        <v>8080</v>
      </c>
      <c r="BH4027" s="133" t="s">
        <v>8081</v>
      </c>
      <c r="BI4027" s="133" t="s">
        <v>8082</v>
      </c>
    </row>
    <row r="4028" spans="56:61" s="20" customFormat="1" ht="15" hidden="1" x14ac:dyDescent="0.25">
      <c r="BD4028" t="str">
        <f t="shared" si="135"/>
        <v>RXEDONCASTER - CYP&amp;F (EAST)</v>
      </c>
      <c r="BE4028" s="133" t="s">
        <v>8083</v>
      </c>
      <c r="BF4028" s="133" t="s">
        <v>8084</v>
      </c>
      <c r="BG4028" s="133" t="s">
        <v>8083</v>
      </c>
      <c r="BH4028" s="133" t="s">
        <v>8084</v>
      </c>
      <c r="BI4028" s="133" t="s">
        <v>8082</v>
      </c>
    </row>
    <row r="4029" spans="56:61" s="20" customFormat="1" ht="15" hidden="1" x14ac:dyDescent="0.25">
      <c r="BD4029" t="str">
        <f t="shared" si="135"/>
        <v>RXEDONCASTER - CYP&amp;F 2</v>
      </c>
      <c r="BE4029" s="133" t="s">
        <v>8085</v>
      </c>
      <c r="BF4029" s="133" t="s">
        <v>8086</v>
      </c>
      <c r="BG4029" s="133" t="s">
        <v>8085</v>
      </c>
      <c r="BH4029" s="133" t="s">
        <v>8086</v>
      </c>
      <c r="BI4029" s="133" t="s">
        <v>8082</v>
      </c>
    </row>
    <row r="4030" spans="56:61" s="20" customFormat="1" ht="15" hidden="1" x14ac:dyDescent="0.25">
      <c r="BD4030" t="str">
        <f t="shared" si="135"/>
        <v>RXEDONCASTER - ST MARY'S INTERMEDIATE CARE</v>
      </c>
      <c r="BE4030" s="133" t="s">
        <v>8087</v>
      </c>
      <c r="BF4030" s="133" t="s">
        <v>8088</v>
      </c>
      <c r="BG4030" s="133" t="s">
        <v>8087</v>
      </c>
      <c r="BH4030" s="133" t="s">
        <v>8088</v>
      </c>
      <c r="BI4030" s="133" t="s">
        <v>8082</v>
      </c>
    </row>
    <row r="4031" spans="56:61" s="20" customFormat="1" ht="15" hidden="1" x14ac:dyDescent="0.25">
      <c r="BD4031" t="str">
        <f t="shared" si="135"/>
        <v>RXEDONCASTER COMMUNITY - OLDER PEOPLE'S DAY HOSPITAL</v>
      </c>
      <c r="BE4031" s="133" t="s">
        <v>8089</v>
      </c>
      <c r="BF4031" s="133" t="s">
        <v>8090</v>
      </c>
      <c r="BG4031" s="133" t="s">
        <v>8089</v>
      </c>
      <c r="BH4031" s="133" t="s">
        <v>8090</v>
      </c>
      <c r="BI4031" s="133" t="s">
        <v>8082</v>
      </c>
    </row>
    <row r="4032" spans="56:61" s="20" customFormat="1" ht="15" hidden="1" x14ac:dyDescent="0.25">
      <c r="BD4032" t="str">
        <f t="shared" si="135"/>
        <v>RXEDONCASTER DCIS - (OTW)</v>
      </c>
      <c r="BE4032" s="133" t="s">
        <v>8091</v>
      </c>
      <c r="BF4032" s="133" t="s">
        <v>8092</v>
      </c>
      <c r="BG4032" s="133" t="s">
        <v>8091</v>
      </c>
      <c r="BH4032" s="133" t="s">
        <v>8092</v>
      </c>
      <c r="BI4032" s="133" t="s">
        <v>8082</v>
      </c>
    </row>
    <row r="4033" spans="56:61" s="20" customFormat="1" ht="15" hidden="1" x14ac:dyDescent="0.25">
      <c r="BD4033" t="str">
        <f t="shared" si="135"/>
        <v>RXEDONCASTER DCIS - (OTW) BENTLEY MYPLACE</v>
      </c>
      <c r="BE4033" s="133" t="s">
        <v>8093</v>
      </c>
      <c r="BF4033" s="133" t="s">
        <v>8094</v>
      </c>
      <c r="BG4033" s="133" t="s">
        <v>8093</v>
      </c>
      <c r="BH4033" s="133" t="s">
        <v>8094</v>
      </c>
      <c r="BI4033" s="133" t="s">
        <v>8082</v>
      </c>
    </row>
    <row r="4034" spans="56:61" s="20" customFormat="1" ht="15" hidden="1" x14ac:dyDescent="0.25">
      <c r="BD4034" t="str">
        <f t="shared" si="135"/>
        <v>RXENEW BEGINNINGS - DONCASTER</v>
      </c>
      <c r="BE4034" s="133" t="s">
        <v>8095</v>
      </c>
      <c r="BF4034" s="133" t="s">
        <v>8096</v>
      </c>
      <c r="BG4034" s="133" t="s">
        <v>8095</v>
      </c>
      <c r="BH4034" s="133" t="s">
        <v>8096</v>
      </c>
      <c r="BI4034" s="133" t="s">
        <v>8082</v>
      </c>
    </row>
    <row r="4035" spans="56:61" s="20" customFormat="1" ht="15" hidden="1" x14ac:dyDescent="0.25">
      <c r="BD4035" t="str">
        <f t="shared" ref="BD4035:BD4098" si="136">CONCATENATE(LEFT(BE4035, 3),BF4035)</f>
        <v>RXENTH LINCS - GREAT OAKS INPATIENT UNIT</v>
      </c>
      <c r="BE4035" s="133" t="s">
        <v>8097</v>
      </c>
      <c r="BF4035" s="133" t="s">
        <v>8098</v>
      </c>
      <c r="BG4035" s="133" t="s">
        <v>8097</v>
      </c>
      <c r="BH4035" s="133" t="s">
        <v>8098</v>
      </c>
      <c r="BI4035" s="133" t="s">
        <v>8082</v>
      </c>
    </row>
    <row r="4036" spans="56:61" s="20" customFormat="1" ht="15" hidden="1" x14ac:dyDescent="0.25">
      <c r="BD4036" t="str">
        <f t="shared" si="136"/>
        <v>RXENTH LINCS - ICT</v>
      </c>
      <c r="BE4036" s="133" t="s">
        <v>8099</v>
      </c>
      <c r="BF4036" s="133" t="s">
        <v>8100</v>
      </c>
      <c r="BG4036" s="133" t="s">
        <v>8099</v>
      </c>
      <c r="BH4036" s="133" t="s">
        <v>8100</v>
      </c>
      <c r="BI4036" s="133" t="s">
        <v>8082</v>
      </c>
    </row>
    <row r="4037" spans="56:61" s="20" customFormat="1" ht="15" hidden="1" x14ac:dyDescent="0.25">
      <c r="BD4037" t="str">
        <f t="shared" si="136"/>
        <v>RXENTH LINCS - OT (COMMUNITY)</v>
      </c>
      <c r="BE4037" s="133" t="s">
        <v>8101</v>
      </c>
      <c r="BF4037" s="133" t="s">
        <v>8102</v>
      </c>
      <c r="BG4037" s="133" t="s">
        <v>8101</v>
      </c>
      <c r="BH4037" s="133" t="s">
        <v>8102</v>
      </c>
      <c r="BI4037" s="133" t="s">
        <v>8082</v>
      </c>
    </row>
    <row r="4038" spans="56:61" s="20" customFormat="1" ht="15" hidden="1" x14ac:dyDescent="0.25">
      <c r="BD4038" t="str">
        <f t="shared" si="136"/>
        <v>RXENTH LINCS PSYCHOLOGICAL THERAPIES 2</v>
      </c>
      <c r="BE4038" s="133" t="s">
        <v>8103</v>
      </c>
      <c r="BF4038" s="133" t="s">
        <v>8104</v>
      </c>
      <c r="BG4038" s="133" t="s">
        <v>8103</v>
      </c>
      <c r="BH4038" s="133" t="s">
        <v>8104</v>
      </c>
      <c r="BI4038" s="133" t="s">
        <v>8082</v>
      </c>
    </row>
    <row r="4039" spans="56:61" s="20" customFormat="1" ht="15" hidden="1" x14ac:dyDescent="0.25">
      <c r="BD4039" t="str">
        <f t="shared" si="136"/>
        <v>RXEROTHERHAM  EARLY INTERVENTION (SWALLOWNEST)</v>
      </c>
      <c r="BE4039" s="133" t="s">
        <v>8105</v>
      </c>
      <c r="BF4039" s="133" t="s">
        <v>8106</v>
      </c>
      <c r="BG4039" s="133" t="s">
        <v>8105</v>
      </c>
      <c r="BH4039" s="133" t="s">
        <v>8106</v>
      </c>
      <c r="BI4039" s="133" t="s">
        <v>8082</v>
      </c>
    </row>
    <row r="4040" spans="56:61" s="20" customFormat="1" ht="15" hidden="1" x14ac:dyDescent="0.25">
      <c r="BD4040" t="str">
        <f t="shared" si="136"/>
        <v>RXEROTHERHAM COMMUNITY MHSOP</v>
      </c>
      <c r="BE4040" s="133" t="s">
        <v>8107</v>
      </c>
      <c r="BF4040" s="133" t="s">
        <v>8108</v>
      </c>
      <c r="BG4040" s="133" t="s">
        <v>8107</v>
      </c>
      <c r="BH4040" s="133" t="s">
        <v>8108</v>
      </c>
      <c r="BI4040" s="133" t="s">
        <v>8082</v>
      </c>
    </row>
    <row r="4041" spans="56:61" s="20" customFormat="1" ht="15" hidden="1" x14ac:dyDescent="0.25">
      <c r="BD4041" t="str">
        <f t="shared" si="136"/>
        <v>RXEROTHERHAM INTENSIVE COMMUNITY THERAPIES</v>
      </c>
      <c r="BE4041" s="133" t="s">
        <v>8109</v>
      </c>
      <c r="BF4041" s="133" t="s">
        <v>8110</v>
      </c>
      <c r="BG4041" s="133" t="s">
        <v>8109</v>
      </c>
      <c r="BH4041" s="133" t="s">
        <v>8110</v>
      </c>
      <c r="BI4041" s="133" t="s">
        <v>8082</v>
      </c>
    </row>
    <row r="4042" spans="56:61" s="20" customFormat="1" ht="15" hidden="1" x14ac:dyDescent="0.25">
      <c r="BD4042" t="str">
        <f t="shared" si="136"/>
        <v>RXEROTHERHAM LEARNING DISABILITIES ASSESSMENT AND TREATMENT UNIT</v>
      </c>
      <c r="BE4042" s="133" t="s">
        <v>8111</v>
      </c>
      <c r="BF4042" s="133" t="s">
        <v>8112</v>
      </c>
      <c r="BG4042" s="133" t="s">
        <v>8111</v>
      </c>
      <c r="BH4042" s="133" t="s">
        <v>8112</v>
      </c>
      <c r="BI4042" s="133" t="s">
        <v>8082</v>
      </c>
    </row>
    <row r="4043" spans="56:61" s="20" customFormat="1" ht="15" hidden="1" x14ac:dyDescent="0.25">
      <c r="BD4043" t="str">
        <f t="shared" si="136"/>
        <v>RXEROTHERHAM OPMHS WOODLANDS</v>
      </c>
      <c r="BE4043" s="133" t="s">
        <v>8113</v>
      </c>
      <c r="BF4043" s="133" t="s">
        <v>8114</v>
      </c>
      <c r="BG4043" s="133" t="s">
        <v>8113</v>
      </c>
      <c r="BH4043" s="133" t="s">
        <v>8114</v>
      </c>
      <c r="BI4043" s="133" t="s">
        <v>8082</v>
      </c>
    </row>
    <row r="4044" spans="56:61" s="20" customFormat="1" ht="15" hidden="1" x14ac:dyDescent="0.25">
      <c r="BD4044" t="str">
        <f t="shared" si="136"/>
        <v>RXEST CATHERINE'S</v>
      </c>
      <c r="BE4044" s="133" t="s">
        <v>8115</v>
      </c>
      <c r="BF4044" s="133" t="s">
        <v>8116</v>
      </c>
      <c r="BG4044" s="133" t="s">
        <v>8115</v>
      </c>
      <c r="BH4044" s="133" t="s">
        <v>8116</v>
      </c>
      <c r="BI4044" s="133" t="s">
        <v>8082</v>
      </c>
    </row>
    <row r="4045" spans="56:61" s="20" customFormat="1" ht="15" hidden="1" x14ac:dyDescent="0.25">
      <c r="BD4045" t="str">
        <f t="shared" si="136"/>
        <v>RXEST. JOHN’S HOSPICE.</v>
      </c>
      <c r="BE4045" s="133" t="s">
        <v>8117</v>
      </c>
      <c r="BF4045" s="133" t="s">
        <v>8118</v>
      </c>
      <c r="BG4045" s="133" t="s">
        <v>8117</v>
      </c>
      <c r="BH4045" s="133" t="s">
        <v>8118</v>
      </c>
      <c r="BI4045" s="133" t="s">
        <v>8082</v>
      </c>
    </row>
    <row r="4046" spans="56:61" s="20" customFormat="1" ht="15" hidden="1" x14ac:dyDescent="0.25">
      <c r="BD4046" t="str">
        <f t="shared" si="136"/>
        <v>RXETICKHILL ROAD</v>
      </c>
      <c r="BE4046" s="133" t="s">
        <v>8119</v>
      </c>
      <c r="BF4046" s="133" t="s">
        <v>8120</v>
      </c>
      <c r="BG4046" s="133" t="s">
        <v>8119</v>
      </c>
      <c r="BH4046" s="133" t="s">
        <v>8120</v>
      </c>
      <c r="BI4046" s="133" t="s">
        <v>8082</v>
      </c>
    </row>
    <row r="4047" spans="56:61" s="20" customFormat="1" ht="15" hidden="1" x14ac:dyDescent="0.25">
      <c r="BD4047" t="str">
        <f t="shared" si="136"/>
        <v>RXFCLAYTON HOSPITAL</v>
      </c>
      <c r="BE4047" s="133" t="s">
        <v>8121</v>
      </c>
      <c r="BF4047" s="133" t="s">
        <v>8122</v>
      </c>
      <c r="BG4047" s="133" t="s">
        <v>8121</v>
      </c>
      <c r="BH4047" s="133" t="s">
        <v>8122</v>
      </c>
      <c r="BI4047" s="133" t="s">
        <v>8123</v>
      </c>
    </row>
    <row r="4048" spans="56:61" s="20" customFormat="1" ht="15" hidden="1" x14ac:dyDescent="0.25">
      <c r="BD4048" t="str">
        <f t="shared" si="136"/>
        <v>RXFDEWSBURY AND DISTRICT HOSPITAL</v>
      </c>
      <c r="BE4048" s="133" t="s">
        <v>8124</v>
      </c>
      <c r="BF4048" s="133" t="s">
        <v>8125</v>
      </c>
      <c r="BG4048" s="133" t="s">
        <v>8124</v>
      </c>
      <c r="BH4048" s="133" t="s">
        <v>8125</v>
      </c>
      <c r="BI4048" s="133" t="s">
        <v>8123</v>
      </c>
    </row>
    <row r="4049" spans="56:61" s="20" customFormat="1" ht="15" hidden="1" x14ac:dyDescent="0.25">
      <c r="BD4049" t="str">
        <f t="shared" si="136"/>
        <v>RXFMONUMENT HOUSE</v>
      </c>
      <c r="BE4049" s="133" t="s">
        <v>8126</v>
      </c>
      <c r="BF4049" s="133" t="s">
        <v>8127</v>
      </c>
      <c r="BG4049" s="133" t="s">
        <v>8126</v>
      </c>
      <c r="BH4049" s="133" t="s">
        <v>8127</v>
      </c>
      <c r="BI4049" s="133" t="s">
        <v>8123</v>
      </c>
    </row>
    <row r="4050" spans="56:61" s="20" customFormat="1" ht="15" hidden="1" x14ac:dyDescent="0.25">
      <c r="BD4050" t="str">
        <f t="shared" si="136"/>
        <v>RXFPINDERFIELDS GENERAL HOSPITAL</v>
      </c>
      <c r="BE4050" s="133" t="s">
        <v>8128</v>
      </c>
      <c r="BF4050" s="133" t="s">
        <v>8129</v>
      </c>
      <c r="BG4050" s="133" t="s">
        <v>8128</v>
      </c>
      <c r="BH4050" s="133" t="s">
        <v>8129</v>
      </c>
      <c r="BI4050" s="133" t="s">
        <v>8123</v>
      </c>
    </row>
    <row r="4051" spans="56:61" s="20" customFormat="1" ht="15" hidden="1" x14ac:dyDescent="0.25">
      <c r="BD4051" t="str">
        <f t="shared" si="136"/>
        <v>RXFPONTEFRACT GENERAL INFIRMARY</v>
      </c>
      <c r="BE4051" s="133" t="s">
        <v>8130</v>
      </c>
      <c r="BF4051" s="133" t="s">
        <v>2041</v>
      </c>
      <c r="BG4051" s="133" t="s">
        <v>8130</v>
      </c>
      <c r="BH4051" s="133" t="s">
        <v>2041</v>
      </c>
      <c r="BI4051" s="133" t="s">
        <v>8123</v>
      </c>
    </row>
    <row r="4052" spans="56:61" s="20" customFormat="1" ht="15" hidden="1" x14ac:dyDescent="0.25">
      <c r="BD4052" t="str">
        <f t="shared" si="136"/>
        <v>RXFQUEEN ELIZABETH HOUSE</v>
      </c>
      <c r="BE4052" s="133" t="s">
        <v>8131</v>
      </c>
      <c r="BF4052" s="133" t="s">
        <v>8132</v>
      </c>
      <c r="BG4052" s="133" t="s">
        <v>8131</v>
      </c>
      <c r="BH4052" s="133" t="s">
        <v>8132</v>
      </c>
      <c r="BI4052" s="133" t="s">
        <v>8123</v>
      </c>
    </row>
    <row r="4053" spans="56:61" s="20" customFormat="1" ht="15" hidden="1" x14ac:dyDescent="0.25">
      <c r="BD4053" t="str">
        <f t="shared" si="136"/>
        <v>RXFWEST RIDINGS RESIDENTIAL AND NURSING HOME</v>
      </c>
      <c r="BE4053" s="133" t="s">
        <v>8133</v>
      </c>
      <c r="BF4053" s="133" t="s">
        <v>8134</v>
      </c>
      <c r="BG4053" s="133" t="s">
        <v>8133</v>
      </c>
      <c r="BH4053" s="133" t="s">
        <v>8134</v>
      </c>
      <c r="BI4053" s="133" t="s">
        <v>8123</v>
      </c>
    </row>
    <row r="4054" spans="56:61" s="20" customFormat="1" ht="15" hidden="1" x14ac:dyDescent="0.25">
      <c r="BD4054" t="str">
        <f t="shared" si="136"/>
        <v>RXGCALDERDALE SMS</v>
      </c>
      <c r="BE4054" s="133" t="s">
        <v>8135</v>
      </c>
      <c r="BF4054" s="133" t="s">
        <v>8136</v>
      </c>
      <c r="BG4054" s="133" t="s">
        <v>8135</v>
      </c>
      <c r="BH4054" s="133" t="s">
        <v>8136</v>
      </c>
      <c r="BI4054" s="133" t="s">
        <v>8137</v>
      </c>
    </row>
    <row r="4055" spans="56:61" s="20" customFormat="1" ht="15" hidden="1" x14ac:dyDescent="0.25">
      <c r="BD4055" t="str">
        <f t="shared" si="136"/>
        <v>RXGCASTLE LODGE</v>
      </c>
      <c r="BE4055" s="132" t="s">
        <v>8138</v>
      </c>
      <c r="BF4055" s="133" t="s">
        <v>8139</v>
      </c>
      <c r="BG4055" s="132" t="s">
        <v>8138</v>
      </c>
      <c r="BH4055" s="133" t="s">
        <v>8139</v>
      </c>
      <c r="BI4055" s="133" t="s">
        <v>8137</v>
      </c>
    </row>
    <row r="4056" spans="56:61" s="20" customFormat="1" ht="15" hidden="1" x14ac:dyDescent="0.25">
      <c r="BD4056" t="str">
        <f t="shared" si="136"/>
        <v>RXGCASTLEFORD &amp; NORMANTON DISTRICT HOSPITAL</v>
      </c>
      <c r="BE4056" s="133" t="s">
        <v>8140</v>
      </c>
      <c r="BF4056" s="133" t="s">
        <v>8141</v>
      </c>
      <c r="BG4056" s="133" t="s">
        <v>8140</v>
      </c>
      <c r="BH4056" s="133" t="s">
        <v>8141</v>
      </c>
      <c r="BI4056" s="133" t="s">
        <v>8137</v>
      </c>
    </row>
    <row r="4057" spans="56:61" s="20" customFormat="1" ht="15" hidden="1" x14ac:dyDescent="0.25">
      <c r="BD4057" t="str">
        <f t="shared" si="136"/>
        <v>RXGCDIP</v>
      </c>
      <c r="BE4057" s="133" t="s">
        <v>8142</v>
      </c>
      <c r="BF4057" s="133" t="s">
        <v>8143</v>
      </c>
      <c r="BG4057" s="133" t="s">
        <v>8142</v>
      </c>
      <c r="BH4057" s="133" t="s">
        <v>8143</v>
      </c>
      <c r="BI4057" s="133" t="s">
        <v>8137</v>
      </c>
    </row>
    <row r="4058" spans="56:61" s="20" customFormat="1" ht="15" hidden="1" x14ac:dyDescent="0.25">
      <c r="BD4058" t="str">
        <f t="shared" si="136"/>
        <v>RXGCHERRY TREES</v>
      </c>
      <c r="BE4058" s="133" t="s">
        <v>8144</v>
      </c>
      <c r="BF4058" s="133" t="s">
        <v>8145</v>
      </c>
      <c r="BG4058" s="133" t="s">
        <v>8144</v>
      </c>
      <c r="BH4058" s="133" t="s">
        <v>8145</v>
      </c>
      <c r="BI4058" s="133" t="s">
        <v>8137</v>
      </c>
    </row>
    <row r="4059" spans="56:61" s="20" customFormat="1" ht="15" hidden="1" x14ac:dyDescent="0.25">
      <c r="BD4059" t="str">
        <f t="shared" si="136"/>
        <v>RXGCHILD &amp; ADOLESCENT UNIT</v>
      </c>
      <c r="BE4059" s="133" t="s">
        <v>8146</v>
      </c>
      <c r="BF4059" s="133" t="s">
        <v>8147</v>
      </c>
      <c r="BG4059" s="133" t="s">
        <v>8146</v>
      </c>
      <c r="BH4059" s="133" t="s">
        <v>8147</v>
      </c>
      <c r="BI4059" s="133" t="s">
        <v>8137</v>
      </c>
    </row>
    <row r="4060" spans="56:61" s="20" customFormat="1" ht="15" hidden="1" x14ac:dyDescent="0.25">
      <c r="BD4060" t="str">
        <f t="shared" si="136"/>
        <v>RXGCNDH</v>
      </c>
      <c r="BE4060" s="133" t="s">
        <v>8148</v>
      </c>
      <c r="BF4060" s="133" t="s">
        <v>8149</v>
      </c>
      <c r="BG4060" s="133" t="s">
        <v>8148</v>
      </c>
      <c r="BH4060" s="133" t="s">
        <v>8149</v>
      </c>
      <c r="BI4060" s="133" t="s">
        <v>8137</v>
      </c>
    </row>
    <row r="4061" spans="56:61" s="20" customFormat="1" ht="15" hidden="1" x14ac:dyDescent="0.25">
      <c r="BD4061" t="str">
        <f t="shared" si="136"/>
        <v>RXGDOVECOTE</v>
      </c>
      <c r="BE4061" s="133" t="s">
        <v>8150</v>
      </c>
      <c r="BF4061" s="133" t="s">
        <v>8151</v>
      </c>
      <c r="BG4061" s="133" t="s">
        <v>8150</v>
      </c>
      <c r="BH4061" s="133" t="s">
        <v>8151</v>
      </c>
      <c r="BI4061" s="133" t="s">
        <v>8137</v>
      </c>
    </row>
    <row r="4062" spans="56:61" s="20" customFormat="1" ht="15" hidden="1" x14ac:dyDescent="0.25">
      <c r="BD4062" t="str">
        <f t="shared" si="136"/>
        <v>RXGENFIELD DOWN</v>
      </c>
      <c r="BE4062" s="133" t="s">
        <v>8152</v>
      </c>
      <c r="BF4062" s="133" t="s">
        <v>8153</v>
      </c>
      <c r="BG4062" s="133" t="s">
        <v>8152</v>
      </c>
      <c r="BH4062" s="133" t="s">
        <v>8153</v>
      </c>
      <c r="BI4062" s="133" t="s">
        <v>8137</v>
      </c>
    </row>
    <row r="4063" spans="56:61" s="20" customFormat="1" ht="15" hidden="1" x14ac:dyDescent="0.25">
      <c r="BD4063" t="str">
        <f t="shared" si="136"/>
        <v>RXGF MILL</v>
      </c>
      <c r="BE4063" s="133" t="s">
        <v>8154</v>
      </c>
      <c r="BF4063" s="133" t="s">
        <v>8155</v>
      </c>
      <c r="BG4063" s="133" t="s">
        <v>8154</v>
      </c>
      <c r="BH4063" s="133" t="s">
        <v>8155</v>
      </c>
      <c r="BI4063" s="133" t="s">
        <v>8137</v>
      </c>
    </row>
    <row r="4064" spans="56:61" s="20" customFormat="1" ht="15" hidden="1" x14ac:dyDescent="0.25">
      <c r="BD4064" t="str">
        <f t="shared" si="136"/>
        <v>RXGFIELDHEAD HOSPITAL</v>
      </c>
      <c r="BE4064" s="133" t="s">
        <v>8156</v>
      </c>
      <c r="BF4064" s="133" t="s">
        <v>8157</v>
      </c>
      <c r="BG4064" s="133" t="s">
        <v>8156</v>
      </c>
      <c r="BH4064" s="133" t="s">
        <v>8157</v>
      </c>
      <c r="BI4064" s="133" t="s">
        <v>8137</v>
      </c>
    </row>
    <row r="4065" spans="56:61" s="20" customFormat="1" ht="15" hidden="1" x14ac:dyDescent="0.25">
      <c r="BD4065" t="str">
        <f t="shared" si="136"/>
        <v>RXGFOLLY HALL</v>
      </c>
      <c r="BE4065" s="133" t="s">
        <v>8158</v>
      </c>
      <c r="BF4065" s="133" t="s">
        <v>8159</v>
      </c>
      <c r="BG4065" s="133" t="s">
        <v>8158</v>
      </c>
      <c r="BH4065" s="133" t="s">
        <v>8159</v>
      </c>
      <c r="BI4065" s="133" t="s">
        <v>8137</v>
      </c>
    </row>
    <row r="4066" spans="56:61" s="20" customFormat="1" ht="15" hidden="1" x14ac:dyDescent="0.25">
      <c r="BD4066" t="str">
        <f t="shared" si="136"/>
        <v>RXGGRANGE VIEW</v>
      </c>
      <c r="BE4066" s="133" t="s">
        <v>8160</v>
      </c>
      <c r="BF4066" s="133" t="s">
        <v>4272</v>
      </c>
      <c r="BG4066" s="133" t="s">
        <v>8160</v>
      </c>
      <c r="BH4066" s="133" t="s">
        <v>4272</v>
      </c>
      <c r="BI4066" s="133" t="s">
        <v>8137</v>
      </c>
    </row>
    <row r="4067" spans="56:61" s="20" customFormat="1" ht="15" hidden="1" x14ac:dyDescent="0.25">
      <c r="BD4067" t="str">
        <f t="shared" si="136"/>
        <v>RXGGREENDALE</v>
      </c>
      <c r="BE4067" s="133" t="s">
        <v>8161</v>
      </c>
      <c r="BF4067" s="133" t="s">
        <v>8162</v>
      </c>
      <c r="BG4067" s="133" t="s">
        <v>8161</v>
      </c>
      <c r="BH4067" s="133" t="s">
        <v>8162</v>
      </c>
      <c r="BI4067" s="133" t="s">
        <v>8137</v>
      </c>
    </row>
    <row r="4068" spans="56:61" s="20" customFormat="1" ht="15" hidden="1" x14ac:dyDescent="0.25">
      <c r="BD4068" t="str">
        <f t="shared" si="136"/>
        <v>RXGHEATH UNIT</v>
      </c>
      <c r="BE4068" s="133" t="s">
        <v>8163</v>
      </c>
      <c r="BF4068" s="133" t="s">
        <v>8164</v>
      </c>
      <c r="BG4068" s="133" t="s">
        <v>8163</v>
      </c>
      <c r="BH4068" s="133" t="s">
        <v>8164</v>
      </c>
      <c r="BI4068" s="133" t="s">
        <v>8137</v>
      </c>
    </row>
    <row r="4069" spans="56:61" s="20" customFormat="1" ht="15" hidden="1" x14ac:dyDescent="0.25">
      <c r="BD4069" t="str">
        <f t="shared" si="136"/>
        <v>RXGHYDE PARK</v>
      </c>
      <c r="BE4069" s="133" t="s">
        <v>8165</v>
      </c>
      <c r="BF4069" s="133" t="s">
        <v>8166</v>
      </c>
      <c r="BG4069" s="133" t="s">
        <v>8165</v>
      </c>
      <c r="BH4069" s="133" t="s">
        <v>8166</v>
      </c>
      <c r="BI4069" s="133" t="s">
        <v>8137</v>
      </c>
    </row>
    <row r="4070" spans="56:61" s="20" customFormat="1" ht="15" hidden="1" x14ac:dyDescent="0.25">
      <c r="BD4070" t="str">
        <f t="shared" si="136"/>
        <v>RXGKENDRAY HOSPITAL</v>
      </c>
      <c r="BE4070" s="133" t="s">
        <v>8167</v>
      </c>
      <c r="BF4070" s="133" t="s">
        <v>8168</v>
      </c>
      <c r="BG4070" s="133" t="s">
        <v>8167</v>
      </c>
      <c r="BH4070" s="133" t="s">
        <v>8168</v>
      </c>
      <c r="BI4070" s="133" t="s">
        <v>8137</v>
      </c>
    </row>
    <row r="4071" spans="56:61" s="20" customFormat="1" ht="15" hidden="1" x14ac:dyDescent="0.25">
      <c r="BD4071" t="str">
        <f t="shared" si="136"/>
        <v>RXGKERSHAW GRANGE</v>
      </c>
      <c r="BE4071" s="133" t="s">
        <v>8169</v>
      </c>
      <c r="BF4071" s="133" t="s">
        <v>8170</v>
      </c>
      <c r="BG4071" s="133" t="s">
        <v>8169</v>
      </c>
      <c r="BH4071" s="133" t="s">
        <v>8170</v>
      </c>
      <c r="BI4071" s="133" t="s">
        <v>8137</v>
      </c>
    </row>
    <row r="4072" spans="56:61" s="20" customFormat="1" ht="15" hidden="1" x14ac:dyDescent="0.25">
      <c r="BD4072" t="str">
        <f t="shared" si="136"/>
        <v>RXGLYNDHURST</v>
      </c>
      <c r="BE4072" s="133" t="s">
        <v>8171</v>
      </c>
      <c r="BF4072" s="133" t="s">
        <v>2615</v>
      </c>
      <c r="BG4072" s="133" t="s">
        <v>8171</v>
      </c>
      <c r="BH4072" s="133" t="s">
        <v>2615</v>
      </c>
      <c r="BI4072" s="133" t="s">
        <v>8137</v>
      </c>
    </row>
    <row r="4073" spans="56:61" s="20" customFormat="1" ht="15" hidden="1" x14ac:dyDescent="0.25">
      <c r="BD4073" t="str">
        <f t="shared" si="136"/>
        <v>RXGMANYGATES</v>
      </c>
      <c r="BE4073" s="133" t="s">
        <v>8172</v>
      </c>
      <c r="BF4073" s="133" t="s">
        <v>8173</v>
      </c>
      <c r="BG4073" s="133" t="s">
        <v>8172</v>
      </c>
      <c r="BH4073" s="133" t="s">
        <v>8173</v>
      </c>
      <c r="BI4073" s="133" t="s">
        <v>8137</v>
      </c>
    </row>
    <row r="4074" spans="56:61" s="20" customFormat="1" ht="15" hidden="1" x14ac:dyDescent="0.25">
      <c r="BD4074" t="str">
        <f t="shared" si="136"/>
        <v>RXGMOUNT VERNON HOSPITAL</v>
      </c>
      <c r="BE4074" s="133" t="s">
        <v>8174</v>
      </c>
      <c r="BF4074" s="133" t="s">
        <v>1133</v>
      </c>
      <c r="BG4074" s="133" t="s">
        <v>8174</v>
      </c>
      <c r="BH4074" s="133" t="s">
        <v>1133</v>
      </c>
      <c r="BI4074" s="133" t="s">
        <v>8137</v>
      </c>
    </row>
    <row r="4075" spans="56:61" s="20" customFormat="1" ht="15" hidden="1" x14ac:dyDescent="0.25">
      <c r="BD4075" t="str">
        <f t="shared" si="136"/>
        <v>RXGPRIESTLEY UNIT</v>
      </c>
      <c r="BE4075" s="133" t="s">
        <v>8175</v>
      </c>
      <c r="BF4075" s="133" t="s">
        <v>8176</v>
      </c>
      <c r="BG4075" s="133" t="s">
        <v>8175</v>
      </c>
      <c r="BH4075" s="133" t="s">
        <v>8176</v>
      </c>
      <c r="BI4075" s="133" t="s">
        <v>8137</v>
      </c>
    </row>
    <row r="4076" spans="56:61" s="20" customFormat="1" ht="15" hidden="1" x14ac:dyDescent="0.25">
      <c r="BD4076" t="str">
        <f t="shared" si="136"/>
        <v>RXGST JOHN'S FLATS</v>
      </c>
      <c r="BE4076" s="133" t="s">
        <v>8177</v>
      </c>
      <c r="BF4076" s="133" t="s">
        <v>8178</v>
      </c>
      <c r="BG4076" s="133" t="s">
        <v>8177</v>
      </c>
      <c r="BH4076" s="133" t="s">
        <v>8178</v>
      </c>
      <c r="BI4076" s="133" t="s">
        <v>8137</v>
      </c>
    </row>
    <row r="4077" spans="56:61" s="20" customFormat="1" ht="15" hidden="1" x14ac:dyDescent="0.25">
      <c r="BD4077" t="str">
        <f t="shared" si="136"/>
        <v>RXGST LUKES HOSPITAL</v>
      </c>
      <c r="BE4077" s="133" t="s">
        <v>8179</v>
      </c>
      <c r="BF4077" s="133" t="s">
        <v>1115</v>
      </c>
      <c r="BG4077" s="133" t="s">
        <v>8179</v>
      </c>
      <c r="BH4077" s="133" t="s">
        <v>1115</v>
      </c>
      <c r="BI4077" s="133" t="s">
        <v>8137</v>
      </c>
    </row>
    <row r="4078" spans="56:61" s="20" customFormat="1" ht="15" hidden="1" x14ac:dyDescent="0.25">
      <c r="BD4078" t="str">
        <f t="shared" si="136"/>
        <v>RXGTHE DALES</v>
      </c>
      <c r="BE4078" s="133" t="s">
        <v>8180</v>
      </c>
      <c r="BF4078" s="133" t="s">
        <v>7761</v>
      </c>
      <c r="BG4078" s="133" t="s">
        <v>8180</v>
      </c>
      <c r="BH4078" s="133" t="s">
        <v>7761</v>
      </c>
      <c r="BI4078" s="133" t="s">
        <v>8137</v>
      </c>
    </row>
    <row r="4079" spans="56:61" s="20" customFormat="1" ht="15" hidden="1" x14ac:dyDescent="0.25">
      <c r="BD4079" t="str">
        <f t="shared" si="136"/>
        <v>RXGTHE DANCER</v>
      </c>
      <c r="BE4079" s="133" t="s">
        <v>8181</v>
      </c>
      <c r="BF4079" s="133" t="s">
        <v>8182</v>
      </c>
      <c r="BG4079" s="133" t="s">
        <v>8181</v>
      </c>
      <c r="BH4079" s="133" t="s">
        <v>8182</v>
      </c>
      <c r="BI4079" s="133" t="s">
        <v>8137</v>
      </c>
    </row>
    <row r="4080" spans="56:61" s="20" customFormat="1" ht="15" hidden="1" x14ac:dyDescent="0.25">
      <c r="BD4080" t="str">
        <f t="shared" si="136"/>
        <v>RXGTHE POPLARS</v>
      </c>
      <c r="BE4080" s="133" t="s">
        <v>8183</v>
      </c>
      <c r="BF4080" s="133" t="s">
        <v>8184</v>
      </c>
      <c r="BG4080" s="133" t="s">
        <v>8183</v>
      </c>
      <c r="BH4080" s="133" t="s">
        <v>8184</v>
      </c>
      <c r="BI4080" s="133" t="s">
        <v>8137</v>
      </c>
    </row>
    <row r="4081" spans="56:61" s="20" customFormat="1" ht="15" hidden="1" x14ac:dyDescent="0.25">
      <c r="BD4081" t="str">
        <f t="shared" si="136"/>
        <v>RXGTHE SYCAMORES</v>
      </c>
      <c r="BE4081" s="133" t="s">
        <v>8185</v>
      </c>
      <c r="BF4081" s="133" t="s">
        <v>8186</v>
      </c>
      <c r="BG4081" s="133" t="s">
        <v>8185</v>
      </c>
      <c r="BH4081" s="133" t="s">
        <v>8186</v>
      </c>
      <c r="BI4081" s="133" t="s">
        <v>8137</v>
      </c>
    </row>
    <row r="4082" spans="56:61" s="20" customFormat="1" ht="15" hidden="1" x14ac:dyDescent="0.25">
      <c r="BD4082" t="str">
        <f t="shared" si="136"/>
        <v>RXGWALDERSLADE</v>
      </c>
      <c r="BE4082" s="133" t="s">
        <v>8187</v>
      </c>
      <c r="BF4082" s="133" t="s">
        <v>8188</v>
      </c>
      <c r="BG4082" s="133" t="s">
        <v>8187</v>
      </c>
      <c r="BH4082" s="133" t="s">
        <v>8188</v>
      </c>
      <c r="BI4082" s="133" t="s">
        <v>8137</v>
      </c>
    </row>
    <row r="4083" spans="56:61" s="20" customFormat="1" ht="15" hidden="1" x14ac:dyDescent="0.25">
      <c r="BD4083" t="str">
        <f t="shared" si="136"/>
        <v>RXGYOT</v>
      </c>
      <c r="BE4083" s="133" t="s">
        <v>8189</v>
      </c>
      <c r="BF4083" s="133" t="s">
        <v>8190</v>
      </c>
      <c r="BG4083" s="133" t="s">
        <v>8189</v>
      </c>
      <c r="BH4083" s="133" t="s">
        <v>8190</v>
      </c>
      <c r="BI4083" s="133" t="s">
        <v>8137</v>
      </c>
    </row>
    <row r="4084" spans="56:61" s="20" customFormat="1" ht="15" hidden="1" x14ac:dyDescent="0.25">
      <c r="BD4084" t="str">
        <f t="shared" si="136"/>
        <v>RXHASHDOWN NUFFIELD HOSPITAL</v>
      </c>
      <c r="BE4084" s="133" t="s">
        <v>8191</v>
      </c>
      <c r="BF4084" s="133" t="s">
        <v>8192</v>
      </c>
      <c r="BG4084" s="133" t="s">
        <v>8191</v>
      </c>
      <c r="BH4084" s="133" t="s">
        <v>8192</v>
      </c>
      <c r="BI4084" s="133" t="s">
        <v>8193</v>
      </c>
    </row>
    <row r="4085" spans="56:61" s="20" customFormat="1" ht="15" hidden="1" x14ac:dyDescent="0.25">
      <c r="BD4085" t="str">
        <f t="shared" si="136"/>
        <v>RXHBRIGHTON GENERAL HOSPITAL</v>
      </c>
      <c r="BE4085" s="133" t="s">
        <v>8194</v>
      </c>
      <c r="BF4085" s="133" t="s">
        <v>1545</v>
      </c>
      <c r="BG4085" s="133" t="s">
        <v>8194</v>
      </c>
      <c r="BH4085" s="133" t="s">
        <v>1545</v>
      </c>
      <c r="BI4085" s="133" t="s">
        <v>8193</v>
      </c>
    </row>
    <row r="4086" spans="56:61" s="20" customFormat="1" ht="15" hidden="1" x14ac:dyDescent="0.25">
      <c r="BD4086" t="str">
        <f t="shared" si="136"/>
        <v>RXHLEWES VICTORIA HOSPITAL</v>
      </c>
      <c r="BE4086" s="133" t="s">
        <v>8195</v>
      </c>
      <c r="BF4086" s="133" t="s">
        <v>7297</v>
      </c>
      <c r="BG4086" s="133" t="s">
        <v>8195</v>
      </c>
      <c r="BH4086" s="133" t="s">
        <v>7297</v>
      </c>
      <c r="BI4086" s="133" t="s">
        <v>8193</v>
      </c>
    </row>
    <row r="4087" spans="56:61" s="20" customFormat="1" ht="15" hidden="1" x14ac:dyDescent="0.25">
      <c r="BD4087" t="str">
        <f t="shared" si="136"/>
        <v>RXHPRINCESS ROYAL HOSPITAL</v>
      </c>
      <c r="BE4087" s="133" t="s">
        <v>8196</v>
      </c>
      <c r="BF4087" s="133" t="s">
        <v>776</v>
      </c>
      <c r="BG4087" s="133" t="s">
        <v>8196</v>
      </c>
      <c r="BH4087" s="133" t="s">
        <v>776</v>
      </c>
      <c r="BI4087" s="133" t="s">
        <v>8193</v>
      </c>
    </row>
    <row r="4088" spans="56:61" s="20" customFormat="1" ht="15" hidden="1" x14ac:dyDescent="0.25">
      <c r="BD4088" t="str">
        <f t="shared" si="136"/>
        <v>RXHROYAL SUSSEX COUNTY HOSPITAL</v>
      </c>
      <c r="BE4088" s="133" t="s">
        <v>8197</v>
      </c>
      <c r="BF4088" s="133" t="s">
        <v>7383</v>
      </c>
      <c r="BG4088" s="133" t="s">
        <v>8197</v>
      </c>
      <c r="BH4088" s="133" t="s">
        <v>7383</v>
      </c>
      <c r="BI4088" s="133" t="s">
        <v>8193</v>
      </c>
    </row>
    <row r="4089" spans="56:61" s="20" customFormat="1" ht="15" hidden="1" x14ac:dyDescent="0.25">
      <c r="BD4089" t="str">
        <f t="shared" si="136"/>
        <v>RXHSUSSEX EYE HOSPITAL</v>
      </c>
      <c r="BE4089" s="133" t="s">
        <v>8198</v>
      </c>
      <c r="BF4089" s="133" t="s">
        <v>8199</v>
      </c>
      <c r="BG4089" s="133" t="s">
        <v>8198</v>
      </c>
      <c r="BH4089" s="133" t="s">
        <v>8199</v>
      </c>
      <c r="BI4089" s="133" t="s">
        <v>8193</v>
      </c>
    </row>
    <row r="4090" spans="56:61" s="20" customFormat="1" ht="12.75" hidden="1" customHeight="1" x14ac:dyDescent="0.25">
      <c r="BD4090" t="str">
        <f t="shared" si="136"/>
        <v>RXHSUSSEX NUFFIELD HOSPITAL</v>
      </c>
      <c r="BE4090" s="133" t="s">
        <v>8200</v>
      </c>
      <c r="BF4090" s="133" t="s">
        <v>8201</v>
      </c>
      <c r="BG4090" s="133" t="s">
        <v>8200</v>
      </c>
      <c r="BH4090" s="133" t="s">
        <v>8201</v>
      </c>
      <c r="BI4090" s="133" t="s">
        <v>8193</v>
      </c>
    </row>
    <row r="4091" spans="56:61" s="20" customFormat="1" ht="15" hidden="1" x14ac:dyDescent="0.25">
      <c r="BD4091" t="str">
        <f t="shared" si="136"/>
        <v>RXHTHE ROYAL ALEXANDRA CHILDREN'S HOSPITAL</v>
      </c>
      <c r="BE4091" s="133" t="s">
        <v>8202</v>
      </c>
      <c r="BF4091" s="133" t="s">
        <v>8203</v>
      </c>
      <c r="BG4091" s="133" t="s">
        <v>8202</v>
      </c>
      <c r="BH4091" s="133" t="s">
        <v>8203</v>
      </c>
      <c r="BI4091" s="133" t="s">
        <v>8193</v>
      </c>
    </row>
    <row r="4092" spans="56:61" s="20" customFormat="1" ht="12.75" hidden="1" customHeight="1" x14ac:dyDescent="0.25">
      <c r="BD4092" t="str">
        <f t="shared" si="136"/>
        <v>RXKBIRMINGHAM MIDLAND EYE CENTRE (BMEC)</v>
      </c>
      <c r="BE4092" s="133" t="s">
        <v>8204</v>
      </c>
      <c r="BF4092" s="133" t="s">
        <v>8205</v>
      </c>
      <c r="BG4092" s="133" t="s">
        <v>8204</v>
      </c>
      <c r="BH4092" s="133" t="s">
        <v>8205</v>
      </c>
      <c r="BI4092" s="133" t="s">
        <v>8206</v>
      </c>
    </row>
    <row r="4093" spans="56:61" s="20" customFormat="1" ht="15" hidden="1" x14ac:dyDescent="0.25">
      <c r="BD4093" t="str">
        <f t="shared" si="136"/>
        <v>RXKBIRMINGHAM TREATMENT CENTRE</v>
      </c>
      <c r="BE4093" s="133" t="s">
        <v>8207</v>
      </c>
      <c r="BF4093" s="133" t="s">
        <v>8208</v>
      </c>
      <c r="BG4093" s="133" t="s">
        <v>8207</v>
      </c>
      <c r="BH4093" s="133" t="s">
        <v>8208</v>
      </c>
      <c r="BI4093" s="133" t="s">
        <v>8206</v>
      </c>
    </row>
    <row r="4094" spans="56:61" s="20" customFormat="1" ht="15" hidden="1" x14ac:dyDescent="0.25">
      <c r="BD4094" t="str">
        <f t="shared" si="136"/>
        <v>RXKCITY HOSPITAL</v>
      </c>
      <c r="BE4094" s="133" t="s">
        <v>8209</v>
      </c>
      <c r="BF4094" s="133" t="s">
        <v>8210</v>
      </c>
      <c r="BG4094" s="133" t="s">
        <v>8209</v>
      </c>
      <c r="BH4094" s="133" t="s">
        <v>8210</v>
      </c>
      <c r="BI4094" s="133" t="s">
        <v>8206</v>
      </c>
    </row>
    <row r="4095" spans="56:61" s="20" customFormat="1" ht="15" hidden="1" x14ac:dyDescent="0.25">
      <c r="BD4095" t="str">
        <f t="shared" si="136"/>
        <v>RXKROWLEY REGIS HOSPITAL</v>
      </c>
      <c r="BE4095" s="133" t="s">
        <v>8211</v>
      </c>
      <c r="BF4095" s="133" t="s">
        <v>8212</v>
      </c>
      <c r="BG4095" s="133" t="s">
        <v>8211</v>
      </c>
      <c r="BH4095" s="133" t="s">
        <v>8212</v>
      </c>
      <c r="BI4095" s="133" t="s">
        <v>8206</v>
      </c>
    </row>
    <row r="4096" spans="56:61" s="20" customFormat="1" ht="15" hidden="1" x14ac:dyDescent="0.25">
      <c r="BD4096" t="str">
        <f t="shared" si="136"/>
        <v>RXKSANDWELL GENERAL HOSPITAL</v>
      </c>
      <c r="BE4096" s="133" t="s">
        <v>8213</v>
      </c>
      <c r="BF4096" s="133" t="s">
        <v>8214</v>
      </c>
      <c r="BG4096" s="133" t="s">
        <v>8213</v>
      </c>
      <c r="BH4096" s="133" t="s">
        <v>8214</v>
      </c>
      <c r="BI4096" s="133" t="s">
        <v>8206</v>
      </c>
    </row>
    <row r="4097" spans="56:61" s="20" customFormat="1" ht="12.75" hidden="1" customHeight="1" x14ac:dyDescent="0.25">
      <c r="BD4097" t="str">
        <f t="shared" si="136"/>
        <v>RXLBISPHAM HOSPITAL REHABILITATION UNIT</v>
      </c>
      <c r="BE4097" s="133" t="s">
        <v>8215</v>
      </c>
      <c r="BF4097" s="133" t="s">
        <v>8216</v>
      </c>
      <c r="BG4097" s="133" t="s">
        <v>8215</v>
      </c>
      <c r="BH4097" s="133" t="s">
        <v>8216</v>
      </c>
      <c r="BI4097" s="133" t="s">
        <v>8217</v>
      </c>
    </row>
    <row r="4098" spans="56:61" s="20" customFormat="1" ht="15" hidden="1" x14ac:dyDescent="0.25">
      <c r="BD4098" t="str">
        <f t="shared" si="136"/>
        <v>RXLBLACKPOOL VICTORIA HOSPITAL</v>
      </c>
      <c r="BE4098" s="133" t="s">
        <v>8218</v>
      </c>
      <c r="BF4098" s="133" t="s">
        <v>6250</v>
      </c>
      <c r="BG4098" s="133" t="s">
        <v>8218</v>
      </c>
      <c r="BH4098" s="133" t="s">
        <v>6250</v>
      </c>
      <c r="BI4098" s="133" t="s">
        <v>8217</v>
      </c>
    </row>
    <row r="4099" spans="56:61" s="20" customFormat="1" ht="15" hidden="1" x14ac:dyDescent="0.25">
      <c r="BD4099" t="str">
        <f t="shared" ref="BD4099:BD4162" si="137">CONCATENATE(LEFT(BE4099, 3),BF4099)</f>
        <v>RXLCLIFTON HOSPITAL</v>
      </c>
      <c r="BE4099" s="133" t="s">
        <v>8219</v>
      </c>
      <c r="BF4099" s="133" t="s">
        <v>8220</v>
      </c>
      <c r="BG4099" s="133" t="s">
        <v>8219</v>
      </c>
      <c r="BH4099" s="133" t="s">
        <v>8220</v>
      </c>
      <c r="BI4099" s="133" t="s">
        <v>8217</v>
      </c>
    </row>
    <row r="4100" spans="56:61" s="20" customFormat="1" ht="15" hidden="1" x14ac:dyDescent="0.25">
      <c r="BD4100" t="str">
        <f t="shared" si="137"/>
        <v>RXLDEVONSHIRE ROAD HOSPITAL</v>
      </c>
      <c r="BE4100" s="133" t="s">
        <v>8221</v>
      </c>
      <c r="BF4100" s="133" t="s">
        <v>8222</v>
      </c>
      <c r="BG4100" s="133" t="s">
        <v>8221</v>
      </c>
      <c r="BH4100" s="133" t="s">
        <v>8222</v>
      </c>
      <c r="BI4100" s="133" t="s">
        <v>8217</v>
      </c>
    </row>
    <row r="4101" spans="56:61" s="20" customFormat="1" ht="15" hidden="1" x14ac:dyDescent="0.25">
      <c r="BD4101" t="str">
        <f t="shared" si="137"/>
        <v>RXLFLEETWOOD HOSPITAL</v>
      </c>
      <c r="BE4101" s="133" t="s">
        <v>8223</v>
      </c>
      <c r="BF4101" s="133" t="s">
        <v>6287</v>
      </c>
      <c r="BG4101" s="133" t="s">
        <v>8223</v>
      </c>
      <c r="BH4101" s="133" t="s">
        <v>6287</v>
      </c>
      <c r="BI4101" s="133" t="s">
        <v>8217</v>
      </c>
    </row>
    <row r="4102" spans="56:61" s="20" customFormat="1" ht="15" hidden="1" x14ac:dyDescent="0.25">
      <c r="BD4102" t="str">
        <f t="shared" si="137"/>
        <v>RXLLYTHAM HOSPITAL</v>
      </c>
      <c r="BE4102" s="133" t="s">
        <v>8224</v>
      </c>
      <c r="BF4102" s="133" t="s">
        <v>6299</v>
      </c>
      <c r="BG4102" s="133" t="s">
        <v>8224</v>
      </c>
      <c r="BH4102" s="133" t="s">
        <v>6299</v>
      </c>
      <c r="BI4102" s="133" t="s">
        <v>8217</v>
      </c>
    </row>
    <row r="4103" spans="56:61" s="20" customFormat="1" ht="15" hidden="1" x14ac:dyDescent="0.25">
      <c r="BD4103" t="str">
        <f t="shared" si="137"/>
        <v>RXLROSSALL HOSPITAL REHABILITATION UNIT</v>
      </c>
      <c r="BE4103" s="133" t="s">
        <v>8225</v>
      </c>
      <c r="BF4103" s="133" t="s">
        <v>8226</v>
      </c>
      <c r="BG4103" s="133" t="s">
        <v>8225</v>
      </c>
      <c r="BH4103" s="133" t="s">
        <v>8226</v>
      </c>
      <c r="BI4103" s="133" t="s">
        <v>8217</v>
      </c>
    </row>
    <row r="4104" spans="56:61" s="20" customFormat="1" ht="15" hidden="1" x14ac:dyDescent="0.25">
      <c r="BD4104" t="str">
        <f t="shared" si="137"/>
        <v>RXLSOUTH SHORE HOSPITAL</v>
      </c>
      <c r="BE4104" s="133" t="s">
        <v>8227</v>
      </c>
      <c r="BF4104" s="133" t="s">
        <v>8228</v>
      </c>
      <c r="BG4104" s="133" t="s">
        <v>8227</v>
      </c>
      <c r="BH4104" s="133" t="s">
        <v>8228</v>
      </c>
      <c r="BI4104" s="133" t="s">
        <v>8217</v>
      </c>
    </row>
    <row r="4105" spans="56:61" s="20" customFormat="1" ht="15" hidden="1" x14ac:dyDescent="0.25">
      <c r="BD4105" t="str">
        <f t="shared" si="137"/>
        <v>RXLWESHAM HOSPITAL REHABILITATION UNIT</v>
      </c>
      <c r="BE4105" s="133" t="s">
        <v>8229</v>
      </c>
      <c r="BF4105" s="133" t="s">
        <v>8230</v>
      </c>
      <c r="BG4105" s="133" t="s">
        <v>8229</v>
      </c>
      <c r="BH4105" s="133" t="s">
        <v>8230</v>
      </c>
      <c r="BI4105" s="133" t="s">
        <v>8217</v>
      </c>
    </row>
    <row r="4106" spans="56:61" s="20" customFormat="1" ht="15" hidden="1" x14ac:dyDescent="0.25">
      <c r="BD4106" t="str">
        <f t="shared" si="137"/>
        <v>RXMADULT MENTAL HEALTH</v>
      </c>
      <c r="BE4106" s="133" t="s">
        <v>8231</v>
      </c>
      <c r="BF4106" s="133" t="s">
        <v>575</v>
      </c>
      <c r="BG4106" s="133" t="s">
        <v>8231</v>
      </c>
      <c r="BH4106" s="133" t="s">
        <v>575</v>
      </c>
      <c r="BI4106" s="133" t="s">
        <v>8232</v>
      </c>
    </row>
    <row r="4107" spans="56:61" s="20" customFormat="1" ht="15" hidden="1" x14ac:dyDescent="0.25">
      <c r="BD4107" t="str">
        <f t="shared" si="137"/>
        <v>RXMBANKGATE</v>
      </c>
      <c r="BE4107" s="133" t="s">
        <v>8233</v>
      </c>
      <c r="BF4107" s="133" t="s">
        <v>8234</v>
      </c>
      <c r="BG4107" s="133" t="s">
        <v>8233</v>
      </c>
      <c r="BH4107" s="133" t="s">
        <v>8234</v>
      </c>
      <c r="BI4107" s="133" t="s">
        <v>8232</v>
      </c>
    </row>
    <row r="4108" spans="56:61" s="20" customFormat="1" ht="15" hidden="1" x14ac:dyDescent="0.25">
      <c r="BD4108" t="str">
        <f t="shared" si="137"/>
        <v>RXMCHEVIN WARD</v>
      </c>
      <c r="BE4108" s="133" t="s">
        <v>8235</v>
      </c>
      <c r="BF4108" s="133" t="s">
        <v>8236</v>
      </c>
      <c r="BG4108" s="133" t="s">
        <v>8235</v>
      </c>
      <c r="BH4108" s="133" t="s">
        <v>8236</v>
      </c>
      <c r="BI4108" s="133" t="s">
        <v>8232</v>
      </c>
    </row>
    <row r="4109" spans="56:61" s="20" customFormat="1" ht="15" hidden="1" x14ac:dyDescent="0.25">
      <c r="BD4109" t="str">
        <f t="shared" si="137"/>
        <v>RXMCHEVIN WARD</v>
      </c>
      <c r="BE4109" s="133" t="s">
        <v>8237</v>
      </c>
      <c r="BF4109" s="133" t="s">
        <v>8236</v>
      </c>
      <c r="BG4109" s="133" t="s">
        <v>8237</v>
      </c>
      <c r="BH4109" s="133" t="s">
        <v>8236</v>
      </c>
      <c r="BI4109" s="133" t="s">
        <v>8232</v>
      </c>
    </row>
    <row r="4110" spans="56:61" s="20" customFormat="1" ht="15" hidden="1" x14ac:dyDescent="0.25">
      <c r="BD4110" t="str">
        <f t="shared" si="137"/>
        <v>RXMCLAY CROSS COMMUNITY HOSPITAL</v>
      </c>
      <c r="BE4110" s="133" t="s">
        <v>8238</v>
      </c>
      <c r="BF4110" s="133" t="s">
        <v>8239</v>
      </c>
      <c r="BG4110" s="133" t="s">
        <v>8238</v>
      </c>
      <c r="BH4110" s="133" t="s">
        <v>8239</v>
      </c>
      <c r="BI4110" s="133" t="s">
        <v>8232</v>
      </c>
    </row>
    <row r="4111" spans="56:61" s="20" customFormat="1" ht="15" hidden="1" x14ac:dyDescent="0.25">
      <c r="BD4111" t="str">
        <f t="shared" si="137"/>
        <v>RXMCORBAR VIEW</v>
      </c>
      <c r="BE4111" s="133" t="s">
        <v>8240</v>
      </c>
      <c r="BF4111" s="133" t="s">
        <v>8241</v>
      </c>
      <c r="BG4111" s="133" t="s">
        <v>8240</v>
      </c>
      <c r="BH4111" s="133" t="s">
        <v>8241</v>
      </c>
      <c r="BI4111" s="133" t="s">
        <v>8232</v>
      </c>
    </row>
    <row r="4112" spans="56:61" s="20" customFormat="1" ht="15" hidden="1" x14ac:dyDescent="0.25">
      <c r="BD4112" t="str">
        <f t="shared" si="137"/>
        <v>RXMCRAIGMORE</v>
      </c>
      <c r="BE4112" s="133" t="s">
        <v>8242</v>
      </c>
      <c r="BF4112" s="133" t="s">
        <v>8243</v>
      </c>
      <c r="BG4112" s="133" t="s">
        <v>8242</v>
      </c>
      <c r="BH4112" s="133" t="s">
        <v>8243</v>
      </c>
      <c r="BI4112" s="133" t="s">
        <v>8232</v>
      </c>
    </row>
    <row r="4113" spans="56:61" s="20" customFormat="1" ht="15" hidden="1" x14ac:dyDescent="0.25">
      <c r="BD4113" t="str">
        <f t="shared" si="137"/>
        <v>RXMDALE BANK VIEW</v>
      </c>
      <c r="BE4113" s="133" t="s">
        <v>8244</v>
      </c>
      <c r="BF4113" s="133" t="s">
        <v>8245</v>
      </c>
      <c r="BG4113" s="133" t="s">
        <v>8244</v>
      </c>
      <c r="BH4113" s="133" t="s">
        <v>8245</v>
      </c>
      <c r="BI4113" s="133" t="s">
        <v>8232</v>
      </c>
    </row>
    <row r="4114" spans="56:61" s="20" customFormat="1" ht="15" hidden="1" x14ac:dyDescent="0.25">
      <c r="BD4114" t="str">
        <f t="shared" si="137"/>
        <v>RXMDERBYSHIRE MENTAL HEALTH RESOURCE UNIT</v>
      </c>
      <c r="BE4114" s="133" t="s">
        <v>8246</v>
      </c>
      <c r="BF4114" s="133" t="s">
        <v>8247</v>
      </c>
      <c r="BG4114" s="133" t="s">
        <v>8246</v>
      </c>
      <c r="BH4114" s="133" t="s">
        <v>8247</v>
      </c>
      <c r="BI4114" s="133" t="s">
        <v>8232</v>
      </c>
    </row>
    <row r="4115" spans="56:61" s="20" customFormat="1" ht="15" hidden="1" x14ac:dyDescent="0.25">
      <c r="BD4115" t="str">
        <f t="shared" si="137"/>
        <v>RXMDOVEDALE DAY HOSPITAL</v>
      </c>
      <c r="BE4115" s="133" t="s">
        <v>8248</v>
      </c>
      <c r="BF4115" s="133" t="s">
        <v>8249</v>
      </c>
      <c r="BG4115" s="133" t="s">
        <v>8248</v>
      </c>
      <c r="BH4115" s="133" t="s">
        <v>8249</v>
      </c>
      <c r="BI4115" s="133" t="s">
        <v>8232</v>
      </c>
    </row>
    <row r="4116" spans="56:61" s="20" customFormat="1" ht="15" hidden="1" x14ac:dyDescent="0.25">
      <c r="BD4116" t="str">
        <f t="shared" si="137"/>
        <v>RXMDR R PROFESSOR HEUN (PSYCHIATRIC UNIT)</v>
      </c>
      <c r="BE4116" s="133" t="s">
        <v>8250</v>
      </c>
      <c r="BF4116" s="133" t="s">
        <v>8251</v>
      </c>
      <c r="BG4116" s="133" t="s">
        <v>8250</v>
      </c>
      <c r="BH4116" s="133" t="s">
        <v>8251</v>
      </c>
      <c r="BI4116" s="133" t="s">
        <v>8232</v>
      </c>
    </row>
    <row r="4117" spans="56:61" s="20" customFormat="1" ht="15" hidden="1" x14ac:dyDescent="0.25">
      <c r="BD4117" t="str">
        <f t="shared" si="137"/>
        <v>RXMELMS (ALCOHOL)</v>
      </c>
      <c r="BE4117" s="133" t="s">
        <v>8252</v>
      </c>
      <c r="BF4117" s="133" t="s">
        <v>8253</v>
      </c>
      <c r="BG4117" s="133" t="s">
        <v>8252</v>
      </c>
      <c r="BH4117" s="133" t="s">
        <v>8253</v>
      </c>
      <c r="BI4117" s="133" t="s">
        <v>8232</v>
      </c>
    </row>
    <row r="4118" spans="56:61" s="20" customFormat="1" ht="15" hidden="1" x14ac:dyDescent="0.25">
      <c r="BD4118" t="str">
        <f t="shared" si="137"/>
        <v>RXMEREWASH CLDT</v>
      </c>
      <c r="BE4118" s="133" t="s">
        <v>8254</v>
      </c>
      <c r="BF4118" s="133" t="s">
        <v>8255</v>
      </c>
      <c r="BG4118" s="133" t="s">
        <v>8254</v>
      </c>
      <c r="BH4118" s="133" t="s">
        <v>8255</v>
      </c>
      <c r="BI4118" s="133" t="s">
        <v>8232</v>
      </c>
    </row>
    <row r="4119" spans="56:61" s="20" customFormat="1" ht="15" hidden="1" x14ac:dyDescent="0.25">
      <c r="BD4119" t="str">
        <f t="shared" si="137"/>
        <v>RXMFRIAR GATE FLATS</v>
      </c>
      <c r="BE4119" s="133" t="s">
        <v>8256</v>
      </c>
      <c r="BF4119" s="133" t="s">
        <v>8257</v>
      </c>
      <c r="BG4119" s="133" t="s">
        <v>8256</v>
      </c>
      <c r="BH4119" s="133" t="s">
        <v>8257</v>
      </c>
      <c r="BI4119" s="133" t="s">
        <v>8232</v>
      </c>
    </row>
    <row r="4120" spans="56:61" s="20" customFormat="1" ht="15" hidden="1" x14ac:dyDescent="0.25">
      <c r="BD4120" t="str">
        <f t="shared" si="137"/>
        <v>RXMFRIARGATE</v>
      </c>
      <c r="BE4120" s="133" t="s">
        <v>8258</v>
      </c>
      <c r="BF4120" s="133" t="s">
        <v>8259</v>
      </c>
      <c r="BG4120" s="133" t="s">
        <v>8258</v>
      </c>
      <c r="BH4120" t="s">
        <v>8259</v>
      </c>
      <c r="BI4120" s="133" t="s">
        <v>8232</v>
      </c>
    </row>
    <row r="4121" spans="56:61" s="20" customFormat="1" ht="15" hidden="1" x14ac:dyDescent="0.25">
      <c r="BD4121" t="str">
        <f t="shared" si="137"/>
        <v>RXMHARTINGTON WING</v>
      </c>
      <c r="BE4121" s="133" t="s">
        <v>8260</v>
      </c>
      <c r="BF4121" s="133" t="s">
        <v>8261</v>
      </c>
      <c r="BG4121" s="133" t="s">
        <v>8260</v>
      </c>
      <c r="BH4121" s="133" t="s">
        <v>8261</v>
      </c>
      <c r="BI4121" s="133" t="s">
        <v>8232</v>
      </c>
    </row>
    <row r="4122" spans="56:61" s="20" customFormat="1" ht="15" hidden="1" x14ac:dyDescent="0.25">
      <c r="BD4122" t="str">
        <f t="shared" si="137"/>
        <v>RXMHIGHLY SPECIALIST COGNITIVE BEHAVIOURAL PSYCHOTHERAPIST</v>
      </c>
      <c r="BE4122" s="133" t="s">
        <v>8262</v>
      </c>
      <c r="BF4122" s="133" t="s">
        <v>8263</v>
      </c>
      <c r="BG4122" s="133" t="s">
        <v>8262</v>
      </c>
      <c r="BH4122" s="133" t="s">
        <v>8263</v>
      </c>
      <c r="BI4122" s="133" t="s">
        <v>8232</v>
      </c>
    </row>
    <row r="4123" spans="56:61" s="20" customFormat="1" ht="15" hidden="1" x14ac:dyDescent="0.25">
      <c r="BD4123" t="str">
        <f t="shared" si="137"/>
        <v>RXMKEDLESTON UNIT</v>
      </c>
      <c r="BE4123" s="133" t="s">
        <v>8264</v>
      </c>
      <c r="BF4123" s="133" t="s">
        <v>8265</v>
      </c>
      <c r="BG4123" s="133" t="s">
        <v>8264</v>
      </c>
      <c r="BH4123" s="133" t="s">
        <v>8265</v>
      </c>
      <c r="BI4123" s="133" t="s">
        <v>8232</v>
      </c>
    </row>
    <row r="4124" spans="56:61" s="20" customFormat="1" ht="15" hidden="1" x14ac:dyDescent="0.25">
      <c r="BD4124" t="str">
        <f t="shared" si="137"/>
        <v>RXMKUFENA</v>
      </c>
      <c r="BE4124" s="133" t="s">
        <v>8266</v>
      </c>
      <c r="BF4124" s="133" t="s">
        <v>8267</v>
      </c>
      <c r="BG4124" s="133" t="s">
        <v>8266</v>
      </c>
      <c r="BH4124" s="133" t="s">
        <v>8267</v>
      </c>
      <c r="BI4124" s="133" t="s">
        <v>8232</v>
      </c>
    </row>
    <row r="4125" spans="56:61" s="20" customFormat="1" ht="15" hidden="1" x14ac:dyDescent="0.25">
      <c r="BD4125" t="str">
        <f t="shared" si="137"/>
        <v>RXMMAPLETON DAY HOSPITAL</v>
      </c>
      <c r="BE4125" s="133" t="s">
        <v>8268</v>
      </c>
      <c r="BF4125" s="133" t="s">
        <v>8269</v>
      </c>
      <c r="BG4125" s="133" t="s">
        <v>8268</v>
      </c>
      <c r="BH4125" s="133" t="s">
        <v>8269</v>
      </c>
      <c r="BI4125" s="133" t="s">
        <v>8232</v>
      </c>
    </row>
    <row r="4126" spans="56:61" s="20" customFormat="1" ht="15" hidden="1" x14ac:dyDescent="0.25">
      <c r="BD4126" t="str">
        <f t="shared" si="137"/>
        <v>RXMMIDWAY DAY HOSPITAL</v>
      </c>
      <c r="BE4126" s="133" t="s">
        <v>8270</v>
      </c>
      <c r="BF4126" s="133" t="s">
        <v>8271</v>
      </c>
      <c r="BG4126" s="133" t="s">
        <v>8270</v>
      </c>
      <c r="BH4126" s="133" t="s">
        <v>8271</v>
      </c>
      <c r="BI4126" s="133" t="s">
        <v>8232</v>
      </c>
    </row>
    <row r="4127" spans="56:61" s="20" customFormat="1" ht="15" hidden="1" x14ac:dyDescent="0.25">
      <c r="BD4127" t="str">
        <f t="shared" si="137"/>
        <v>RXMMORTON WARD, HARTINGTON UNIT</v>
      </c>
      <c r="BE4127" s="133" t="s">
        <v>8272</v>
      </c>
      <c r="BF4127" s="133" t="s">
        <v>8273</v>
      </c>
      <c r="BG4127" s="133" t="s">
        <v>8272</v>
      </c>
      <c r="BH4127" s="133" t="s">
        <v>8273</v>
      </c>
      <c r="BI4127" s="133" t="s">
        <v>8232</v>
      </c>
    </row>
    <row r="4128" spans="56:61" s="20" customFormat="1" ht="15" hidden="1" x14ac:dyDescent="0.25">
      <c r="BD4128" t="str">
        <f t="shared" si="137"/>
        <v>RXMNEWHOLME HOSPITAL</v>
      </c>
      <c r="BE4128" s="133" t="s">
        <v>8274</v>
      </c>
      <c r="BF4128" s="133" t="s">
        <v>8275</v>
      </c>
      <c r="BG4128" s="133" t="s">
        <v>8274</v>
      </c>
      <c r="BH4128" s="133" t="s">
        <v>8275</v>
      </c>
      <c r="BI4128" s="133" t="s">
        <v>8232</v>
      </c>
    </row>
    <row r="4129" spans="56:61" s="20" customFormat="1" ht="15" hidden="1" x14ac:dyDescent="0.25">
      <c r="BD4129" t="str">
        <f t="shared" si="137"/>
        <v>RXMOAKLANDS</v>
      </c>
      <c r="BE4129" s="133" t="s">
        <v>8276</v>
      </c>
      <c r="BF4129" s="133" t="s">
        <v>6313</v>
      </c>
      <c r="BG4129" s="133" t="s">
        <v>8276</v>
      </c>
      <c r="BH4129" s="133" t="s">
        <v>6313</v>
      </c>
      <c r="BI4129" s="133" t="s">
        <v>8232</v>
      </c>
    </row>
    <row r="4130" spans="56:61" s="20" customFormat="1" ht="15" hidden="1" x14ac:dyDescent="0.25">
      <c r="BD4130" t="str">
        <f t="shared" si="137"/>
        <v>RXMPHOENIX UNIT</v>
      </c>
      <c r="BE4130" s="133" t="s">
        <v>8277</v>
      </c>
      <c r="BF4130" s="133" t="s">
        <v>3514</v>
      </c>
      <c r="BG4130" s="133" t="s">
        <v>8277</v>
      </c>
      <c r="BH4130" s="133" t="s">
        <v>3514</v>
      </c>
      <c r="BI4130" s="133" t="s">
        <v>8232</v>
      </c>
    </row>
    <row r="4131" spans="56:61" s="20" customFormat="1" ht="15" hidden="1" x14ac:dyDescent="0.25">
      <c r="BD4131" t="str">
        <f t="shared" si="137"/>
        <v>RXMPLEASLEY WARD, HARTINGTON UNIT</v>
      </c>
      <c r="BE4131" s="133" t="s">
        <v>8278</v>
      </c>
      <c r="BF4131" s="133" t="s">
        <v>8279</v>
      </c>
      <c r="BG4131" s="133" t="s">
        <v>8278</v>
      </c>
      <c r="BH4131" s="133" t="s">
        <v>8279</v>
      </c>
      <c r="BI4131" s="133" t="s">
        <v>8232</v>
      </c>
    </row>
    <row r="4132" spans="56:61" s="20" customFormat="1" ht="15" hidden="1" x14ac:dyDescent="0.25">
      <c r="BD4132" t="str">
        <f t="shared" si="137"/>
        <v>RXMQUARN MILL</v>
      </c>
      <c r="BE4132" s="133" t="s">
        <v>8280</v>
      </c>
      <c r="BF4132" s="133" t="s">
        <v>8281</v>
      </c>
      <c r="BG4132" s="133" t="s">
        <v>8280</v>
      </c>
      <c r="BH4132" s="133" t="s">
        <v>8281</v>
      </c>
      <c r="BI4132" s="133" t="s">
        <v>8232</v>
      </c>
    </row>
    <row r="4133" spans="56:61" s="20" customFormat="1" ht="15" hidden="1" x14ac:dyDescent="0.25">
      <c r="BD4133" t="str">
        <f t="shared" si="137"/>
        <v>RXMRADBOURNE UNIT</v>
      </c>
      <c r="BE4133" s="133" t="s">
        <v>8282</v>
      </c>
      <c r="BF4133" s="133" t="s">
        <v>8283</v>
      </c>
      <c r="BG4133" s="133" t="s">
        <v>8282</v>
      </c>
      <c r="BH4133" s="133" t="s">
        <v>8283</v>
      </c>
      <c r="BI4133" s="133" t="s">
        <v>8232</v>
      </c>
    </row>
    <row r="4134" spans="56:61" s="20" customFormat="1" ht="15" hidden="1" x14ac:dyDescent="0.25">
      <c r="BD4134" t="str">
        <f t="shared" si="137"/>
        <v>RXMRIPLEY HOSPITAL</v>
      </c>
      <c r="BE4134" s="133" t="s">
        <v>8284</v>
      </c>
      <c r="BF4134" s="133" t="s">
        <v>8285</v>
      </c>
      <c r="BG4134" s="133" t="s">
        <v>8284</v>
      </c>
      <c r="BH4134" s="133" t="s">
        <v>8285</v>
      </c>
      <c r="BI4134" s="133" t="s">
        <v>8232</v>
      </c>
    </row>
    <row r="4135" spans="56:61" s="20" customFormat="1" ht="15" hidden="1" x14ac:dyDescent="0.25">
      <c r="BD4135" t="str">
        <f t="shared" si="137"/>
        <v>RXMST KATHERINES</v>
      </c>
      <c r="BE4135" s="133" t="s">
        <v>8286</v>
      </c>
      <c r="BF4135" s="133" t="s">
        <v>8287</v>
      </c>
      <c r="BG4135" s="133" t="s">
        <v>8286</v>
      </c>
      <c r="BH4135" s="133" t="s">
        <v>8287</v>
      </c>
      <c r="BI4135" s="133" t="s">
        <v>8232</v>
      </c>
    </row>
    <row r="4136" spans="56:61" s="20" customFormat="1" ht="15" hidden="1" x14ac:dyDescent="0.25">
      <c r="BD4136" t="str">
        <f t="shared" si="137"/>
        <v>RXMTANSLEY WARD</v>
      </c>
      <c r="BE4136" s="133" t="s">
        <v>8288</v>
      </c>
      <c r="BF4136" s="133" t="s">
        <v>8289</v>
      </c>
      <c r="BG4136" s="133" t="s">
        <v>8288</v>
      </c>
      <c r="BH4136" s="133" t="s">
        <v>8289</v>
      </c>
      <c r="BI4136" s="133" t="s">
        <v>8232</v>
      </c>
    </row>
    <row r="4137" spans="56:61" s="20" customFormat="1" ht="15" hidden="1" x14ac:dyDescent="0.25">
      <c r="BD4137" t="str">
        <f t="shared" si="137"/>
        <v>RXMTHE MANSE</v>
      </c>
      <c r="BE4137" s="133" t="s">
        <v>8290</v>
      </c>
      <c r="BF4137" s="133" t="s">
        <v>8291</v>
      </c>
      <c r="BG4137" s="133" t="s">
        <v>8290</v>
      </c>
      <c r="BH4137" s="133" t="s">
        <v>8291</v>
      </c>
      <c r="BI4137" s="133" t="s">
        <v>8232</v>
      </c>
    </row>
    <row r="4138" spans="56:61" s="20" customFormat="1" ht="15" hidden="1" x14ac:dyDescent="0.25">
      <c r="BD4138" t="str">
        <f t="shared" si="137"/>
        <v>RXMTHE NOOK</v>
      </c>
      <c r="BE4138" s="133" t="s">
        <v>8292</v>
      </c>
      <c r="BF4138" s="133" t="s">
        <v>8293</v>
      </c>
      <c r="BG4138" s="133" t="s">
        <v>8292</v>
      </c>
      <c r="BH4138" s="133" t="s">
        <v>8293</v>
      </c>
      <c r="BI4138" s="133" t="s">
        <v>8232</v>
      </c>
    </row>
    <row r="4139" spans="56:61" s="20" customFormat="1" ht="15" hidden="1" x14ac:dyDescent="0.25">
      <c r="BD4139" t="str">
        <f t="shared" si="137"/>
        <v>RXMTHE OLD VICARAGE</v>
      </c>
      <c r="BE4139" s="133" t="s">
        <v>8294</v>
      </c>
      <c r="BF4139" s="133" t="s">
        <v>527</v>
      </c>
      <c r="BG4139" s="133" t="s">
        <v>8294</v>
      </c>
      <c r="BH4139" s="133" t="s">
        <v>527</v>
      </c>
      <c r="BI4139" s="133" t="s">
        <v>8232</v>
      </c>
    </row>
    <row r="4140" spans="56:61" s="20" customFormat="1" ht="15" hidden="1" x14ac:dyDescent="0.25">
      <c r="BD4140" t="str">
        <f t="shared" si="137"/>
        <v>RXMTHE RITZ BUILDING</v>
      </c>
      <c r="BE4140" s="133" t="s">
        <v>8295</v>
      </c>
      <c r="BF4140" s="133" t="s">
        <v>8296</v>
      </c>
      <c r="BG4140" s="133" t="s">
        <v>8295</v>
      </c>
      <c r="BH4140" s="133" t="s">
        <v>8296</v>
      </c>
      <c r="BI4140" s="133" t="s">
        <v>8232</v>
      </c>
    </row>
    <row r="4141" spans="56:61" s="20" customFormat="1" ht="15" hidden="1" x14ac:dyDescent="0.25">
      <c r="BD4141" t="str">
        <f t="shared" si="137"/>
        <v>RXMTURNING POINT</v>
      </c>
      <c r="BE4141" s="133" t="s">
        <v>8297</v>
      </c>
      <c r="BF4141" s="133" t="s">
        <v>8298</v>
      </c>
      <c r="BG4141" s="133" t="s">
        <v>8297</v>
      </c>
      <c r="BH4141" s="133" t="s">
        <v>8298</v>
      </c>
      <c r="BI4141" s="133" t="s">
        <v>8232</v>
      </c>
    </row>
    <row r="4142" spans="56:61" s="20" customFormat="1" ht="15" hidden="1" x14ac:dyDescent="0.25">
      <c r="BD4142" t="str">
        <f t="shared" si="137"/>
        <v>RXMWALTON HOSPITAL</v>
      </c>
      <c r="BE4142" s="133" t="s">
        <v>8299</v>
      </c>
      <c r="BF4142" s="133" t="s">
        <v>1922</v>
      </c>
      <c r="BG4142" s="133" t="s">
        <v>8299</v>
      </c>
      <c r="BH4142" s="133" t="s">
        <v>1922</v>
      </c>
      <c r="BI4142" s="133" t="s">
        <v>8232</v>
      </c>
    </row>
    <row r="4143" spans="56:61" s="20" customFormat="1" ht="15" hidden="1" x14ac:dyDescent="0.25">
      <c r="BD4143" t="str">
        <f t="shared" si="137"/>
        <v>RXMWARD 1</v>
      </c>
      <c r="BE4143" s="133" t="s">
        <v>8300</v>
      </c>
      <c r="BF4143" s="133" t="s">
        <v>8301</v>
      </c>
      <c r="BG4143" s="133" t="s">
        <v>8300</v>
      </c>
      <c r="BH4143" s="133" t="s">
        <v>8301</v>
      </c>
      <c r="BI4143" s="133" t="s">
        <v>8232</v>
      </c>
    </row>
    <row r="4144" spans="56:61" s="20" customFormat="1" ht="15" hidden="1" x14ac:dyDescent="0.25">
      <c r="BD4144" t="str">
        <f t="shared" si="137"/>
        <v>RXMWARD 2</v>
      </c>
      <c r="BE4144" s="133" t="s">
        <v>8302</v>
      </c>
      <c r="BF4144" s="133" t="s">
        <v>8303</v>
      </c>
      <c r="BG4144" s="133" t="s">
        <v>8302</v>
      </c>
      <c r="BH4144" s="133" t="s">
        <v>8303</v>
      </c>
      <c r="BI4144" s="133" t="s">
        <v>8232</v>
      </c>
    </row>
    <row r="4145" spans="56:61" s="20" customFormat="1" ht="15" hidden="1" x14ac:dyDescent="0.25">
      <c r="BD4145" t="str">
        <f t="shared" si="137"/>
        <v>RXMWARD 32 THE PSYCHIATRIC UNIT</v>
      </c>
      <c r="BE4145" s="133" t="s">
        <v>8304</v>
      </c>
      <c r="BF4145" s="133" t="s">
        <v>8305</v>
      </c>
      <c r="BG4145" s="133" t="s">
        <v>8304</v>
      </c>
      <c r="BH4145" s="133" t="s">
        <v>8305</v>
      </c>
      <c r="BI4145" s="133" t="s">
        <v>8232</v>
      </c>
    </row>
    <row r="4146" spans="56:61" s="20" customFormat="1" ht="15" hidden="1" x14ac:dyDescent="0.25">
      <c r="BD4146" t="str">
        <f t="shared" si="137"/>
        <v>RXMWARD 33, PSYCHIATRIC UNIT</v>
      </c>
      <c r="BE4146" s="133" t="s">
        <v>8306</v>
      </c>
      <c r="BF4146" s="133" t="s">
        <v>8307</v>
      </c>
      <c r="BG4146" s="133" t="s">
        <v>8306</v>
      </c>
      <c r="BH4146" s="133" t="s">
        <v>8307</v>
      </c>
      <c r="BI4146" s="133" t="s">
        <v>8232</v>
      </c>
    </row>
    <row r="4147" spans="56:61" s="20" customFormat="1" ht="15" hidden="1" x14ac:dyDescent="0.25">
      <c r="BD4147" t="str">
        <f t="shared" si="137"/>
        <v>RXMWARD 34, PSYCHIATRIC UNIT</v>
      </c>
      <c r="BE4147" s="133" t="s">
        <v>8308</v>
      </c>
      <c r="BF4147" s="133" t="s">
        <v>8309</v>
      </c>
      <c r="BG4147" s="133" t="s">
        <v>8308</v>
      </c>
      <c r="BH4147" s="133" t="s">
        <v>8309</v>
      </c>
      <c r="BI4147" s="133" t="s">
        <v>8232</v>
      </c>
    </row>
    <row r="4148" spans="56:61" s="20" customFormat="1" ht="15" hidden="1" x14ac:dyDescent="0.25">
      <c r="BD4148" t="str">
        <f t="shared" si="137"/>
        <v>RXMWARD 35, PSYCHIATRIC UNIT</v>
      </c>
      <c r="BE4148" s="133" t="s">
        <v>8310</v>
      </c>
      <c r="BF4148" s="133" t="s">
        <v>8311</v>
      </c>
      <c r="BG4148" s="133" t="s">
        <v>8310</v>
      </c>
      <c r="BH4148" s="133" t="s">
        <v>8311</v>
      </c>
      <c r="BI4148" s="133" t="s">
        <v>8232</v>
      </c>
    </row>
    <row r="4149" spans="56:61" s="20" customFormat="1" ht="15" hidden="1" x14ac:dyDescent="0.25">
      <c r="BD4149" t="str">
        <f t="shared" si="137"/>
        <v>RXMWARD 36, PSYCHIATRIC UNIT</v>
      </c>
      <c r="BE4149" s="133" t="s">
        <v>8312</v>
      </c>
      <c r="BF4149" s="133" t="s">
        <v>8313</v>
      </c>
      <c r="BG4149" s="133" t="s">
        <v>8312</v>
      </c>
      <c r="BH4149" s="133" t="s">
        <v>8313</v>
      </c>
      <c r="BI4149" s="133" t="s">
        <v>8232</v>
      </c>
    </row>
    <row r="4150" spans="56:61" s="20" customFormat="1" ht="15" hidden="1" x14ac:dyDescent="0.25">
      <c r="BD4150" t="str">
        <f t="shared" si="137"/>
        <v>RXMWARDS 1 &amp; 2</v>
      </c>
      <c r="BE4150" s="133" t="s">
        <v>8314</v>
      </c>
      <c r="BF4150" s="133" t="s">
        <v>8315</v>
      </c>
      <c r="BG4150" s="133" t="s">
        <v>8314</v>
      </c>
      <c r="BH4150" s="133" t="s">
        <v>8315</v>
      </c>
      <c r="BI4150" s="133" t="s">
        <v>8232</v>
      </c>
    </row>
    <row r="4151" spans="56:61" s="20" customFormat="1" ht="15" hidden="1" x14ac:dyDescent="0.25">
      <c r="BD4151" t="str">
        <f t="shared" si="137"/>
        <v>RXNACCRINGTON VICTORIA HOSPITAL</v>
      </c>
      <c r="BE4151" s="133" t="s">
        <v>8316</v>
      </c>
      <c r="BF4151" s="133" t="s">
        <v>6239</v>
      </c>
      <c r="BG4151" s="133" t="s">
        <v>8316</v>
      </c>
      <c r="BH4151" s="133" t="s">
        <v>6239</v>
      </c>
      <c r="BI4151" s="133" t="s">
        <v>8317</v>
      </c>
    </row>
    <row r="4152" spans="56:61" s="20" customFormat="1" ht="15" hidden="1" x14ac:dyDescent="0.25">
      <c r="BD4152" t="str">
        <f t="shared" si="137"/>
        <v>RXNBLACKBURN ROYAL INFIRMARY</v>
      </c>
      <c r="BE4152" s="133" t="s">
        <v>8318</v>
      </c>
      <c r="BF4152" s="133" t="s">
        <v>8319</v>
      </c>
      <c r="BG4152" s="133" t="s">
        <v>8318</v>
      </c>
      <c r="BH4152" s="133" t="s">
        <v>8319</v>
      </c>
      <c r="BI4152" s="133" t="s">
        <v>8317</v>
      </c>
    </row>
    <row r="4153" spans="56:61" s="20" customFormat="1" ht="15" hidden="1" x14ac:dyDescent="0.25">
      <c r="BD4153" t="str">
        <f t="shared" si="137"/>
        <v>RXNBLACKPOOL VICTORIA HOSPITAL</v>
      </c>
      <c r="BE4153" s="133" t="s">
        <v>8320</v>
      </c>
      <c r="BF4153" s="133" t="s">
        <v>6250</v>
      </c>
      <c r="BG4153" s="133" t="s">
        <v>8320</v>
      </c>
      <c r="BH4153" s="133" t="s">
        <v>6250</v>
      </c>
      <c r="BI4153" s="133" t="s">
        <v>8317</v>
      </c>
    </row>
    <row r="4154" spans="56:61" s="20" customFormat="1" ht="15" hidden="1" x14ac:dyDescent="0.25">
      <c r="BD4154" t="str">
        <f t="shared" si="137"/>
        <v>RXNCHORLEY AND SOUTH RIBBLE HOSPITAL</v>
      </c>
      <c r="BE4154" s="133" t="s">
        <v>8321</v>
      </c>
      <c r="BF4154" s="133" t="s">
        <v>6273</v>
      </c>
      <c r="BG4154" s="133" t="s">
        <v>8321</v>
      </c>
      <c r="BH4154" s="133" t="s">
        <v>6273</v>
      </c>
      <c r="BI4154" s="133" t="s">
        <v>8317</v>
      </c>
    </row>
    <row r="4155" spans="56:61" s="20" customFormat="1" ht="15" hidden="1" x14ac:dyDescent="0.25">
      <c r="BD4155" t="str">
        <f t="shared" si="137"/>
        <v>RXNPENDLE COMMUNITY HOSPITAL</v>
      </c>
      <c r="BE4155" s="133" t="s">
        <v>8322</v>
      </c>
      <c r="BF4155" s="133" t="s">
        <v>8323</v>
      </c>
      <c r="BG4155" s="133" t="s">
        <v>8322</v>
      </c>
      <c r="BH4155" s="133" t="s">
        <v>8323</v>
      </c>
      <c r="BI4155" s="133" t="s">
        <v>8317</v>
      </c>
    </row>
    <row r="4156" spans="56:61" s="20" customFormat="1" ht="15" hidden="1" x14ac:dyDescent="0.25">
      <c r="BD4156" t="str">
        <f t="shared" si="137"/>
        <v>RXNROYAL PRESTON HOSPITAL</v>
      </c>
      <c r="BE4156" s="133" t="s">
        <v>8324</v>
      </c>
      <c r="BF4156" s="133" t="s">
        <v>6340</v>
      </c>
      <c r="BG4156" s="133" t="s">
        <v>8324</v>
      </c>
      <c r="BH4156" s="133" t="s">
        <v>6340</v>
      </c>
      <c r="BI4156" s="133" t="s">
        <v>8317</v>
      </c>
    </row>
    <row r="4157" spans="56:61" s="20" customFormat="1" ht="15" hidden="1" x14ac:dyDescent="0.25">
      <c r="BD4157" t="str">
        <f t="shared" si="137"/>
        <v>RXPBISHOP AUCKLAND HOSPITAL</v>
      </c>
      <c r="BE4157" s="133" t="s">
        <v>8325</v>
      </c>
      <c r="BF4157" s="133" t="s">
        <v>8326</v>
      </c>
      <c r="BG4157" s="133" t="s">
        <v>8325</v>
      </c>
      <c r="BH4157" s="133" t="s">
        <v>8326</v>
      </c>
      <c r="BI4157" s="133" t="s">
        <v>8327</v>
      </c>
    </row>
    <row r="4158" spans="56:61" s="20" customFormat="1" ht="15" hidden="1" x14ac:dyDescent="0.25">
      <c r="BD4158" t="str">
        <f t="shared" si="137"/>
        <v>RXPCHESTER LE STREET HOSPITAL</v>
      </c>
      <c r="BE4158" s="133" t="s">
        <v>8328</v>
      </c>
      <c r="BF4158" s="133" t="s">
        <v>8329</v>
      </c>
      <c r="BG4158" s="133" t="s">
        <v>8328</v>
      </c>
      <c r="BH4158" s="133" t="s">
        <v>8329</v>
      </c>
      <c r="BI4158" s="133" t="s">
        <v>8327</v>
      </c>
    </row>
    <row r="4159" spans="56:61" s="20" customFormat="1" ht="15" hidden="1" x14ac:dyDescent="0.25">
      <c r="BD4159" t="str">
        <f t="shared" si="137"/>
        <v>RXPDARLINGTON MEMORIAL HOSPITAL</v>
      </c>
      <c r="BE4159" s="133" t="s">
        <v>8330</v>
      </c>
      <c r="BF4159" s="133" t="s">
        <v>8331</v>
      </c>
      <c r="BG4159" s="133" t="s">
        <v>8330</v>
      </c>
      <c r="BH4159" s="133" t="s">
        <v>8331</v>
      </c>
      <c r="BI4159" s="133" t="s">
        <v>8327</v>
      </c>
    </row>
    <row r="4160" spans="56:61" s="20" customFormat="1" ht="15" hidden="1" x14ac:dyDescent="0.25">
      <c r="BD4160" t="str">
        <f t="shared" si="137"/>
        <v>RXPHOMELANDS HOSPITAL</v>
      </c>
      <c r="BE4160" s="133" t="s">
        <v>8332</v>
      </c>
      <c r="BF4160" s="133" t="s">
        <v>8333</v>
      </c>
      <c r="BG4160" s="133" t="s">
        <v>8332</v>
      </c>
      <c r="BH4160" s="133" t="s">
        <v>8333</v>
      </c>
      <c r="BI4160" s="133" t="s">
        <v>8327</v>
      </c>
    </row>
    <row r="4161" spans="56:61" s="20" customFormat="1" ht="15" hidden="1" x14ac:dyDescent="0.25">
      <c r="BD4161" t="str">
        <f t="shared" si="137"/>
        <v>RXPRICHARDSON COMMUNITY HOSPITAL</v>
      </c>
      <c r="BE4161" s="133" t="s">
        <v>8334</v>
      </c>
      <c r="BF4161" s="133" t="s">
        <v>8335</v>
      </c>
      <c r="BG4161" s="133" t="s">
        <v>8334</v>
      </c>
      <c r="BH4161" s="133" t="s">
        <v>8335</v>
      </c>
      <c r="BI4161" s="133" t="s">
        <v>8327</v>
      </c>
    </row>
    <row r="4162" spans="56:61" s="20" customFormat="1" ht="15" hidden="1" x14ac:dyDescent="0.25">
      <c r="BD4162" t="str">
        <f t="shared" si="137"/>
        <v>RXPSEDGEFIELD COMMUNITY HOSPITAL</v>
      </c>
      <c r="BE4162" s="133" t="s">
        <v>8336</v>
      </c>
      <c r="BF4162" s="133" t="s">
        <v>8337</v>
      </c>
      <c r="BG4162" s="133" t="s">
        <v>8336</v>
      </c>
      <c r="BH4162" s="133" t="s">
        <v>8337</v>
      </c>
      <c r="BI4162" s="133" t="s">
        <v>8327</v>
      </c>
    </row>
    <row r="4163" spans="56:61" s="20" customFormat="1" ht="15" hidden="1" x14ac:dyDescent="0.25">
      <c r="BD4163" t="str">
        <f t="shared" ref="BD4163:BD4226" si="138">CONCATENATE(LEFT(BE4163, 3),BF4163)</f>
        <v>RXPSHOTLEY BRIDGE HOSPITAL SITE</v>
      </c>
      <c r="BE4163" s="133" t="s">
        <v>8338</v>
      </c>
      <c r="BF4163" s="133" t="s">
        <v>8339</v>
      </c>
      <c r="BG4163" s="133" t="s">
        <v>8338</v>
      </c>
      <c r="BH4163" s="133" t="s">
        <v>8339</v>
      </c>
      <c r="BI4163" s="133" t="s">
        <v>8327</v>
      </c>
    </row>
    <row r="4164" spans="56:61" s="20" customFormat="1" ht="15" hidden="1" x14ac:dyDescent="0.25">
      <c r="BD4164" t="str">
        <f t="shared" si="138"/>
        <v>RXPSOUTH MOOR HOSPITAL SITE</v>
      </c>
      <c r="BE4164" s="133" t="s">
        <v>8340</v>
      </c>
      <c r="BF4164" s="133" t="s">
        <v>8341</v>
      </c>
      <c r="BG4164" s="133" t="s">
        <v>8340</v>
      </c>
      <c r="BH4164" s="133" t="s">
        <v>8341</v>
      </c>
      <c r="BI4164" s="133" t="s">
        <v>8327</v>
      </c>
    </row>
    <row r="4165" spans="56:61" s="20" customFormat="1" ht="15" hidden="1" x14ac:dyDescent="0.25">
      <c r="BD4165" t="str">
        <f t="shared" si="138"/>
        <v>RXPSOUTH TYNESIDE DISTRICT HOSPITAL</v>
      </c>
      <c r="BE4165" s="133" t="s">
        <v>8342</v>
      </c>
      <c r="BF4165" s="133" t="s">
        <v>1894</v>
      </c>
      <c r="BG4165" s="133" t="s">
        <v>8342</v>
      </c>
      <c r="BH4165" s="133" t="s">
        <v>1894</v>
      </c>
      <c r="BI4165" s="133" t="s">
        <v>8327</v>
      </c>
    </row>
    <row r="4166" spans="56:61" s="20" customFormat="1" ht="15" hidden="1" x14ac:dyDescent="0.25">
      <c r="BD4166" t="str">
        <f t="shared" si="138"/>
        <v>RXPSUNDERLAND ROYAL HOSPITAL</v>
      </c>
      <c r="BE4166" s="133" t="s">
        <v>8343</v>
      </c>
      <c r="BF4166" s="133" t="s">
        <v>2890</v>
      </c>
      <c r="BG4166" s="133" t="s">
        <v>8343</v>
      </c>
      <c r="BH4166" s="133" t="s">
        <v>2890</v>
      </c>
      <c r="BI4166" s="133" t="s">
        <v>8327</v>
      </c>
    </row>
    <row r="4167" spans="56:61" s="20" customFormat="1" ht="15" hidden="1" x14ac:dyDescent="0.25">
      <c r="BD4167" t="str">
        <f t="shared" si="138"/>
        <v>RXPTREATMENT CENTRE</v>
      </c>
      <c r="BE4167" s="133" t="s">
        <v>8344</v>
      </c>
      <c r="BF4167" s="133" t="s">
        <v>8345</v>
      </c>
      <c r="BG4167" s="133" t="s">
        <v>8344</v>
      </c>
      <c r="BH4167" s="133" t="s">
        <v>8345</v>
      </c>
      <c r="BI4167" s="133" t="s">
        <v>8327</v>
      </c>
    </row>
    <row r="4168" spans="56:61" s="20" customFormat="1" ht="15" hidden="1" x14ac:dyDescent="0.25">
      <c r="BD4168" t="str">
        <f t="shared" si="138"/>
        <v>RXPUNIVERSITY HOSPITAL OF NORTH DURHAM</v>
      </c>
      <c r="BE4168" s="133" t="s">
        <v>8346</v>
      </c>
      <c r="BF4168" s="133" t="s">
        <v>2892</v>
      </c>
      <c r="BG4168" s="133" t="s">
        <v>8346</v>
      </c>
      <c r="BH4168" s="133" t="s">
        <v>2892</v>
      </c>
      <c r="BI4168" s="133" t="s">
        <v>8327</v>
      </c>
    </row>
    <row r="4169" spans="56:61" s="20" customFormat="1" ht="15" hidden="1" x14ac:dyDescent="0.25">
      <c r="BD4169" t="str">
        <f t="shared" si="138"/>
        <v>RXPWEARDALE COMMUNITY HOSPITAL</v>
      </c>
      <c r="BE4169" s="133" t="s">
        <v>8347</v>
      </c>
      <c r="BF4169" s="133" t="s">
        <v>8348</v>
      </c>
      <c r="BG4169" s="133" t="s">
        <v>8347</v>
      </c>
      <c r="BH4169" s="133" t="s">
        <v>8348</v>
      </c>
      <c r="BI4169" s="133" t="s">
        <v>8327</v>
      </c>
    </row>
    <row r="4170" spans="56:61" s="20" customFormat="1" ht="15" hidden="1" x14ac:dyDescent="0.25">
      <c r="BD4170" t="str">
        <f t="shared" si="138"/>
        <v>RXQAMERSHAM HEALTH CENTRE</v>
      </c>
      <c r="BE4170" s="133" t="s">
        <v>8349</v>
      </c>
      <c r="BF4170" s="133" t="s">
        <v>8350</v>
      </c>
      <c r="BG4170" s="133" t="s">
        <v>8349</v>
      </c>
      <c r="BH4170" s="133" t="s">
        <v>8350</v>
      </c>
      <c r="BI4170" s="133" t="s">
        <v>8351</v>
      </c>
    </row>
    <row r="4171" spans="56:61" s="20" customFormat="1" ht="15" hidden="1" x14ac:dyDescent="0.25">
      <c r="BD4171" t="str">
        <f t="shared" si="138"/>
        <v>RXQAMERSHAM HOSPITAL</v>
      </c>
      <c r="BE4171" s="133" t="s">
        <v>8352</v>
      </c>
      <c r="BF4171" s="133" t="s">
        <v>8353</v>
      </c>
      <c r="BG4171" s="133" t="s">
        <v>8352</v>
      </c>
      <c r="BH4171" s="133" t="s">
        <v>8353</v>
      </c>
      <c r="BI4171" s="133" t="s">
        <v>8351</v>
      </c>
    </row>
    <row r="4172" spans="56:61" s="20" customFormat="1" ht="15" hidden="1" x14ac:dyDescent="0.25">
      <c r="BD4172" t="str">
        <f t="shared" si="138"/>
        <v>RXQAPPLEYARD</v>
      </c>
      <c r="BE4172" s="133" t="s">
        <v>8354</v>
      </c>
      <c r="BF4172" s="133" t="s">
        <v>8355</v>
      </c>
      <c r="BG4172" s="133" t="s">
        <v>8354</v>
      </c>
      <c r="BH4172" s="133" t="s">
        <v>8355</v>
      </c>
      <c r="BI4172" s="133" t="s">
        <v>8351</v>
      </c>
    </row>
    <row r="4173" spans="56:61" s="20" customFormat="1" ht="15" hidden="1" x14ac:dyDescent="0.25">
      <c r="BD4173" t="str">
        <f t="shared" si="138"/>
        <v>RXQAYSGARTH MEDICAL CENTRE</v>
      </c>
      <c r="BE4173" s="133" t="s">
        <v>8356</v>
      </c>
      <c r="BF4173" s="133" t="s">
        <v>8357</v>
      </c>
      <c r="BG4173" s="133" t="s">
        <v>8356</v>
      </c>
      <c r="BH4173" s="133" t="s">
        <v>8357</v>
      </c>
      <c r="BI4173" s="133" t="s">
        <v>8351</v>
      </c>
    </row>
    <row r="4174" spans="56:61" s="20" customFormat="1" ht="15" hidden="1" x14ac:dyDescent="0.25">
      <c r="BD4174" t="str">
        <f t="shared" si="138"/>
        <v>RXQBUCKINGHAM HOSPITAL</v>
      </c>
      <c r="BE4174" s="133" t="s">
        <v>8358</v>
      </c>
      <c r="BF4174" s="133" t="s">
        <v>8359</v>
      </c>
      <c r="BG4174" s="133" t="s">
        <v>8358</v>
      </c>
      <c r="BH4174" s="133" t="s">
        <v>8359</v>
      </c>
      <c r="BI4174" s="133" t="s">
        <v>8351</v>
      </c>
    </row>
    <row r="4175" spans="56:61" s="20" customFormat="1" ht="15" hidden="1" x14ac:dyDescent="0.25">
      <c r="BD4175" t="str">
        <f t="shared" si="138"/>
        <v>RXQFLORENCE NIGHTINGALE HOSPICE</v>
      </c>
      <c r="BE4175" s="133" t="s">
        <v>8360</v>
      </c>
      <c r="BF4175" s="133" t="s">
        <v>8361</v>
      </c>
      <c r="BG4175" s="133" t="s">
        <v>8360</v>
      </c>
      <c r="BH4175" s="133" t="s">
        <v>8361</v>
      </c>
      <c r="BI4175" s="133" t="s">
        <v>8351</v>
      </c>
    </row>
    <row r="4176" spans="56:61" s="20" customFormat="1" ht="15" hidden="1" x14ac:dyDescent="0.25">
      <c r="BD4176" t="str">
        <f t="shared" si="138"/>
        <v>RXQMARLOW HOSPITAL</v>
      </c>
      <c r="BE4176" s="133" t="s">
        <v>8362</v>
      </c>
      <c r="BF4176" s="133" t="s">
        <v>8363</v>
      </c>
      <c r="BG4176" s="133" t="s">
        <v>8362</v>
      </c>
      <c r="BH4176" s="133" t="s">
        <v>8363</v>
      </c>
      <c r="BI4176" s="133" t="s">
        <v>8351</v>
      </c>
    </row>
    <row r="4177" spans="56:61" s="20" customFormat="1" ht="15" hidden="1" x14ac:dyDescent="0.25">
      <c r="BD4177" t="str">
        <f t="shared" si="138"/>
        <v>RXQMILTON KEYNES GENERAL HOSPITAL</v>
      </c>
      <c r="BE4177" s="133" t="s">
        <v>8364</v>
      </c>
      <c r="BF4177" s="133" t="s">
        <v>8365</v>
      </c>
      <c r="BG4177" s="133" t="s">
        <v>8364</v>
      </c>
      <c r="BH4177" s="133" t="s">
        <v>8365</v>
      </c>
      <c r="BI4177" s="133" t="s">
        <v>8351</v>
      </c>
    </row>
    <row r="4178" spans="56:61" s="20" customFormat="1" ht="15" hidden="1" x14ac:dyDescent="0.25">
      <c r="BD4178" t="str">
        <f t="shared" si="138"/>
        <v>RXQNORTH END SURGERY</v>
      </c>
      <c r="BE4178" s="133" t="s">
        <v>8366</v>
      </c>
      <c r="BF4178" s="133" t="s">
        <v>8367</v>
      </c>
      <c r="BG4178" s="133" t="s">
        <v>8366</v>
      </c>
      <c r="BH4178" s="133" t="s">
        <v>8367</v>
      </c>
      <c r="BI4178" s="133" t="s">
        <v>8351</v>
      </c>
    </row>
    <row r="4179" spans="56:61" s="20" customFormat="1" ht="15" hidden="1" x14ac:dyDescent="0.25">
      <c r="BD4179" t="str">
        <f t="shared" si="138"/>
        <v>RXQSTOKE MANDEVILLE HOSPITAL</v>
      </c>
      <c r="BE4179" s="133" t="s">
        <v>8368</v>
      </c>
      <c r="BF4179" s="133" t="s">
        <v>8369</v>
      </c>
      <c r="BG4179" s="133" t="s">
        <v>8368</v>
      </c>
      <c r="BH4179" s="133" t="s">
        <v>8369</v>
      </c>
      <c r="BI4179" s="133" t="s">
        <v>8351</v>
      </c>
    </row>
    <row r="4180" spans="56:61" s="20" customFormat="1" ht="15" hidden="1" x14ac:dyDescent="0.25">
      <c r="BD4180" t="str">
        <f t="shared" si="138"/>
        <v>RXQTHAME HOSPITAL</v>
      </c>
      <c r="BE4180" s="133" t="s">
        <v>8370</v>
      </c>
      <c r="BF4180" s="133" t="s">
        <v>8371</v>
      </c>
      <c r="BG4180" s="133" t="s">
        <v>8370</v>
      </c>
      <c r="BH4180" s="133" t="s">
        <v>8371</v>
      </c>
      <c r="BI4180" s="133" t="s">
        <v>8351</v>
      </c>
    </row>
    <row r="4181" spans="56:61" s="20" customFormat="1" ht="15" hidden="1" x14ac:dyDescent="0.25">
      <c r="BD4181" t="str">
        <f t="shared" si="138"/>
        <v>RXQWYCOMBE HOSPITAL</v>
      </c>
      <c r="BE4181" s="133" t="s">
        <v>8372</v>
      </c>
      <c r="BF4181" s="133" t="s">
        <v>8373</v>
      </c>
      <c r="BG4181" s="133" t="s">
        <v>8372</v>
      </c>
      <c r="BH4181" s="133" t="s">
        <v>8373</v>
      </c>
      <c r="BI4181" s="133" t="s">
        <v>8351</v>
      </c>
    </row>
    <row r="4182" spans="56:61" s="20" customFormat="1" ht="15" hidden="1" x14ac:dyDescent="0.25">
      <c r="BD4182" t="str">
        <f t="shared" si="138"/>
        <v>RXRACCRINGTON VICTORIA HOSPITAL</v>
      </c>
      <c r="BE4182" s="133" t="s">
        <v>8374</v>
      </c>
      <c r="BF4182" s="133" t="s">
        <v>6239</v>
      </c>
      <c r="BG4182" s="133" t="s">
        <v>8374</v>
      </c>
      <c r="BH4182" s="133" t="s">
        <v>6239</v>
      </c>
      <c r="BI4182" s="133" t="s">
        <v>8375</v>
      </c>
    </row>
    <row r="4183" spans="56:61" s="20" customFormat="1" ht="15" hidden="1" x14ac:dyDescent="0.25">
      <c r="BD4183" t="str">
        <f t="shared" si="138"/>
        <v>RXRBLACKBURN BIRTH CENTRE</v>
      </c>
      <c r="BE4183" s="133" t="s">
        <v>8376</v>
      </c>
      <c r="BF4183" s="133" t="s">
        <v>8377</v>
      </c>
      <c r="BG4183" s="133" t="s">
        <v>8376</v>
      </c>
      <c r="BH4183" s="133" t="s">
        <v>8377</v>
      </c>
      <c r="BI4183" s="133" t="s">
        <v>8375</v>
      </c>
    </row>
    <row r="4184" spans="56:61" s="20" customFormat="1" ht="15" hidden="1" x14ac:dyDescent="0.25">
      <c r="BD4184" t="str">
        <f t="shared" si="138"/>
        <v>RXRBLACKBURN HOSPITALS</v>
      </c>
      <c r="BE4184" s="133" t="s">
        <v>8378</v>
      </c>
      <c r="BF4184" s="133" t="s">
        <v>8379</v>
      </c>
      <c r="BG4184" s="133" t="s">
        <v>8378</v>
      </c>
      <c r="BH4184" s="133" t="s">
        <v>8379</v>
      </c>
      <c r="BI4184" s="133" t="s">
        <v>8375</v>
      </c>
    </row>
    <row r="4185" spans="56:61" s="20" customFormat="1" ht="15" hidden="1" x14ac:dyDescent="0.25">
      <c r="BD4185" t="str">
        <f t="shared" si="138"/>
        <v>RXRBURNLEY GENERAL HOSPITAL</v>
      </c>
      <c r="BE4185" s="133" t="s">
        <v>8380</v>
      </c>
      <c r="BF4185" s="133" t="s">
        <v>6256</v>
      </c>
      <c r="BG4185" s="133" t="s">
        <v>8380</v>
      </c>
      <c r="BH4185" s="133" t="s">
        <v>6256</v>
      </c>
      <c r="BI4185" s="133" t="s">
        <v>8375</v>
      </c>
    </row>
    <row r="4186" spans="56:61" s="20" customFormat="1" ht="15" hidden="1" x14ac:dyDescent="0.25">
      <c r="BD4186" t="str">
        <f t="shared" si="138"/>
        <v>RXRBURNLEY HOSPITALS</v>
      </c>
      <c r="BE4186" s="133" t="s">
        <v>8381</v>
      </c>
      <c r="BF4186" s="133" t="s">
        <v>8382</v>
      </c>
      <c r="BG4186" s="133" t="s">
        <v>8381</v>
      </c>
      <c r="BH4186" s="133" t="s">
        <v>8382</v>
      </c>
      <c r="BI4186" s="133" t="s">
        <v>8375</v>
      </c>
    </row>
    <row r="4187" spans="56:61" s="20" customFormat="1" ht="15" hidden="1" x14ac:dyDescent="0.25">
      <c r="BD4187" t="str">
        <f t="shared" si="138"/>
        <v>RXRCLITHEROE COMMUNITY HOSPITAL</v>
      </c>
      <c r="BE4187" s="129" t="s">
        <v>8383</v>
      </c>
      <c r="BF4187" s="129" t="s">
        <v>8384</v>
      </c>
      <c r="BG4187" s="129" t="s">
        <v>8383</v>
      </c>
      <c r="BH4187" s="129" t="s">
        <v>8384</v>
      </c>
      <c r="BI4187" s="133" t="s">
        <v>8375</v>
      </c>
    </row>
    <row r="4188" spans="56:61" s="20" customFormat="1" ht="15" hidden="1" x14ac:dyDescent="0.25">
      <c r="BD4188" t="str">
        <f t="shared" si="138"/>
        <v>RXRPENDLE COMMUNITY HOSPITAL</v>
      </c>
      <c r="BE4188" s="133" t="s">
        <v>8385</v>
      </c>
      <c r="BF4188" s="133" t="s">
        <v>8323</v>
      </c>
      <c r="BG4188" s="133" t="s">
        <v>8385</v>
      </c>
      <c r="BH4188" s="133" t="s">
        <v>8323</v>
      </c>
      <c r="BI4188" s="133" t="s">
        <v>8375</v>
      </c>
    </row>
    <row r="4189" spans="56:61" s="20" customFormat="1" ht="15" hidden="1" x14ac:dyDescent="0.25">
      <c r="BD4189" t="str">
        <f t="shared" si="138"/>
        <v>RXRROSSENDALE HOSPITAL</v>
      </c>
      <c r="BE4189" s="133" t="s">
        <v>8386</v>
      </c>
      <c r="BF4189" s="133" t="s">
        <v>6335</v>
      </c>
      <c r="BG4189" s="133" t="s">
        <v>8386</v>
      </c>
      <c r="BH4189" s="133" t="s">
        <v>6335</v>
      </c>
      <c r="BI4189" s="133" t="s">
        <v>8375</v>
      </c>
    </row>
    <row r="4190" spans="56:61" s="20" customFormat="1" ht="15" hidden="1" x14ac:dyDescent="0.25">
      <c r="BD4190" t="str">
        <f t="shared" si="138"/>
        <v>RXRROSSENDALE PRIMARY CARE CENTRE</v>
      </c>
      <c r="BE4190" s="133" t="s">
        <v>8387</v>
      </c>
      <c r="BF4190" s="133" t="s">
        <v>8388</v>
      </c>
      <c r="BG4190" s="133" t="s">
        <v>8387</v>
      </c>
      <c r="BH4190" s="133" t="s">
        <v>8388</v>
      </c>
      <c r="BI4190" s="133" t="s">
        <v>8375</v>
      </c>
    </row>
    <row r="4191" spans="56:61" s="20" customFormat="1" ht="15" hidden="1" x14ac:dyDescent="0.25">
      <c r="BD4191" t="str">
        <f t="shared" si="138"/>
        <v>RXRROYAL BLACKBURN HOSPITAL</v>
      </c>
      <c r="BE4191" s="133" t="s">
        <v>8389</v>
      </c>
      <c r="BF4191" s="133" t="s">
        <v>6337</v>
      </c>
      <c r="BG4191" s="133" t="s">
        <v>8389</v>
      </c>
      <c r="BH4191" s="133" t="s">
        <v>6337</v>
      </c>
      <c r="BI4191" s="133" t="s">
        <v>8375</v>
      </c>
    </row>
    <row r="4192" spans="56:61" s="20" customFormat="1" ht="15" hidden="1" x14ac:dyDescent="0.25">
      <c r="BD4192" t="str">
        <f t="shared" si="138"/>
        <v>RXTARDENLEIGH</v>
      </c>
      <c r="BE4192" s="133" t="s">
        <v>8390</v>
      </c>
      <c r="BF4192" s="133" t="s">
        <v>8391</v>
      </c>
      <c r="BG4192" s="133" t="s">
        <v>8390</v>
      </c>
      <c r="BH4192" s="133" t="s">
        <v>8391</v>
      </c>
      <c r="BI4192" s="133" t="s">
        <v>8392</v>
      </c>
    </row>
    <row r="4193" spans="56:61" s="20" customFormat="1" ht="15" hidden="1" x14ac:dyDescent="0.25">
      <c r="BD4193" t="str">
        <f t="shared" si="138"/>
        <v>RXTASHCROFT</v>
      </c>
      <c r="BE4193" s="133" t="s">
        <v>8393</v>
      </c>
      <c r="BF4193" s="133" t="s">
        <v>8394</v>
      </c>
      <c r="BG4193" s="133" t="s">
        <v>8393</v>
      </c>
      <c r="BH4193" s="133" t="s">
        <v>8394</v>
      </c>
      <c r="BI4193" s="133" t="s">
        <v>8392</v>
      </c>
    </row>
    <row r="4194" spans="56:61" s="20" customFormat="1" ht="15" hidden="1" x14ac:dyDescent="0.25">
      <c r="BD4194" t="str">
        <f t="shared" si="138"/>
        <v>RXTCHELMSLEY WOOD OPS CWOA</v>
      </c>
      <c r="BE4194" s="133" t="s">
        <v>8395</v>
      </c>
      <c r="BF4194" s="133" t="s">
        <v>8396</v>
      </c>
      <c r="BG4194" s="133" t="s">
        <v>8395</v>
      </c>
      <c r="BH4194" s="133" t="s">
        <v>8396</v>
      </c>
      <c r="BI4194" s="133" t="s">
        <v>8392</v>
      </c>
    </row>
    <row r="4195" spans="56:61" s="20" customFormat="1" ht="15" hidden="1" x14ac:dyDescent="0.25">
      <c r="BD4195" t="str">
        <f t="shared" si="138"/>
        <v>RXTDAN MOONEY HOUSE</v>
      </c>
      <c r="BE4195" s="133" t="s">
        <v>8397</v>
      </c>
      <c r="BF4195" s="133" t="s">
        <v>8398</v>
      </c>
      <c r="BG4195" s="133" t="s">
        <v>8397</v>
      </c>
      <c r="BH4195" s="133" t="s">
        <v>8398</v>
      </c>
      <c r="BI4195" s="133" t="s">
        <v>8392</v>
      </c>
    </row>
    <row r="4196" spans="56:61" s="20" customFormat="1" ht="15" hidden="1" x14ac:dyDescent="0.25">
      <c r="BD4196" t="str">
        <f t="shared" si="138"/>
        <v>RXTDAVID BROMLEY</v>
      </c>
      <c r="BE4196" s="133" t="s">
        <v>8399</v>
      </c>
      <c r="BF4196" s="133" t="s">
        <v>8400</v>
      </c>
      <c r="BG4196" s="133" t="s">
        <v>8399</v>
      </c>
      <c r="BH4196" s="133" t="s">
        <v>8400</v>
      </c>
      <c r="BI4196" s="133" t="s">
        <v>8392</v>
      </c>
    </row>
    <row r="4197" spans="56:61" s="20" customFormat="1" ht="15" hidden="1" x14ac:dyDescent="0.25">
      <c r="BD4197" t="str">
        <f t="shared" si="138"/>
        <v>RXTEATING DISORDERS, THE BARBERRY</v>
      </c>
      <c r="BE4197" s="133" t="s">
        <v>8401</v>
      </c>
      <c r="BF4197" s="133" t="s">
        <v>8402</v>
      </c>
      <c r="BG4197" s="133" t="s">
        <v>8401</v>
      </c>
      <c r="BH4197" s="133" t="s">
        <v>8402</v>
      </c>
      <c r="BI4197" s="133" t="s">
        <v>8392</v>
      </c>
    </row>
    <row r="4198" spans="56:61" s="20" customFormat="1" ht="15" hidden="1" x14ac:dyDescent="0.25">
      <c r="BD4198" t="str">
        <f t="shared" si="138"/>
        <v>RXTEDEN UNIT</v>
      </c>
      <c r="BE4198" s="133" t="s">
        <v>8403</v>
      </c>
      <c r="BF4198" s="133" t="s">
        <v>8404</v>
      </c>
      <c r="BG4198" s="133" t="s">
        <v>8403</v>
      </c>
      <c r="BH4198" s="133" t="s">
        <v>8404</v>
      </c>
      <c r="BI4198" s="133" t="s">
        <v>8392</v>
      </c>
    </row>
    <row r="4199" spans="56:61" s="20" customFormat="1" ht="15" hidden="1" x14ac:dyDescent="0.25">
      <c r="BD4199" t="str">
        <f t="shared" si="138"/>
        <v>RXTEDENDALE/HILLDALE</v>
      </c>
      <c r="BE4199" s="133" t="s">
        <v>8405</v>
      </c>
      <c r="BF4199" s="133" t="s">
        <v>8406</v>
      </c>
      <c r="BG4199" s="133" t="s">
        <v>8405</v>
      </c>
      <c r="BH4199" s="133" t="s">
        <v>8406</v>
      </c>
      <c r="BI4199" s="133" t="s">
        <v>8392</v>
      </c>
    </row>
    <row r="4200" spans="56:61" s="20" customFormat="1" ht="15" hidden="1" x14ac:dyDescent="0.25">
      <c r="BD4200" t="str">
        <f t="shared" si="138"/>
        <v>RXTEDGBASTON OPS EBOA</v>
      </c>
      <c r="BE4200" s="133" t="s">
        <v>8407</v>
      </c>
      <c r="BF4200" s="133" t="s">
        <v>8408</v>
      </c>
      <c r="BG4200" s="133" t="s">
        <v>8407</v>
      </c>
      <c r="BH4200" s="133" t="s">
        <v>8408</v>
      </c>
      <c r="BI4200" s="133" t="s">
        <v>8392</v>
      </c>
    </row>
    <row r="4201" spans="56:61" s="20" customFormat="1" ht="15" hidden="1" x14ac:dyDescent="0.25">
      <c r="BD4201" t="str">
        <f t="shared" si="138"/>
        <v>RXTENDEAVOUR COURT</v>
      </c>
      <c r="BE4201" s="133" t="s">
        <v>8409</v>
      </c>
      <c r="BF4201" s="133" t="s">
        <v>8410</v>
      </c>
      <c r="BG4201" s="133" t="s">
        <v>8409</v>
      </c>
      <c r="BH4201" s="133" t="s">
        <v>8410</v>
      </c>
      <c r="BI4201" s="133" t="s">
        <v>8392</v>
      </c>
    </row>
    <row r="4202" spans="56:61" s="20" customFormat="1" ht="15" hidden="1" x14ac:dyDescent="0.25">
      <c r="BD4202" t="str">
        <f t="shared" si="138"/>
        <v>RXTENDEAVOUR HOUSE</v>
      </c>
      <c r="BE4202" s="133" t="s">
        <v>8411</v>
      </c>
      <c r="BF4202" s="133" t="s">
        <v>8412</v>
      </c>
      <c r="BG4202" s="133" t="s">
        <v>8411</v>
      </c>
      <c r="BH4202" s="133" t="s">
        <v>8412</v>
      </c>
      <c r="BI4202" s="133" t="s">
        <v>8392</v>
      </c>
    </row>
    <row r="4203" spans="56:61" s="20" customFormat="1" ht="15" hidden="1" x14ac:dyDescent="0.25">
      <c r="BD4203" t="str">
        <f t="shared" si="138"/>
        <v>RXTERDINGTON OPS EDOA</v>
      </c>
      <c r="BE4203" s="133" t="s">
        <v>8413</v>
      </c>
      <c r="BF4203" s="133" t="s">
        <v>8414</v>
      </c>
      <c r="BG4203" s="133" t="s">
        <v>8413</v>
      </c>
      <c r="BH4203" s="133" t="s">
        <v>8414</v>
      </c>
      <c r="BI4203" s="133" t="s">
        <v>8392</v>
      </c>
    </row>
    <row r="4204" spans="56:61" s="20" customFormat="1" ht="15" hidden="1" x14ac:dyDescent="0.25">
      <c r="BD4204" t="str">
        <f t="shared" si="138"/>
        <v>RXTEXPRESS SIGNS</v>
      </c>
      <c r="BE4204" s="133" t="s">
        <v>8415</v>
      </c>
      <c r="BF4204" s="133" t="s">
        <v>8416</v>
      </c>
      <c r="BG4204" s="133" t="s">
        <v>8415</v>
      </c>
      <c r="BH4204" s="133" t="s">
        <v>8416</v>
      </c>
      <c r="BI4204" s="133" t="s">
        <v>8392</v>
      </c>
    </row>
    <row r="4205" spans="56:61" s="20" customFormat="1" ht="15" hidden="1" x14ac:dyDescent="0.25">
      <c r="BD4205" t="str">
        <f t="shared" si="138"/>
        <v>RXTFORMER WOMENS HOSPITAL</v>
      </c>
      <c r="BE4205" s="133" t="s">
        <v>8417</v>
      </c>
      <c r="BF4205" s="133" t="s">
        <v>8418</v>
      </c>
      <c r="BG4205" s="133" t="s">
        <v>8417</v>
      </c>
      <c r="BH4205" s="133" t="s">
        <v>8418</v>
      </c>
      <c r="BI4205" s="133" t="s">
        <v>8392</v>
      </c>
    </row>
    <row r="4206" spans="56:61" s="20" customFormat="1" ht="15" hidden="1" x14ac:dyDescent="0.25">
      <c r="BD4206" t="str">
        <f t="shared" si="138"/>
        <v>RXTFORWARD HOUSE</v>
      </c>
      <c r="BE4206" s="133" t="s">
        <v>8419</v>
      </c>
      <c r="BF4206" s="133" t="s">
        <v>8420</v>
      </c>
      <c r="BG4206" s="133" t="s">
        <v>8419</v>
      </c>
      <c r="BH4206" s="133" t="s">
        <v>8420</v>
      </c>
      <c r="BI4206" s="133" t="s">
        <v>8392</v>
      </c>
    </row>
    <row r="4207" spans="56:61" s="20" customFormat="1" ht="15" hidden="1" x14ac:dyDescent="0.25">
      <c r="BD4207" t="str">
        <f t="shared" si="138"/>
        <v>RXTFRANTZ FANON</v>
      </c>
      <c r="BE4207" s="133" t="s">
        <v>8421</v>
      </c>
      <c r="BF4207" s="133" t="s">
        <v>8422</v>
      </c>
      <c r="BG4207" s="133" t="s">
        <v>8421</v>
      </c>
      <c r="BH4207" s="133" t="s">
        <v>8422</v>
      </c>
      <c r="BI4207" s="133" t="s">
        <v>8392</v>
      </c>
    </row>
    <row r="4208" spans="56:61" s="20" customFormat="1" ht="15" hidden="1" x14ac:dyDescent="0.25">
      <c r="BD4208" t="str">
        <f t="shared" si="138"/>
        <v>RXTGENERAL OPS GNOA</v>
      </c>
      <c r="BE4208" s="133" t="s">
        <v>8423</v>
      </c>
      <c r="BF4208" s="133" t="s">
        <v>8424</v>
      </c>
      <c r="BG4208" s="133" t="s">
        <v>8423</v>
      </c>
      <c r="BH4208" s="133" t="s">
        <v>8424</v>
      </c>
      <c r="BI4208" s="133" t="s">
        <v>8392</v>
      </c>
    </row>
    <row r="4209" spans="56:61" s="20" customFormat="1" ht="15" hidden="1" x14ac:dyDescent="0.25">
      <c r="BD4209" t="str">
        <f t="shared" si="138"/>
        <v>RXTGROVE AVENUE</v>
      </c>
      <c r="BE4209" s="133" t="s">
        <v>8425</v>
      </c>
      <c r="BF4209" s="133" t="s">
        <v>8426</v>
      </c>
      <c r="BG4209" s="133" t="s">
        <v>8425</v>
      </c>
      <c r="BH4209" s="133" t="s">
        <v>8426</v>
      </c>
      <c r="BI4209" s="133" t="s">
        <v>8392</v>
      </c>
    </row>
    <row r="4210" spans="56:61" s="20" customFormat="1" ht="15" hidden="1" x14ac:dyDescent="0.25">
      <c r="BD4210" t="str">
        <f t="shared" si="138"/>
        <v>RXTHALL GREEN OPS HGOA</v>
      </c>
      <c r="BE4210" s="133" t="s">
        <v>8427</v>
      </c>
      <c r="BF4210" s="133" t="s">
        <v>8428</v>
      </c>
      <c r="BG4210" s="133" t="s">
        <v>8427</v>
      </c>
      <c r="BH4210" s="133" t="s">
        <v>8428</v>
      </c>
      <c r="BI4210" s="133" t="s">
        <v>8392</v>
      </c>
    </row>
    <row r="4211" spans="56:61" s="20" customFormat="1" ht="15" hidden="1" x14ac:dyDescent="0.25">
      <c r="BD4211" t="str">
        <f t="shared" si="138"/>
        <v>RXTHERTFORD HOUSE</v>
      </c>
      <c r="BE4211" s="133" t="s">
        <v>8429</v>
      </c>
      <c r="BF4211" s="133" t="s">
        <v>8430</v>
      </c>
      <c r="BG4211" s="133" t="s">
        <v>8429</v>
      </c>
      <c r="BH4211" s="133" t="s">
        <v>8430</v>
      </c>
      <c r="BI4211" s="133" t="s">
        <v>8392</v>
      </c>
    </row>
    <row r="4212" spans="56:61" s="20" customFormat="1" ht="15" hidden="1" x14ac:dyDescent="0.25">
      <c r="BD4212" t="str">
        <f t="shared" si="138"/>
        <v>RXTHIGHCROFT HOSPITAL</v>
      </c>
      <c r="BE4212" s="133" t="s">
        <v>8431</v>
      </c>
      <c r="BF4212" s="133" t="s">
        <v>8432</v>
      </c>
      <c r="BG4212" s="133" t="s">
        <v>8431</v>
      </c>
      <c r="BH4212" s="133" t="s">
        <v>8432</v>
      </c>
      <c r="BI4212" s="133" t="s">
        <v>8392</v>
      </c>
    </row>
    <row r="4213" spans="56:61" s="20" customFormat="1" ht="15" hidden="1" x14ac:dyDescent="0.25">
      <c r="BD4213" t="str">
        <f t="shared" si="138"/>
        <v>RXTHILLIS LODGE</v>
      </c>
      <c r="BE4213" s="133" t="s">
        <v>8433</v>
      </c>
      <c r="BF4213" s="133" t="s">
        <v>8434</v>
      </c>
      <c r="BG4213" s="133" t="s">
        <v>8433</v>
      </c>
      <c r="BH4213" s="133" t="s">
        <v>8434</v>
      </c>
      <c r="BI4213" s="133" t="s">
        <v>8392</v>
      </c>
    </row>
    <row r="4214" spans="56:61" s="20" customFormat="1" ht="15" hidden="1" x14ac:dyDescent="0.25">
      <c r="BD4214" t="str">
        <f t="shared" si="138"/>
        <v>RXTHODGE HILL OPS HHOA</v>
      </c>
      <c r="BE4214" s="133" t="s">
        <v>8435</v>
      </c>
      <c r="BF4214" s="133" t="s">
        <v>8436</v>
      </c>
      <c r="BG4214" s="133" t="s">
        <v>8435</v>
      </c>
      <c r="BH4214" s="133" t="s">
        <v>8436</v>
      </c>
      <c r="BI4214" s="133" t="s">
        <v>8392</v>
      </c>
    </row>
    <row r="4215" spans="56:61" s="20" customFormat="1" ht="15" hidden="1" x14ac:dyDescent="0.25">
      <c r="BD4215" t="str">
        <f t="shared" si="138"/>
        <v>RXTHOLLYHILL</v>
      </c>
      <c r="BE4215" s="133" t="s">
        <v>8437</v>
      </c>
      <c r="BF4215" s="133" t="s">
        <v>8438</v>
      </c>
      <c r="BG4215" s="133" t="s">
        <v>8437</v>
      </c>
      <c r="BH4215" s="133" t="s">
        <v>8438</v>
      </c>
      <c r="BI4215" s="133" t="s">
        <v>8392</v>
      </c>
    </row>
    <row r="4216" spans="56:61" s="20" customFormat="1" ht="15" hidden="1" x14ac:dyDescent="0.25">
      <c r="BD4216" t="str">
        <f t="shared" si="138"/>
        <v>RXTHONEYBOURNE</v>
      </c>
      <c r="BE4216" s="133" t="s">
        <v>8439</v>
      </c>
      <c r="BF4216" s="133" t="s">
        <v>5096</v>
      </c>
      <c r="BG4216" s="133" t="s">
        <v>8439</v>
      </c>
      <c r="BH4216" s="133" t="s">
        <v>5096</v>
      </c>
      <c r="BI4216" s="133" t="s">
        <v>8392</v>
      </c>
    </row>
    <row r="4217" spans="56:61" s="20" customFormat="1" ht="15" hidden="1" x14ac:dyDescent="0.25">
      <c r="BD4217" t="str">
        <f t="shared" si="138"/>
        <v>RXTJOHN BLACK DAY HOSPITAL</v>
      </c>
      <c r="BE4217" s="133" t="s">
        <v>8440</v>
      </c>
      <c r="BF4217" s="133" t="s">
        <v>8441</v>
      </c>
      <c r="BG4217" s="133" t="s">
        <v>8440</v>
      </c>
      <c r="BH4217" s="133" t="s">
        <v>8441</v>
      </c>
      <c r="BI4217" s="133" t="s">
        <v>8392</v>
      </c>
    </row>
    <row r="4218" spans="56:61" s="20" customFormat="1" ht="15" hidden="1" x14ac:dyDescent="0.25">
      <c r="BD4218" t="str">
        <f t="shared" si="138"/>
        <v>RXTJUNIPER CENTRE</v>
      </c>
      <c r="BE4218" s="133" t="s">
        <v>8442</v>
      </c>
      <c r="BF4218" s="133" t="s">
        <v>8443</v>
      </c>
      <c r="BG4218" s="133" t="s">
        <v>8442</v>
      </c>
      <c r="BH4218" s="133" t="s">
        <v>8443</v>
      </c>
      <c r="BI4218" s="133" t="s">
        <v>8392</v>
      </c>
    </row>
    <row r="4219" spans="56:61" s="20" customFormat="1" ht="15" hidden="1" x14ac:dyDescent="0.25">
      <c r="BD4219" t="str">
        <f t="shared" si="138"/>
        <v>RXTJUNIPER INPATIENT JNIP POST 1</v>
      </c>
      <c r="BE4219" s="133" t="s">
        <v>8444</v>
      </c>
      <c r="BF4219" s="133" t="s">
        <v>8445</v>
      </c>
      <c r="BG4219" s="133" t="s">
        <v>8444</v>
      </c>
      <c r="BH4219" s="133" t="s">
        <v>8445</v>
      </c>
      <c r="BI4219" s="133" t="s">
        <v>8392</v>
      </c>
    </row>
    <row r="4220" spans="56:61" s="20" customFormat="1" ht="15" hidden="1" x14ac:dyDescent="0.25">
      <c r="BD4220" t="str">
        <f t="shared" si="138"/>
        <v>RXTKNOWLE OPS KLOA</v>
      </c>
      <c r="BE4220" s="133" t="s">
        <v>8446</v>
      </c>
      <c r="BF4220" s="133" t="s">
        <v>8447</v>
      </c>
      <c r="BG4220" s="133" t="s">
        <v>8446</v>
      </c>
      <c r="BH4220" s="133" t="s">
        <v>8447</v>
      </c>
      <c r="BI4220" s="133" t="s">
        <v>8392</v>
      </c>
    </row>
    <row r="4221" spans="56:61" s="20" customFormat="1" ht="15" hidden="1" x14ac:dyDescent="0.25">
      <c r="BD4221" t="str">
        <f t="shared" si="138"/>
        <v>RXTLADYWOOD OPS LDOA</v>
      </c>
      <c r="BE4221" s="133" t="s">
        <v>8448</v>
      </c>
      <c r="BF4221" s="133" t="s">
        <v>8449</v>
      </c>
      <c r="BG4221" s="133" t="s">
        <v>8448</v>
      </c>
      <c r="BH4221" s="133" t="s">
        <v>8449</v>
      </c>
      <c r="BI4221" s="133" t="s">
        <v>8392</v>
      </c>
    </row>
    <row r="4222" spans="56:61" s="20" customFormat="1" ht="15" hidden="1" x14ac:dyDescent="0.25">
      <c r="BD4222" t="str">
        <f t="shared" si="138"/>
        <v>RXTLITTLE BROMWICH</v>
      </c>
      <c r="BE4222" s="133" t="s">
        <v>8450</v>
      </c>
      <c r="BF4222" s="133" t="s">
        <v>8451</v>
      </c>
      <c r="BG4222" s="133" t="s">
        <v>8450</v>
      </c>
      <c r="BH4222" s="133" t="s">
        <v>8451</v>
      </c>
      <c r="BI4222" s="133" t="s">
        <v>8392</v>
      </c>
    </row>
    <row r="4223" spans="56:61" s="20" customFormat="1" ht="15" hidden="1" x14ac:dyDescent="0.25">
      <c r="BD4223" t="str">
        <f t="shared" si="138"/>
        <v>RXTLYNDON OPS LYOA</v>
      </c>
      <c r="BE4223" s="133" t="s">
        <v>8452</v>
      </c>
      <c r="BF4223" s="133" t="s">
        <v>8453</v>
      </c>
      <c r="BG4223" s="133" t="s">
        <v>8452</v>
      </c>
      <c r="BH4223" s="133" t="s">
        <v>8453</v>
      </c>
      <c r="BI4223" s="133" t="s">
        <v>8392</v>
      </c>
    </row>
    <row r="4224" spans="56:61" s="20" customFormat="1" ht="15" hidden="1" x14ac:dyDescent="0.25">
      <c r="BD4224" t="str">
        <f t="shared" si="138"/>
        <v>RXTMARY SEACOLE HOUSE</v>
      </c>
      <c r="BE4224" s="133" t="s">
        <v>8454</v>
      </c>
      <c r="BF4224" s="133" t="s">
        <v>8455</v>
      </c>
      <c r="BG4224" s="133" t="s">
        <v>8454</v>
      </c>
      <c r="BH4224" s="133" t="s">
        <v>8455</v>
      </c>
      <c r="BI4224" s="133" t="s">
        <v>8392</v>
      </c>
    </row>
    <row r="4225" spans="56:61" s="20" customFormat="1" ht="15" hidden="1" x14ac:dyDescent="0.25">
      <c r="BD4225" t="str">
        <f t="shared" si="138"/>
        <v>RXTMOTHER AND BABY UNIT</v>
      </c>
      <c r="BE4225" s="133" t="s">
        <v>8456</v>
      </c>
      <c r="BF4225" s="133" t="s">
        <v>8457</v>
      </c>
      <c r="BG4225" s="133" t="s">
        <v>8456</v>
      </c>
      <c r="BH4225" s="133" t="s">
        <v>8457</v>
      </c>
      <c r="BI4225" s="133" t="s">
        <v>8392</v>
      </c>
    </row>
    <row r="4226" spans="56:61" s="20" customFormat="1" ht="15" hidden="1" x14ac:dyDescent="0.25">
      <c r="BD4226" t="str">
        <f t="shared" si="138"/>
        <v>RXTNEWBRIDGE HOUSE</v>
      </c>
      <c r="BE4226" s="133" t="s">
        <v>8458</v>
      </c>
      <c r="BF4226" s="133" t="s">
        <v>8459</v>
      </c>
      <c r="BG4226" s="133" t="s">
        <v>8458</v>
      </c>
      <c r="BH4226" s="133" t="s">
        <v>8459</v>
      </c>
      <c r="BI4226" s="133" t="s">
        <v>8392</v>
      </c>
    </row>
    <row r="4227" spans="56:61" s="20" customFormat="1" ht="15" hidden="1" x14ac:dyDescent="0.25">
      <c r="BD4227" t="str">
        <f t="shared" ref="BD4227:BD4290" si="139">CONCATENATE(LEFT(BE4227, 3),BF4227)</f>
        <v>RXTNORTHCROFT HOSPITAL</v>
      </c>
      <c r="BE4227" s="133" t="s">
        <v>8460</v>
      </c>
      <c r="BF4227" s="133" t="s">
        <v>8461</v>
      </c>
      <c r="BG4227" s="133" t="s">
        <v>8460</v>
      </c>
      <c r="BH4227" s="133" t="s">
        <v>8461</v>
      </c>
      <c r="BI4227" s="133" t="s">
        <v>8392</v>
      </c>
    </row>
    <row r="4228" spans="56:61" s="20" customFormat="1" ht="15" hidden="1" x14ac:dyDescent="0.25">
      <c r="BD4228" t="str">
        <f t="shared" si="139"/>
        <v>RXTNORTHFIELD OPS NFOA</v>
      </c>
      <c r="BE4228" s="133" t="s">
        <v>8462</v>
      </c>
      <c r="BF4228" s="133" t="s">
        <v>8463</v>
      </c>
      <c r="BG4228" s="133" t="s">
        <v>8462</v>
      </c>
      <c r="BH4228" s="133" t="s">
        <v>8463</v>
      </c>
      <c r="BI4228" s="133" t="s">
        <v>8392</v>
      </c>
    </row>
    <row r="4229" spans="56:61" s="20" customFormat="1" ht="15" hidden="1" x14ac:dyDescent="0.25">
      <c r="BD4229" t="str">
        <f t="shared" si="139"/>
        <v>RXTNP BEN EIS NEEI</v>
      </c>
      <c r="BE4229" s="133" t="s">
        <v>8464</v>
      </c>
      <c r="BF4229" s="133" t="s">
        <v>8465</v>
      </c>
      <c r="BG4229" s="133" t="s">
        <v>8464</v>
      </c>
      <c r="BH4229" s="133" t="s">
        <v>8465</v>
      </c>
      <c r="BI4229" s="133" t="s">
        <v>8392</v>
      </c>
    </row>
    <row r="4230" spans="56:61" s="20" customFormat="1" ht="15" hidden="1" x14ac:dyDescent="0.25">
      <c r="BD4230" t="str">
        <f t="shared" si="139"/>
        <v>RXTNP HANDSWORTH AOR HDAR</v>
      </c>
      <c r="BE4230" s="133" t="s">
        <v>8466</v>
      </c>
      <c r="BF4230" s="133" t="s">
        <v>8467</v>
      </c>
      <c r="BG4230" s="133" t="s">
        <v>8466</v>
      </c>
      <c r="BH4230" s="133" t="s">
        <v>8467</v>
      </c>
      <c r="BI4230" s="133" t="s">
        <v>8392</v>
      </c>
    </row>
    <row r="4231" spans="56:61" s="20" customFormat="1" ht="15" hidden="1" x14ac:dyDescent="0.25">
      <c r="BD4231" t="str">
        <f t="shared" si="139"/>
        <v>RXTNP HOB EAST EIS HEEI</v>
      </c>
      <c r="BE4231" s="133" t="s">
        <v>8468</v>
      </c>
      <c r="BF4231" s="133" t="s">
        <v>8469</v>
      </c>
      <c r="BG4231" s="133" t="s">
        <v>8468</v>
      </c>
      <c r="BH4231" s="133" t="s">
        <v>8469</v>
      </c>
      <c r="BI4231" s="133" t="s">
        <v>8392</v>
      </c>
    </row>
    <row r="4232" spans="56:61" s="20" customFormat="1" ht="15" hidden="1" x14ac:dyDescent="0.25">
      <c r="BD4232" t="str">
        <f t="shared" si="139"/>
        <v>RXTNP HOB WEST EIS HWEI</v>
      </c>
      <c r="BE4232" s="133" t="s">
        <v>8470</v>
      </c>
      <c r="BF4232" s="133" t="s">
        <v>8471</v>
      </c>
      <c r="BG4232" s="133" t="s">
        <v>8470</v>
      </c>
      <c r="BH4232" s="133" t="s">
        <v>8471</v>
      </c>
      <c r="BI4232" s="133" t="s">
        <v>8392</v>
      </c>
    </row>
    <row r="4233" spans="56:61" s="20" customFormat="1" ht="15" hidden="1" x14ac:dyDescent="0.25">
      <c r="BD4233" t="str">
        <f t="shared" si="139"/>
        <v>RXTNP KINGSTANDING AOR KGAR</v>
      </c>
      <c r="BE4233" s="133" t="s">
        <v>8472</v>
      </c>
      <c r="BF4233" s="133" t="s">
        <v>8473</v>
      </c>
      <c r="BG4233" s="133" t="s">
        <v>8472</v>
      </c>
      <c r="BH4233" s="133" t="s">
        <v>8473</v>
      </c>
      <c r="BI4233" s="133" t="s">
        <v>8392</v>
      </c>
    </row>
    <row r="4234" spans="56:61" s="20" customFormat="1" ht="15" hidden="1" x14ac:dyDescent="0.25">
      <c r="BD4234" t="str">
        <f t="shared" si="139"/>
        <v>RXTNP LADYWOOD AOR LDAR</v>
      </c>
      <c r="BE4234" s="133" t="s">
        <v>8474</v>
      </c>
      <c r="BF4234" s="133" t="s">
        <v>8475</v>
      </c>
      <c r="BG4234" s="133" t="s">
        <v>8474</v>
      </c>
      <c r="BH4234" s="133" t="s">
        <v>8475</v>
      </c>
      <c r="BI4234" s="133" t="s">
        <v>8392</v>
      </c>
    </row>
    <row r="4235" spans="56:61" s="20" customFormat="1" ht="15" hidden="1" x14ac:dyDescent="0.25">
      <c r="BD4235" t="str">
        <f t="shared" si="139"/>
        <v>RXTNP NECHELLS AOR NCAR</v>
      </c>
      <c r="BE4235" s="133" t="s">
        <v>8476</v>
      </c>
      <c r="BF4235" s="133" t="s">
        <v>8477</v>
      </c>
      <c r="BG4235" s="133" t="s">
        <v>8476</v>
      </c>
      <c r="BH4235" s="133" t="s">
        <v>8477</v>
      </c>
      <c r="BI4235" s="133" t="s">
        <v>8392</v>
      </c>
    </row>
    <row r="4236" spans="56:61" s="20" customFormat="1" ht="15" hidden="1" x14ac:dyDescent="0.25">
      <c r="BD4236" t="str">
        <f t="shared" si="139"/>
        <v>RXTNP SOLIHULL AOR SLAR</v>
      </c>
      <c r="BE4236" s="133" t="s">
        <v>8478</v>
      </c>
      <c r="BF4236" s="133" t="s">
        <v>8479</v>
      </c>
      <c r="BG4236" s="133" t="s">
        <v>8478</v>
      </c>
      <c r="BH4236" s="133" t="s">
        <v>8479</v>
      </c>
      <c r="BI4236" s="133" t="s">
        <v>8392</v>
      </c>
    </row>
    <row r="4237" spans="56:61" s="20" customFormat="1" ht="15" hidden="1" x14ac:dyDescent="0.25">
      <c r="BD4237" t="str">
        <f t="shared" si="139"/>
        <v>RXTNP SOLIHULL EIS SLEI</v>
      </c>
      <c r="BE4237" s="133" t="s">
        <v>8480</v>
      </c>
      <c r="BF4237" s="133" t="s">
        <v>8481</v>
      </c>
      <c r="BG4237" s="133" t="s">
        <v>8480</v>
      </c>
      <c r="BH4237" s="133" t="s">
        <v>8481</v>
      </c>
      <c r="BI4237" s="133" t="s">
        <v>8392</v>
      </c>
    </row>
    <row r="4238" spans="56:61" s="20" customFormat="1" ht="15" hidden="1" x14ac:dyDescent="0.25">
      <c r="BD4238" t="str">
        <f t="shared" si="139"/>
        <v>RXTNP SOUTH AOR AHAR</v>
      </c>
      <c r="BE4238" s="133" t="s">
        <v>8482</v>
      </c>
      <c r="BF4238" s="133" t="s">
        <v>8483</v>
      </c>
      <c r="BG4238" s="133" t="s">
        <v>8482</v>
      </c>
      <c r="BH4238" s="133" t="s">
        <v>8483</v>
      </c>
      <c r="BI4238" s="133" t="s">
        <v>8392</v>
      </c>
    </row>
    <row r="4239" spans="56:61" s="20" customFormat="1" ht="15" hidden="1" x14ac:dyDescent="0.25">
      <c r="BD4239" t="str">
        <f t="shared" si="139"/>
        <v>RXTNP SOUTH EIS STEI</v>
      </c>
      <c r="BE4239" s="133" t="s">
        <v>8484</v>
      </c>
      <c r="BF4239" s="133" t="s">
        <v>8485</v>
      </c>
      <c r="BG4239" s="133" t="s">
        <v>8484</v>
      </c>
      <c r="BH4239" s="133" t="s">
        <v>8485</v>
      </c>
      <c r="BI4239" s="133" t="s">
        <v>8392</v>
      </c>
    </row>
    <row r="4240" spans="56:61" s="20" customFormat="1" ht="15" hidden="1" x14ac:dyDescent="0.25">
      <c r="BD4240" t="str">
        <f t="shared" si="139"/>
        <v>RXTNP SPARKBROOK AOR SKAR</v>
      </c>
      <c r="BE4240" s="133" t="s">
        <v>8486</v>
      </c>
      <c r="BF4240" s="133" t="s">
        <v>8487</v>
      </c>
      <c r="BG4240" s="133" t="s">
        <v>8486</v>
      </c>
      <c r="BH4240" s="133" t="s">
        <v>8487</v>
      </c>
      <c r="BI4240" s="133" t="s">
        <v>8392</v>
      </c>
    </row>
    <row r="4241" spans="56:61" s="20" customFormat="1" ht="15" hidden="1" x14ac:dyDescent="0.25">
      <c r="BD4241" t="str">
        <f t="shared" si="139"/>
        <v>RXTNP YARDLEY AOR YDAR</v>
      </c>
      <c r="BE4241" s="133" t="s">
        <v>8488</v>
      </c>
      <c r="BF4241" s="133" t="s">
        <v>8489</v>
      </c>
      <c r="BG4241" s="133" t="s">
        <v>8488</v>
      </c>
      <c r="BH4241" s="133" t="s">
        <v>8489</v>
      </c>
      <c r="BI4241" s="133" t="s">
        <v>8392</v>
      </c>
    </row>
    <row r="4242" spans="56:61" s="20" customFormat="1" ht="15" hidden="1" x14ac:dyDescent="0.25">
      <c r="BD4242" t="str">
        <f t="shared" si="139"/>
        <v>RXTPERRY BARR OPS PBOA</v>
      </c>
      <c r="BE4242" s="133" t="s">
        <v>8490</v>
      </c>
      <c r="BF4242" s="133" t="s">
        <v>8491</v>
      </c>
      <c r="BG4242" s="133" t="s">
        <v>8490</v>
      </c>
      <c r="BH4242" s="133" t="s">
        <v>8491</v>
      </c>
      <c r="BI4242" s="133" t="s">
        <v>8392</v>
      </c>
    </row>
    <row r="4243" spans="56:61" s="20" customFormat="1" ht="15" hidden="1" x14ac:dyDescent="0.25">
      <c r="BD4243" t="str">
        <f t="shared" si="139"/>
        <v>RXTQUEEN ELIZABETH PSYCHIATRIC HOSPITAL</v>
      </c>
      <c r="BE4243" s="133" t="s">
        <v>8492</v>
      </c>
      <c r="BF4243" s="133" t="s">
        <v>8493</v>
      </c>
      <c r="BG4243" s="133" t="s">
        <v>8492</v>
      </c>
      <c r="BH4243" s="133" t="s">
        <v>8493</v>
      </c>
      <c r="BI4243" s="133" t="s">
        <v>8392</v>
      </c>
    </row>
    <row r="4244" spans="56:61" s="20" customFormat="1" ht="15" hidden="1" x14ac:dyDescent="0.25">
      <c r="BD4244" t="str">
        <f t="shared" si="139"/>
        <v>RXTREASIDE CLINIC</v>
      </c>
      <c r="BE4244" s="133" t="s">
        <v>8494</v>
      </c>
      <c r="BF4244" s="133" t="s">
        <v>8495</v>
      </c>
      <c r="BG4244" s="133" t="s">
        <v>8494</v>
      </c>
      <c r="BH4244" s="133" t="s">
        <v>8495</v>
      </c>
      <c r="BI4244" s="133" t="s">
        <v>8392</v>
      </c>
    </row>
    <row r="4245" spans="56:61" s="20" customFormat="1" ht="15" hidden="1" x14ac:dyDescent="0.25">
      <c r="BD4245" t="str">
        <f t="shared" si="139"/>
        <v>RXTRESERVOIR COURT</v>
      </c>
      <c r="BE4245" s="133" t="s">
        <v>8496</v>
      </c>
      <c r="BF4245" s="133" t="s">
        <v>8497</v>
      </c>
      <c r="BG4245" s="133" t="s">
        <v>8496</v>
      </c>
      <c r="BH4245" s="133" t="s">
        <v>8497</v>
      </c>
      <c r="BI4245" s="133" t="s">
        <v>8392</v>
      </c>
    </row>
    <row r="4246" spans="56:61" s="20" customFormat="1" ht="15" hidden="1" x14ac:dyDescent="0.25">
      <c r="BD4246" t="str">
        <f t="shared" si="139"/>
        <v>RXTRIVERSIDE PARK</v>
      </c>
      <c r="BE4246" s="133" t="s">
        <v>8498</v>
      </c>
      <c r="BF4246" s="133" t="s">
        <v>8499</v>
      </c>
      <c r="BG4246" s="133" t="s">
        <v>8498</v>
      </c>
      <c r="BH4246" s="133" t="s">
        <v>8499</v>
      </c>
      <c r="BI4246" s="133" t="s">
        <v>8392</v>
      </c>
    </row>
    <row r="4247" spans="56:61" s="20" customFormat="1" ht="15" hidden="1" x14ac:dyDescent="0.25">
      <c r="BD4247" t="str">
        <f t="shared" si="139"/>
        <v>RXTROSS HOUSE</v>
      </c>
      <c r="BE4247" s="133" t="s">
        <v>8500</v>
      </c>
      <c r="BF4247" s="133" t="s">
        <v>8501</v>
      </c>
      <c r="BG4247" s="133" t="s">
        <v>8500</v>
      </c>
      <c r="BH4247" s="133" t="s">
        <v>8501</v>
      </c>
      <c r="BI4247" s="133" t="s">
        <v>8392</v>
      </c>
    </row>
    <row r="4248" spans="56:61" s="20" customFormat="1" ht="15" hidden="1" x14ac:dyDescent="0.25">
      <c r="BD4248" t="str">
        <f t="shared" si="139"/>
        <v>RXTSELLY OAK HOSPITAL</v>
      </c>
      <c r="BE4248" s="133" t="s">
        <v>8502</v>
      </c>
      <c r="BF4248" s="133" t="s">
        <v>8503</v>
      </c>
      <c r="BG4248" s="133" t="s">
        <v>8502</v>
      </c>
      <c r="BH4248" s="133" t="s">
        <v>8503</v>
      </c>
      <c r="BI4248" s="133" t="s">
        <v>8392</v>
      </c>
    </row>
    <row r="4249" spans="56:61" s="20" customFormat="1" ht="15" hidden="1" x14ac:dyDescent="0.25">
      <c r="BD4249" t="str">
        <f t="shared" si="139"/>
        <v>RXTSELLY OAK OPS SOOA</v>
      </c>
      <c r="BE4249" s="133" t="s">
        <v>8504</v>
      </c>
      <c r="BF4249" s="133" t="s">
        <v>8505</v>
      </c>
      <c r="BG4249" s="133" t="s">
        <v>8504</v>
      </c>
      <c r="BH4249" s="133" t="s">
        <v>8505</v>
      </c>
      <c r="BI4249" s="133" t="s">
        <v>8392</v>
      </c>
    </row>
    <row r="4250" spans="56:61" s="20" customFormat="1" ht="15" hidden="1" x14ac:dyDescent="0.25">
      <c r="BD4250" t="str">
        <f t="shared" si="139"/>
        <v>RXTSOHO HILL</v>
      </c>
      <c r="BE4250" s="133" t="s">
        <v>8506</v>
      </c>
      <c r="BF4250" s="133" t="s">
        <v>8507</v>
      </c>
      <c r="BG4250" s="133" t="s">
        <v>8506</v>
      </c>
      <c r="BH4250" s="133" t="s">
        <v>8507</v>
      </c>
      <c r="BI4250" s="133" t="s">
        <v>8392</v>
      </c>
    </row>
    <row r="4251" spans="56:61" s="20" customFormat="1" ht="15" hidden="1" x14ac:dyDescent="0.25">
      <c r="BD4251" t="str">
        <f t="shared" si="139"/>
        <v>RXTSOLIHULL HOSPITAL</v>
      </c>
      <c r="BE4251" s="133" t="s">
        <v>8508</v>
      </c>
      <c r="BF4251" s="133" t="s">
        <v>4066</v>
      </c>
      <c r="BG4251" s="133" t="s">
        <v>8508</v>
      </c>
      <c r="BH4251" s="133" t="s">
        <v>4066</v>
      </c>
      <c r="BI4251" s="133" t="s">
        <v>8392</v>
      </c>
    </row>
    <row r="4252" spans="56:61" s="20" customFormat="1" ht="15" hidden="1" x14ac:dyDescent="0.25">
      <c r="BD4252" t="str">
        <f t="shared" si="139"/>
        <v>RXTSPARKBROOK HT - SKHT</v>
      </c>
      <c r="BE4252" s="133" t="s">
        <v>8509</v>
      </c>
      <c r="BF4252" s="133" t="s">
        <v>8510</v>
      </c>
      <c r="BG4252" s="133" t="s">
        <v>8509</v>
      </c>
      <c r="BH4252" s="133" t="s">
        <v>8510</v>
      </c>
      <c r="BI4252" s="133" t="s">
        <v>8392</v>
      </c>
    </row>
    <row r="4253" spans="56:61" s="20" customFormat="1" ht="15" hidden="1" x14ac:dyDescent="0.25">
      <c r="BD4253" t="str">
        <f t="shared" si="139"/>
        <v>RXTSPARKHILL OPS SPOA</v>
      </c>
      <c r="BE4253" s="133" t="s">
        <v>8511</v>
      </c>
      <c r="BF4253" s="133" t="s">
        <v>8512</v>
      </c>
      <c r="BG4253" s="133" t="s">
        <v>8511</v>
      </c>
      <c r="BH4253" s="133" t="s">
        <v>8512</v>
      </c>
      <c r="BI4253" s="133" t="s">
        <v>8392</v>
      </c>
    </row>
    <row r="4254" spans="56:61" s="20" customFormat="1" ht="15" hidden="1" x14ac:dyDescent="0.25">
      <c r="BD4254" t="str">
        <f t="shared" si="139"/>
        <v>RXTSTAFF SUPPORT</v>
      </c>
      <c r="BE4254" s="133" t="s">
        <v>8513</v>
      </c>
      <c r="BF4254" s="133" t="s">
        <v>8514</v>
      </c>
      <c r="BG4254" s="133" t="s">
        <v>8513</v>
      </c>
      <c r="BH4254" s="133" t="s">
        <v>8514</v>
      </c>
      <c r="BI4254" s="133" t="s">
        <v>8392</v>
      </c>
    </row>
    <row r="4255" spans="56:61" s="20" customFormat="1" ht="15" hidden="1" x14ac:dyDescent="0.25">
      <c r="BD4255" t="str">
        <f t="shared" si="139"/>
        <v>RXTSUTTON COLDFIELD OPS SCOA</v>
      </c>
      <c r="BE4255" s="133" t="s">
        <v>8515</v>
      </c>
      <c r="BF4255" s="133" t="s">
        <v>8516</v>
      </c>
      <c r="BG4255" s="133" t="s">
        <v>8515</v>
      </c>
      <c r="BH4255" s="133" t="s">
        <v>8516</v>
      </c>
      <c r="BI4255" s="133" t="s">
        <v>8392</v>
      </c>
    </row>
    <row r="4256" spans="56:61" s="20" customFormat="1" ht="15" hidden="1" x14ac:dyDescent="0.25">
      <c r="BD4256" t="str">
        <f t="shared" si="139"/>
        <v>RXTTALL TREES</v>
      </c>
      <c r="BE4256" s="133" t="s">
        <v>8517</v>
      </c>
      <c r="BF4256" s="133" t="s">
        <v>8518</v>
      </c>
      <c r="BG4256" s="133" t="s">
        <v>8517</v>
      </c>
      <c r="BH4256" s="133" t="s">
        <v>8518</v>
      </c>
      <c r="BI4256" s="133" t="s">
        <v>8392</v>
      </c>
    </row>
    <row r="4257" spans="56:61" s="20" customFormat="1" ht="15" hidden="1" x14ac:dyDescent="0.25">
      <c r="BD4257" t="str">
        <f t="shared" si="139"/>
        <v>RXTTAMARIND CENTRE</v>
      </c>
      <c r="BE4257" s="133" t="s">
        <v>8519</v>
      </c>
      <c r="BF4257" s="133" t="s">
        <v>8520</v>
      </c>
      <c r="BG4257" s="133" t="s">
        <v>8519</v>
      </c>
      <c r="BH4257" s="133" t="s">
        <v>8520</v>
      </c>
      <c r="BI4257" s="133" t="s">
        <v>8392</v>
      </c>
    </row>
    <row r="4258" spans="56:61" s="20" customFormat="1" ht="15" hidden="1" x14ac:dyDescent="0.25">
      <c r="BD4258" t="str">
        <f t="shared" si="139"/>
        <v>RXTTHE BARBERRY</v>
      </c>
      <c r="BE4258" s="133" t="s">
        <v>8521</v>
      </c>
      <c r="BF4258" s="133" t="s">
        <v>8522</v>
      </c>
      <c r="BG4258" s="133" t="s">
        <v>8521</v>
      </c>
      <c r="BH4258" s="133" t="s">
        <v>8522</v>
      </c>
      <c r="BI4258" s="133" t="s">
        <v>8392</v>
      </c>
    </row>
    <row r="4259" spans="56:61" s="20" customFormat="1" ht="15" hidden="1" x14ac:dyDescent="0.25">
      <c r="BD4259" t="str">
        <f t="shared" si="139"/>
        <v>RXTTHE BRIDGE GP</v>
      </c>
      <c r="BE4259" s="133" t="s">
        <v>8523</v>
      </c>
      <c r="BF4259" s="133" t="s">
        <v>8524</v>
      </c>
      <c r="BG4259" s="133" t="s">
        <v>8523</v>
      </c>
      <c r="BH4259" s="133" t="s">
        <v>8524</v>
      </c>
      <c r="BI4259" s="133" t="s">
        <v>8392</v>
      </c>
    </row>
    <row r="4260" spans="56:61" s="20" customFormat="1" ht="15" hidden="1" x14ac:dyDescent="0.25">
      <c r="BD4260" t="str">
        <f t="shared" si="139"/>
        <v>RXTTHE BRIDGE HP</v>
      </c>
      <c r="BE4260" s="133" t="s">
        <v>8525</v>
      </c>
      <c r="BF4260" s="133" t="s">
        <v>8526</v>
      </c>
      <c r="BG4260" s="133" t="s">
        <v>8525</v>
      </c>
      <c r="BH4260" s="133" t="s">
        <v>8526</v>
      </c>
      <c r="BI4260" s="133" t="s">
        <v>8392</v>
      </c>
    </row>
    <row r="4261" spans="56:61" s="20" customFormat="1" ht="15" hidden="1" x14ac:dyDescent="0.25">
      <c r="BD4261" t="str">
        <f t="shared" si="139"/>
        <v>RXTTHE BRIDGE NP</v>
      </c>
      <c r="BE4261" s="133" t="s">
        <v>8527</v>
      </c>
      <c r="BF4261" s="133" t="s">
        <v>8528</v>
      </c>
      <c r="BG4261" s="133" t="s">
        <v>8527</v>
      </c>
      <c r="BH4261" s="133" t="s">
        <v>8528</v>
      </c>
      <c r="BI4261" s="133" t="s">
        <v>8392</v>
      </c>
    </row>
    <row r="4262" spans="56:61" s="20" customFormat="1" ht="15" hidden="1" x14ac:dyDescent="0.25">
      <c r="BD4262" t="str">
        <f t="shared" si="139"/>
        <v>RXTTHE OLEASTER</v>
      </c>
      <c r="BE4262" s="133" t="s">
        <v>8529</v>
      </c>
      <c r="BF4262" s="133" t="s">
        <v>8530</v>
      </c>
      <c r="BG4262" s="133" t="s">
        <v>8529</v>
      </c>
      <c r="BH4262" s="133" t="s">
        <v>8530</v>
      </c>
      <c r="BI4262" s="133" t="s">
        <v>8392</v>
      </c>
    </row>
    <row r="4263" spans="56:61" s="20" customFormat="1" ht="15" hidden="1" x14ac:dyDescent="0.25">
      <c r="BD4263" t="str">
        <f t="shared" si="139"/>
        <v>RXTTHE ZINNIA CENTRE</v>
      </c>
      <c r="BE4263" s="133" t="s">
        <v>8531</v>
      </c>
      <c r="BF4263" s="133" t="s">
        <v>8532</v>
      </c>
      <c r="BG4263" s="133" t="s">
        <v>8531</v>
      </c>
      <c r="BH4263" s="133" t="s">
        <v>8532</v>
      </c>
      <c r="BI4263" s="133" t="s">
        <v>8392</v>
      </c>
    </row>
    <row r="4264" spans="56:61" s="20" customFormat="1" ht="15" hidden="1" x14ac:dyDescent="0.25">
      <c r="BD4264" t="str">
        <f t="shared" si="139"/>
        <v>RXTWEATHERDALE UNIT</v>
      </c>
      <c r="BE4264" s="133" t="s">
        <v>8533</v>
      </c>
      <c r="BF4264" s="133" t="s">
        <v>8534</v>
      </c>
      <c r="BG4264" s="133" t="s">
        <v>8533</v>
      </c>
      <c r="BH4264" s="133" t="s">
        <v>8534</v>
      </c>
      <c r="BI4264" s="133" t="s">
        <v>8392</v>
      </c>
    </row>
    <row r="4265" spans="56:61" s="20" customFormat="1" ht="15" hidden="1" x14ac:dyDescent="0.25">
      <c r="BD4265" t="str">
        <f t="shared" si="139"/>
        <v>RXTWOMENS THERAPY</v>
      </c>
      <c r="BE4265" s="133" t="s">
        <v>8535</v>
      </c>
      <c r="BF4265" s="133" t="s">
        <v>8536</v>
      </c>
      <c r="BG4265" s="133" t="s">
        <v>8535</v>
      </c>
      <c r="BH4265" s="133" t="s">
        <v>8536</v>
      </c>
      <c r="BI4265" s="133" t="s">
        <v>8392</v>
      </c>
    </row>
    <row r="4266" spans="56:61" s="20" customFormat="1" ht="15" hidden="1" x14ac:dyDescent="0.25">
      <c r="BD4266" t="str">
        <f t="shared" si="139"/>
        <v>RXTWOODSIDE CRESCENT</v>
      </c>
      <c r="BE4266" s="133" t="s">
        <v>8537</v>
      </c>
      <c r="BF4266" s="133" t="s">
        <v>8538</v>
      </c>
      <c r="BG4266" s="133" t="s">
        <v>8537</v>
      </c>
      <c r="BH4266" s="133" t="s">
        <v>8538</v>
      </c>
      <c r="BI4266" s="133" t="s">
        <v>8392</v>
      </c>
    </row>
    <row r="4267" spans="56:61" s="20" customFormat="1" ht="15" hidden="1" x14ac:dyDescent="0.25">
      <c r="BD4267" t="str">
        <f t="shared" si="139"/>
        <v>RXTYARDLEY OPS YDOA</v>
      </c>
      <c r="BE4267" s="133" t="s">
        <v>8539</v>
      </c>
      <c r="BF4267" s="133" t="s">
        <v>8540</v>
      </c>
      <c r="BG4267" s="133" t="s">
        <v>8539</v>
      </c>
      <c r="BH4267" s="133" t="s">
        <v>8540</v>
      </c>
      <c r="BI4267" s="133" t="s">
        <v>8392</v>
      </c>
    </row>
    <row r="4268" spans="56:61" s="20" customFormat="1" ht="15" hidden="1" x14ac:dyDescent="0.25">
      <c r="BD4268" t="str">
        <f t="shared" si="139"/>
        <v>RXVANSON ROAD UNIT</v>
      </c>
      <c r="BE4268" s="30" t="s">
        <v>8541</v>
      </c>
      <c r="BF4268" s="30" t="s">
        <v>8542</v>
      </c>
      <c r="BG4268" s="30" t="s">
        <v>8541</v>
      </c>
      <c r="BH4268" s="30" t="s">
        <v>8542</v>
      </c>
      <c r="BI4268" s="30" t="s">
        <v>8543</v>
      </c>
    </row>
    <row r="4269" spans="56:61" s="20" customFormat="1" ht="15" hidden="1" x14ac:dyDescent="0.25">
      <c r="BD4269" t="str">
        <f t="shared" si="139"/>
        <v>RXVBRAMLEY STREET REHABILITATION UNIT</v>
      </c>
      <c r="BE4269" s="133" t="s">
        <v>8544</v>
      </c>
      <c r="BF4269" s="133" t="s">
        <v>8545</v>
      </c>
      <c r="BG4269" s="133" t="s">
        <v>8544</v>
      </c>
      <c r="BH4269" s="133" t="s">
        <v>8545</v>
      </c>
      <c r="BI4269" s="30" t="s">
        <v>8543</v>
      </c>
    </row>
    <row r="4270" spans="56:61" s="20" customFormat="1" ht="15" hidden="1" x14ac:dyDescent="0.25">
      <c r="BD4270" t="str">
        <f t="shared" si="139"/>
        <v>RXVBROOK HEYS - TRAFFORD</v>
      </c>
      <c r="BE4270" s="133" t="s">
        <v>8546</v>
      </c>
      <c r="BF4270" s="133" t="s">
        <v>8547</v>
      </c>
      <c r="BG4270" s="133" t="s">
        <v>8546</v>
      </c>
      <c r="BH4270" s="133" t="s">
        <v>8547</v>
      </c>
      <c r="BI4270" s="30" t="s">
        <v>8543</v>
      </c>
    </row>
    <row r="4271" spans="56:61" s="20" customFormat="1" ht="15" hidden="1" x14ac:dyDescent="0.25">
      <c r="BD4271" t="str">
        <f t="shared" si="139"/>
        <v>RXVCHAPMAN BARKER - DRUG &amp; ALCOHOL INPATIENT UNIT</v>
      </c>
      <c r="BE4271" s="133" t="s">
        <v>8548</v>
      </c>
      <c r="BF4271" s="133" t="s">
        <v>8549</v>
      </c>
      <c r="BG4271" s="133" t="s">
        <v>8548</v>
      </c>
      <c r="BH4271" s="133" t="s">
        <v>8549</v>
      </c>
      <c r="BI4271" s="30" t="s">
        <v>8543</v>
      </c>
    </row>
    <row r="4272" spans="56:61" s="20" customFormat="1" ht="15" hidden="1" x14ac:dyDescent="0.25">
      <c r="BD4272" t="str">
        <f t="shared" si="139"/>
        <v>RXVDISCOVER, WESTGATE</v>
      </c>
      <c r="BE4272" s="133" t="s">
        <v>8550</v>
      </c>
      <c r="BF4272" s="133" t="s">
        <v>8551</v>
      </c>
      <c r="BG4272" s="133" t="s">
        <v>8550</v>
      </c>
      <c r="BH4272" s="133" t="s">
        <v>8551</v>
      </c>
      <c r="BI4272" s="30" t="s">
        <v>8543</v>
      </c>
    </row>
    <row r="4273" spans="56:61" s="20" customFormat="1" ht="15" hidden="1" x14ac:dyDescent="0.25">
      <c r="BD4273" t="str">
        <f t="shared" si="139"/>
        <v>RXVHAVERIGG</v>
      </c>
      <c r="BE4273" s="133" t="s">
        <v>8552</v>
      </c>
      <c r="BF4273" s="133" t="s">
        <v>8553</v>
      </c>
      <c r="BG4273" s="133" t="s">
        <v>8552</v>
      </c>
      <c r="BH4273" s="133" t="s">
        <v>8553</v>
      </c>
      <c r="BI4273" s="30" t="s">
        <v>8543</v>
      </c>
    </row>
    <row r="4274" spans="56:61" s="20" customFormat="1" ht="15" hidden="1" x14ac:dyDescent="0.25">
      <c r="BD4274" t="str">
        <f t="shared" si="139"/>
        <v>RXVHUMPHREY BOOTH - SALFORD</v>
      </c>
      <c r="BE4274" s="133" t="s">
        <v>8554</v>
      </c>
      <c r="BF4274" s="133" t="s">
        <v>8555</v>
      </c>
      <c r="BG4274" s="133" t="s">
        <v>8554</v>
      </c>
      <c r="BH4274" s="133" t="s">
        <v>8555</v>
      </c>
      <c r="BI4274" s="30" t="s">
        <v>8543</v>
      </c>
    </row>
    <row r="4275" spans="56:61" s="20" customFormat="1" ht="15" hidden="1" x14ac:dyDescent="0.25">
      <c r="BD4275" t="str">
        <f t="shared" si="139"/>
        <v>RXVLAUREATE HOUSE SERVICES</v>
      </c>
      <c r="BE4275" s="30" t="s">
        <v>8556</v>
      </c>
      <c r="BF4275" s="30" t="s">
        <v>8557</v>
      </c>
      <c r="BG4275" s="30" t="s">
        <v>8556</v>
      </c>
      <c r="BH4275" s="30" t="s">
        <v>8557</v>
      </c>
      <c r="BI4275" s="30" t="s">
        <v>8543</v>
      </c>
    </row>
    <row r="4276" spans="56:61" s="20" customFormat="1" ht="15" hidden="1" x14ac:dyDescent="0.25">
      <c r="BD4276" t="str">
        <f t="shared" si="139"/>
        <v>RXVMEADOWBROOK (ELDERLY)</v>
      </c>
      <c r="BE4276" s="133" t="s">
        <v>8558</v>
      </c>
      <c r="BF4276" s="133" t="s">
        <v>8559</v>
      </c>
      <c r="BG4276" s="133" t="s">
        <v>8558</v>
      </c>
      <c r="BH4276" s="133" t="s">
        <v>8559</v>
      </c>
      <c r="BI4276" s="30" t="s">
        <v>8543</v>
      </c>
    </row>
    <row r="4277" spans="56:61" s="20" customFormat="1" ht="15" hidden="1" x14ac:dyDescent="0.25">
      <c r="BD4277" t="str">
        <f t="shared" si="139"/>
        <v>RXVMEADOWBROOK HOSPITAL - SALFORD MH</v>
      </c>
      <c r="BE4277" s="133" t="s">
        <v>8560</v>
      </c>
      <c r="BF4277" s="133" t="s">
        <v>8561</v>
      </c>
      <c r="BG4277" s="133" t="s">
        <v>8560</v>
      </c>
      <c r="BH4277" s="133" t="s">
        <v>8561</v>
      </c>
      <c r="BI4277" s="30" t="s">
        <v>8543</v>
      </c>
    </row>
    <row r="4278" spans="56:61" s="20" customFormat="1" ht="15" hidden="1" x14ac:dyDescent="0.25">
      <c r="BD4278" t="str">
        <f t="shared" si="139"/>
        <v>RXVMOORSIDE UNIT - TRAFFORD MH</v>
      </c>
      <c r="BE4278" s="133" t="s">
        <v>8562</v>
      </c>
      <c r="BF4278" s="133" t="s">
        <v>8563</v>
      </c>
      <c r="BG4278" s="133" t="s">
        <v>8562</v>
      </c>
      <c r="BH4278" s="133" t="s">
        <v>8563</v>
      </c>
      <c r="BI4278" s="30" t="s">
        <v>8543</v>
      </c>
    </row>
    <row r="4279" spans="56:61" s="20" customFormat="1" ht="15" hidden="1" x14ac:dyDescent="0.25">
      <c r="BD4279" t="str">
        <f t="shared" si="139"/>
        <v>RXVPARK HOUSE SERVICES</v>
      </c>
      <c r="BE4279" s="30" t="s">
        <v>8564</v>
      </c>
      <c r="BF4279" s="30" t="s">
        <v>8565</v>
      </c>
      <c r="BG4279" s="30" t="s">
        <v>8564</v>
      </c>
      <c r="BH4279" s="30" t="s">
        <v>8565</v>
      </c>
      <c r="BI4279" s="30" t="s">
        <v>8543</v>
      </c>
    </row>
    <row r="4280" spans="56:61" s="20" customFormat="1" ht="15" hidden="1" x14ac:dyDescent="0.25">
      <c r="BD4280" t="str">
        <f t="shared" si="139"/>
        <v>RXVPRESTWICH HOSPITAL</v>
      </c>
      <c r="BE4280" s="133" t="s">
        <v>8566</v>
      </c>
      <c r="BF4280" s="133" t="s">
        <v>8567</v>
      </c>
      <c r="BG4280" s="133" t="s">
        <v>8566</v>
      </c>
      <c r="BH4280" s="133" t="s">
        <v>8567</v>
      </c>
      <c r="BI4280" s="30" t="s">
        <v>8543</v>
      </c>
    </row>
    <row r="4281" spans="56:61" s="20" customFormat="1" ht="15" hidden="1" x14ac:dyDescent="0.25">
      <c r="BD4281" t="str">
        <f t="shared" si="139"/>
        <v>RXVRIVINGTON UNIT - BOLTON MH</v>
      </c>
      <c r="BE4281" s="133" t="s">
        <v>8568</v>
      </c>
      <c r="BF4281" s="133" t="s">
        <v>8569</v>
      </c>
      <c r="BG4281" s="133" t="s">
        <v>8568</v>
      </c>
      <c r="BH4281" s="133" t="s">
        <v>8569</v>
      </c>
      <c r="BI4281" s="30" t="s">
        <v>8543</v>
      </c>
    </row>
    <row r="4282" spans="56:61" s="20" customFormat="1" ht="15" hidden="1" x14ac:dyDescent="0.25">
      <c r="BD4282" t="str">
        <f t="shared" si="139"/>
        <v>RXVSDAS - ACTON SQUARE</v>
      </c>
      <c r="BE4282" s="133" t="s">
        <v>8570</v>
      </c>
      <c r="BF4282" s="133" t="s">
        <v>8571</v>
      </c>
      <c r="BG4282" s="133" t="s">
        <v>8570</v>
      </c>
      <c r="BH4282" s="133" t="s">
        <v>8571</v>
      </c>
      <c r="BI4282" s="30" t="s">
        <v>8543</v>
      </c>
    </row>
    <row r="4283" spans="56:61" s="20" customFormat="1" ht="15" hidden="1" x14ac:dyDescent="0.25">
      <c r="BD4283" t="str">
        <f t="shared" si="139"/>
        <v>RXVSDAS - HAYSBROOK</v>
      </c>
      <c r="BE4283" s="133" t="s">
        <v>8572</v>
      </c>
      <c r="BF4283" s="133" t="s">
        <v>8573</v>
      </c>
      <c r="BG4283" s="133" t="s">
        <v>8572</v>
      </c>
      <c r="BH4283" s="133" t="s">
        <v>8573</v>
      </c>
      <c r="BI4283" s="30" t="s">
        <v>8543</v>
      </c>
    </row>
    <row r="4284" spans="56:61" s="20" customFormat="1" ht="15" hidden="1" x14ac:dyDescent="0.25">
      <c r="BD4284" t="str">
        <f t="shared" si="139"/>
        <v>RXVSDAS - THE BASEMENT</v>
      </c>
      <c r="BE4284" s="133" t="s">
        <v>8574</v>
      </c>
      <c r="BF4284" s="133" t="s">
        <v>8575</v>
      </c>
      <c r="BG4284" s="133" t="s">
        <v>8574</v>
      </c>
      <c r="BH4284" s="133" t="s">
        <v>8575</v>
      </c>
      <c r="BI4284" s="30" t="s">
        <v>8543</v>
      </c>
    </row>
    <row r="4285" spans="56:61" s="20" customFormat="1" ht="15" hidden="1" x14ac:dyDescent="0.25">
      <c r="BD4285" t="str">
        <f t="shared" si="139"/>
        <v>RXVWENTWORTH HOUSE</v>
      </c>
      <c r="BE4285" s="133" t="s">
        <v>8576</v>
      </c>
      <c r="BF4285" s="133" t="s">
        <v>8577</v>
      </c>
      <c r="BG4285" s="133" t="s">
        <v>8576</v>
      </c>
      <c r="BH4285" s="133" t="s">
        <v>8577</v>
      </c>
      <c r="BI4285" s="30" t="s">
        <v>8543</v>
      </c>
    </row>
    <row r="4286" spans="56:61" s="20" customFormat="1" ht="15" hidden="1" x14ac:dyDescent="0.25">
      <c r="BD4286" t="str">
        <f t="shared" si="139"/>
        <v>RXVWHITEHAVEN</v>
      </c>
      <c r="BE4286" s="133" t="s">
        <v>8578</v>
      </c>
      <c r="BF4286" s="133" t="s">
        <v>8579</v>
      </c>
      <c r="BG4286" s="133" t="s">
        <v>8578</v>
      </c>
      <c r="BH4286" s="133" t="s">
        <v>8579</v>
      </c>
      <c r="BI4286" s="30" t="s">
        <v>8543</v>
      </c>
    </row>
    <row r="4287" spans="56:61" s="20" customFormat="1" ht="15" hidden="1" x14ac:dyDescent="0.25">
      <c r="BD4287" t="str">
        <f t="shared" si="139"/>
        <v>RXVWIGAN DRUG &amp; ALCOHOL SERVCE</v>
      </c>
      <c r="BE4287" s="133" t="s">
        <v>8580</v>
      </c>
      <c r="BF4287" s="133" t="s">
        <v>8581</v>
      </c>
      <c r="BG4287" s="133" t="s">
        <v>8580</v>
      </c>
      <c r="BH4287" s="133" t="s">
        <v>8581</v>
      </c>
      <c r="BI4287" s="30" t="s">
        <v>8543</v>
      </c>
    </row>
    <row r="4288" spans="56:61" s="20" customFormat="1" ht="15" hidden="1" x14ac:dyDescent="0.25">
      <c r="BD4288" t="str">
        <f t="shared" si="139"/>
        <v>RXVWOODLANDS HOSPITAL</v>
      </c>
      <c r="BE4288" s="133" t="s">
        <v>8582</v>
      </c>
      <c r="BF4288" s="133" t="s">
        <v>8583</v>
      </c>
      <c r="BG4288" s="133" t="s">
        <v>8582</v>
      </c>
      <c r="BH4288" s="133" t="s">
        <v>8583</v>
      </c>
      <c r="BI4288" s="30" t="s">
        <v>8543</v>
      </c>
    </row>
    <row r="4289" spans="56:61" s="20" customFormat="1" ht="15" hidden="1" x14ac:dyDescent="0.25">
      <c r="BD4289" t="str">
        <f t="shared" si="139"/>
        <v>RXVYOUNG PERSONS UNIT</v>
      </c>
      <c r="BE4289" s="133" t="s">
        <v>8584</v>
      </c>
      <c r="BF4289" s="133" t="s">
        <v>8585</v>
      </c>
      <c r="BG4289" s="133" t="s">
        <v>8584</v>
      </c>
      <c r="BH4289" s="133" t="s">
        <v>8585</v>
      </c>
      <c r="BI4289" s="30" t="s">
        <v>8543</v>
      </c>
    </row>
    <row r="4290" spans="56:61" s="20" customFormat="1" ht="15" hidden="1" x14ac:dyDescent="0.25">
      <c r="BD4290" t="str">
        <f t="shared" si="139"/>
        <v>RXWBRIDGNORTH HOSPITAL (MATERNITY)</v>
      </c>
      <c r="BE4290" s="133" t="s">
        <v>8586</v>
      </c>
      <c r="BF4290" s="133" t="s">
        <v>8587</v>
      </c>
      <c r="BG4290" s="133" t="s">
        <v>8586</v>
      </c>
      <c r="BH4290" s="133" t="s">
        <v>8587</v>
      </c>
      <c r="BI4290" s="133" t="s">
        <v>8588</v>
      </c>
    </row>
    <row r="4291" spans="56:61" s="20" customFormat="1" ht="15" hidden="1" x14ac:dyDescent="0.25">
      <c r="BD4291" t="str">
        <f t="shared" ref="BD4291:BD4354" si="140">CONCATENATE(LEFT(BE4291, 3),BF4291)</f>
        <v>RXWLUDLOW HOSPITAL (MATERNITY)</v>
      </c>
      <c r="BE4291" s="133" t="s">
        <v>8589</v>
      </c>
      <c r="BF4291" s="133" t="s">
        <v>8590</v>
      </c>
      <c r="BG4291" s="133" t="s">
        <v>8589</v>
      </c>
      <c r="BH4291" s="133" t="s">
        <v>8590</v>
      </c>
      <c r="BI4291" s="133" t="s">
        <v>8588</v>
      </c>
    </row>
    <row r="4292" spans="56:61" s="20" customFormat="1" ht="15" hidden="1" x14ac:dyDescent="0.25">
      <c r="BD4292" t="str">
        <f t="shared" si="140"/>
        <v>RXWROBERT JONES &amp; AGNES HUNT ORTHOPAEDIC &amp; DISTRICT HOSPITAL</v>
      </c>
      <c r="BE4292" s="133" t="s">
        <v>8591</v>
      </c>
      <c r="BF4292" s="133" t="s">
        <v>8592</v>
      </c>
      <c r="BG4292" s="133" t="s">
        <v>8591</v>
      </c>
      <c r="BH4292" s="133" t="s">
        <v>8592</v>
      </c>
      <c r="BI4292" s="133" t="s">
        <v>8588</v>
      </c>
    </row>
    <row r="4293" spans="56:61" s="20" customFormat="1" ht="15" hidden="1" x14ac:dyDescent="0.25">
      <c r="BD4293" t="str">
        <f t="shared" si="140"/>
        <v>RXWROYAL SHREWSBURY HOSPITAL</v>
      </c>
      <c r="BE4293" s="133" t="s">
        <v>8593</v>
      </c>
      <c r="BF4293" s="133" t="s">
        <v>780</v>
      </c>
      <c r="BG4293" s="133" t="s">
        <v>8593</v>
      </c>
      <c r="BH4293" s="133" t="s">
        <v>780</v>
      </c>
      <c r="BI4293" s="133" t="s">
        <v>8588</v>
      </c>
    </row>
    <row r="4294" spans="56:61" s="20" customFormat="1" ht="15" hidden="1" x14ac:dyDescent="0.25">
      <c r="BD4294" t="str">
        <f t="shared" si="140"/>
        <v>RXWROYAL SHREWSBURY HOSPITAL (MATERNITY)</v>
      </c>
      <c r="BE4294" s="133" t="s">
        <v>8594</v>
      </c>
      <c r="BF4294" s="133" t="s">
        <v>8595</v>
      </c>
      <c r="BG4294" s="133" t="s">
        <v>8594</v>
      </c>
      <c r="BH4294" s="133" t="s">
        <v>8595</v>
      </c>
      <c r="BI4294" s="133" t="s">
        <v>8588</v>
      </c>
    </row>
    <row r="4295" spans="56:61" s="20" customFormat="1" ht="15" hidden="1" x14ac:dyDescent="0.25">
      <c r="BD4295" t="str">
        <f t="shared" si="140"/>
        <v>RXWTHE PRINCESS ROYAL HOSPITAL</v>
      </c>
      <c r="BE4295" s="133" t="s">
        <v>8596</v>
      </c>
      <c r="BF4295" s="133" t="s">
        <v>8597</v>
      </c>
      <c r="BG4295" s="133" t="s">
        <v>8596</v>
      </c>
      <c r="BH4295" s="133" t="s">
        <v>8597</v>
      </c>
      <c r="BI4295" s="133" t="s">
        <v>8588</v>
      </c>
    </row>
    <row r="4296" spans="56:61" s="20" customFormat="1" ht="15" hidden="1" x14ac:dyDescent="0.25">
      <c r="BD4296" t="str">
        <f t="shared" si="140"/>
        <v>RXWTHE PRINCESS ROYAL HOSPITAL (MATERNITY)</v>
      </c>
      <c r="BE4296" s="133" t="s">
        <v>8598</v>
      </c>
      <c r="BF4296" s="133" t="s">
        <v>8599</v>
      </c>
      <c r="BG4296" s="133" t="s">
        <v>8598</v>
      </c>
      <c r="BH4296" s="133" t="s">
        <v>8599</v>
      </c>
      <c r="BI4296" s="133" t="s">
        <v>8588</v>
      </c>
    </row>
    <row r="4297" spans="56:61" s="20" customFormat="1" ht="15" hidden="1" x14ac:dyDescent="0.25">
      <c r="BD4297" t="str">
        <f t="shared" si="140"/>
        <v>RXXABRAHAM COWLEY UNIT</v>
      </c>
      <c r="BE4297" s="133" t="s">
        <v>8600</v>
      </c>
      <c r="BF4297" s="133" t="s">
        <v>8601</v>
      </c>
      <c r="BG4297" s="133" t="s">
        <v>8600</v>
      </c>
      <c r="BH4297" s="133" t="s">
        <v>8601</v>
      </c>
      <c r="BI4297" s="133" t="s">
        <v>8602</v>
      </c>
    </row>
    <row r="4298" spans="56:61" s="20" customFormat="1" ht="15" hidden="1" x14ac:dyDescent="0.25">
      <c r="BD4298" t="str">
        <f t="shared" si="140"/>
        <v>RXXALBERT WARD</v>
      </c>
      <c r="BE4298" s="133" t="s">
        <v>8603</v>
      </c>
      <c r="BF4298" s="133" t="s">
        <v>8604</v>
      </c>
      <c r="BG4298" s="133" t="s">
        <v>8603</v>
      </c>
      <c r="BH4298" s="133" t="s">
        <v>8604</v>
      </c>
      <c r="BI4298" s="133" t="s">
        <v>8602</v>
      </c>
    </row>
    <row r="4299" spans="56:61" s="20" customFormat="1" ht="15" hidden="1" x14ac:dyDescent="0.25">
      <c r="BD4299" t="str">
        <f t="shared" si="140"/>
        <v>RXXAPRIL COTTAGE</v>
      </c>
      <c r="BE4299" s="133" t="s">
        <v>8605</v>
      </c>
      <c r="BF4299" s="133" t="s">
        <v>8606</v>
      </c>
      <c r="BG4299" s="133" t="s">
        <v>8605</v>
      </c>
      <c r="BH4299" s="133" t="s">
        <v>8606</v>
      </c>
      <c r="BI4299" s="133" t="s">
        <v>8602</v>
      </c>
    </row>
    <row r="4300" spans="56:61" s="20" customFormat="1" ht="15" hidden="1" x14ac:dyDescent="0.25">
      <c r="BD4300" t="str">
        <f t="shared" si="140"/>
        <v>RXXARNSIDE</v>
      </c>
      <c r="BE4300" s="133" t="s">
        <v>8607</v>
      </c>
      <c r="BF4300" s="133" t="s">
        <v>8608</v>
      </c>
      <c r="BG4300" s="133" t="s">
        <v>8607</v>
      </c>
      <c r="BH4300" s="133" t="s">
        <v>8608</v>
      </c>
      <c r="BI4300" s="133" t="s">
        <v>8602</v>
      </c>
    </row>
    <row r="4301" spans="56:61" s="20" customFormat="1" ht="15" hidden="1" x14ac:dyDescent="0.25">
      <c r="BD4301" t="str">
        <f t="shared" si="140"/>
        <v>RXXASHFORD HOSPITAL</v>
      </c>
      <c r="BE4301" s="133" t="s">
        <v>8609</v>
      </c>
      <c r="BF4301" s="133" t="s">
        <v>4972</v>
      </c>
      <c r="BG4301" s="133" t="s">
        <v>8609</v>
      </c>
      <c r="BH4301" s="133" t="s">
        <v>4972</v>
      </c>
      <c r="BI4301" s="133" t="s">
        <v>8602</v>
      </c>
    </row>
    <row r="4302" spans="56:61" s="20" customFormat="1" ht="15" hidden="1" x14ac:dyDescent="0.25">
      <c r="BD4302" t="str">
        <f t="shared" si="140"/>
        <v>RXXASHMOUNT</v>
      </c>
      <c r="BE4302" s="133" t="s">
        <v>8610</v>
      </c>
      <c r="BF4302" s="133" t="s">
        <v>8611</v>
      </c>
      <c r="BG4302" s="133" t="s">
        <v>8610</v>
      </c>
      <c r="BH4302" s="133" t="s">
        <v>8611</v>
      </c>
      <c r="BI4302" s="133" t="s">
        <v>8602</v>
      </c>
    </row>
    <row r="4303" spans="56:61" s="20" customFormat="1" ht="15" hidden="1" x14ac:dyDescent="0.25">
      <c r="BD4303" t="str">
        <f t="shared" si="140"/>
        <v>RXXBLAKE WARD</v>
      </c>
      <c r="BE4303" s="133" t="s">
        <v>8612</v>
      </c>
      <c r="BF4303" s="133" t="s">
        <v>8613</v>
      </c>
      <c r="BG4303" s="133" t="s">
        <v>8612</v>
      </c>
      <c r="BH4303" s="133" t="s">
        <v>8613</v>
      </c>
      <c r="BI4303" s="133" t="s">
        <v>8602</v>
      </c>
    </row>
    <row r="4304" spans="56:61" s="20" customFormat="1" ht="15" hidden="1" x14ac:dyDescent="0.25">
      <c r="BD4304" t="str">
        <f t="shared" si="140"/>
        <v>RXXBRIARWOOD</v>
      </c>
      <c r="BE4304" s="133" t="s">
        <v>8614</v>
      </c>
      <c r="BF4304" s="133" t="s">
        <v>8615</v>
      </c>
      <c r="BG4304" s="133" t="s">
        <v>8614</v>
      </c>
      <c r="BH4304" s="133" t="s">
        <v>8615</v>
      </c>
      <c r="BI4304" s="133" t="s">
        <v>8602</v>
      </c>
    </row>
    <row r="4305" spans="56:61" s="20" customFormat="1" ht="15" hidden="1" x14ac:dyDescent="0.25">
      <c r="BD4305" t="str">
        <f t="shared" si="140"/>
        <v>RXXCHARLTON WARD</v>
      </c>
      <c r="BE4305" s="133" t="s">
        <v>8616</v>
      </c>
      <c r="BF4305" s="133" t="s">
        <v>8617</v>
      </c>
      <c r="BG4305" s="133" t="s">
        <v>8616</v>
      </c>
      <c r="BH4305" s="133" t="s">
        <v>8617</v>
      </c>
      <c r="BI4305" s="133" t="s">
        <v>8602</v>
      </c>
    </row>
    <row r="4306" spans="56:61" s="20" customFormat="1" ht="15" hidden="1" x14ac:dyDescent="0.25">
      <c r="BD4306" t="str">
        <f t="shared" si="140"/>
        <v>RXXCHERRY OAK</v>
      </c>
      <c r="BE4306" s="133" t="s">
        <v>8618</v>
      </c>
      <c r="BF4306" s="133" t="s">
        <v>8619</v>
      </c>
      <c r="BG4306" s="133" t="s">
        <v>8618</v>
      </c>
      <c r="BH4306" s="133" t="s">
        <v>8619</v>
      </c>
      <c r="BI4306" s="133" t="s">
        <v>8602</v>
      </c>
    </row>
    <row r="4307" spans="56:61" s="20" customFormat="1" ht="15" hidden="1" x14ac:dyDescent="0.25">
      <c r="BD4307" t="str">
        <f t="shared" si="140"/>
        <v>RXXCHERRYTREES RESIDENTIAL HOME</v>
      </c>
      <c r="BE4307" s="133" t="s">
        <v>8620</v>
      </c>
      <c r="BF4307" s="133" t="s">
        <v>8621</v>
      </c>
      <c r="BG4307" s="133" t="s">
        <v>8620</v>
      </c>
      <c r="BH4307" s="133" t="s">
        <v>8621</v>
      </c>
      <c r="BI4307" s="133" t="s">
        <v>8602</v>
      </c>
    </row>
    <row r="4308" spans="56:61" s="20" customFormat="1" ht="15" hidden="1" x14ac:dyDescent="0.25">
      <c r="BD4308" t="str">
        <f t="shared" si="140"/>
        <v>RXXCLARE WARD</v>
      </c>
      <c r="BE4308" s="133" t="s">
        <v>8622</v>
      </c>
      <c r="BF4308" s="133" t="s">
        <v>8623</v>
      </c>
      <c r="BG4308" s="133" t="s">
        <v>8622</v>
      </c>
      <c r="BH4308" s="133" t="s">
        <v>8623</v>
      </c>
      <c r="BI4308" s="133" t="s">
        <v>8602</v>
      </c>
    </row>
    <row r="4309" spans="56:61" s="20" customFormat="1" ht="15" hidden="1" x14ac:dyDescent="0.25">
      <c r="BD4309" t="str">
        <f t="shared" si="140"/>
        <v>RXXCMHRS SPELTHORNE</v>
      </c>
      <c r="BE4309" s="133" t="s">
        <v>8624</v>
      </c>
      <c r="BF4309" s="133" t="s">
        <v>8625</v>
      </c>
      <c r="BG4309" s="133" t="s">
        <v>8624</v>
      </c>
      <c r="BH4309" s="133" t="s">
        <v>8625</v>
      </c>
      <c r="BI4309" s="133" t="s">
        <v>8602</v>
      </c>
    </row>
    <row r="4310" spans="56:61" s="20" customFormat="1" ht="15" hidden="1" x14ac:dyDescent="0.25">
      <c r="BD4310" t="str">
        <f t="shared" si="140"/>
        <v>RXXCOBGATES</v>
      </c>
      <c r="BE4310" s="133" t="s">
        <v>8626</v>
      </c>
      <c r="BF4310" s="133" t="s">
        <v>8627</v>
      </c>
      <c r="BG4310" s="133" t="s">
        <v>8626</v>
      </c>
      <c r="BH4310" s="133" t="s">
        <v>8627</v>
      </c>
      <c r="BI4310" s="133" t="s">
        <v>8602</v>
      </c>
    </row>
    <row r="4311" spans="56:61" s="20" customFormat="1" ht="15" hidden="1" x14ac:dyDescent="0.25">
      <c r="BD4311" t="str">
        <f t="shared" si="140"/>
        <v>RXXCOMMUNITY FORENSIC</v>
      </c>
      <c r="BE4311" s="133" t="s">
        <v>8628</v>
      </c>
      <c r="BF4311" s="133" t="s">
        <v>8629</v>
      </c>
      <c r="BG4311" s="133" t="s">
        <v>8628</v>
      </c>
      <c r="BH4311" s="133" t="s">
        <v>8629</v>
      </c>
      <c r="BI4311" s="133" t="s">
        <v>8602</v>
      </c>
    </row>
    <row r="4312" spans="56:61" s="20" customFormat="1" ht="15" hidden="1" x14ac:dyDescent="0.25">
      <c r="BD4312" t="str">
        <f t="shared" si="140"/>
        <v>RXXCRANLEIGH HOSPITAL</v>
      </c>
      <c r="BE4312" s="133" t="s">
        <v>8630</v>
      </c>
      <c r="BF4312" s="133" t="s">
        <v>8631</v>
      </c>
      <c r="BG4312" s="133" t="s">
        <v>8630</v>
      </c>
      <c r="BH4312" s="133" t="s">
        <v>8631</v>
      </c>
      <c r="BI4312" s="133" t="s">
        <v>8602</v>
      </c>
    </row>
    <row r="4313" spans="56:61" s="20" customFormat="1" ht="15" hidden="1" x14ac:dyDescent="0.25">
      <c r="BD4313" t="str">
        <f t="shared" si="140"/>
        <v>RXXCRANLEIGH VILLAGE HOSPITAL</v>
      </c>
      <c r="BE4313" s="133" t="s">
        <v>8632</v>
      </c>
      <c r="BF4313" s="133" t="s">
        <v>8633</v>
      </c>
      <c r="BG4313" s="133" t="s">
        <v>8632</v>
      </c>
      <c r="BH4313" s="133" t="s">
        <v>8633</v>
      </c>
      <c r="BI4313" s="133" t="s">
        <v>8602</v>
      </c>
    </row>
    <row r="4314" spans="56:61" s="20" customFormat="1" ht="15" hidden="1" x14ac:dyDescent="0.25">
      <c r="BD4314" t="str">
        <f t="shared" si="140"/>
        <v>RXXDRUG AND ALCOHOL CJS</v>
      </c>
      <c r="BE4314" s="133" t="s">
        <v>8634</v>
      </c>
      <c r="BF4314" s="133" t="s">
        <v>8635</v>
      </c>
      <c r="BG4314" s="133" t="s">
        <v>8634</v>
      </c>
      <c r="BH4314" s="133" t="s">
        <v>8635</v>
      </c>
      <c r="BI4314" s="133" t="s">
        <v>8602</v>
      </c>
    </row>
    <row r="4315" spans="56:61" s="20" customFormat="1" ht="15" hidden="1" x14ac:dyDescent="0.25">
      <c r="BD4315" t="str">
        <f t="shared" si="140"/>
        <v>RXXEAST SURREY HOSPITAL</v>
      </c>
      <c r="BE4315" s="133" t="s">
        <v>8636</v>
      </c>
      <c r="BF4315" s="133" t="s">
        <v>5051</v>
      </c>
      <c r="BG4315" s="133" t="s">
        <v>8636</v>
      </c>
      <c r="BH4315" s="133" t="s">
        <v>5051</v>
      </c>
      <c r="BI4315" s="133" t="s">
        <v>8602</v>
      </c>
    </row>
    <row r="4316" spans="56:61" s="20" customFormat="1" ht="15" hidden="1" x14ac:dyDescent="0.25">
      <c r="BD4316" t="str">
        <f t="shared" si="140"/>
        <v>RXXEATING DISORDERS</v>
      </c>
      <c r="BE4316" s="133" t="s">
        <v>8637</v>
      </c>
      <c r="BF4316" s="133" t="s">
        <v>3773</v>
      </c>
      <c r="BG4316" s="133" t="s">
        <v>8637</v>
      </c>
      <c r="BH4316" s="133" t="s">
        <v>3773</v>
      </c>
      <c r="BI4316" s="133" t="s">
        <v>8602</v>
      </c>
    </row>
    <row r="4317" spans="56:61" s="20" customFormat="1" ht="15" hidden="1" x14ac:dyDescent="0.25">
      <c r="BD4317" t="str">
        <f t="shared" si="140"/>
        <v>RXXELLEN TERRY</v>
      </c>
      <c r="BE4317" s="133" t="s">
        <v>8638</v>
      </c>
      <c r="BF4317" s="133" t="s">
        <v>8639</v>
      </c>
      <c r="BG4317" s="133" t="s">
        <v>8638</v>
      </c>
      <c r="BH4317" s="133" t="s">
        <v>8639</v>
      </c>
      <c r="BI4317" s="133" t="s">
        <v>8602</v>
      </c>
    </row>
    <row r="4318" spans="56:61" s="20" customFormat="1" ht="15" hidden="1" x14ac:dyDescent="0.25">
      <c r="BD4318" t="str">
        <f t="shared" si="140"/>
        <v>RXXEPSOM GENERAL HOSPITAL</v>
      </c>
      <c r="BE4318" s="133" t="s">
        <v>8640</v>
      </c>
      <c r="BF4318" s="133" t="s">
        <v>8641</v>
      </c>
      <c r="BG4318" s="133" t="s">
        <v>8640</v>
      </c>
      <c r="BH4318" s="133" t="s">
        <v>8641</v>
      </c>
      <c r="BI4318" s="133" t="s">
        <v>8602</v>
      </c>
    </row>
    <row r="4319" spans="56:61" s="20" customFormat="1" ht="15" hidden="1" x14ac:dyDescent="0.25">
      <c r="BD4319" t="str">
        <f t="shared" si="140"/>
        <v>RXXFAIRMEAD</v>
      </c>
      <c r="BE4319" s="133" t="s">
        <v>8642</v>
      </c>
      <c r="BF4319" s="133" t="s">
        <v>8643</v>
      </c>
      <c r="BG4319" s="133" t="s">
        <v>8642</v>
      </c>
      <c r="BH4319" s="133" t="s">
        <v>8643</v>
      </c>
      <c r="BI4319" s="133" t="s">
        <v>8602</v>
      </c>
    </row>
    <row r="4320" spans="56:61" s="20" customFormat="1" ht="15" hidden="1" x14ac:dyDescent="0.25">
      <c r="BD4320" t="str">
        <f t="shared" si="140"/>
        <v>RXXFARNHAM HOSPITAL</v>
      </c>
      <c r="BE4320" s="133" t="s">
        <v>8644</v>
      </c>
      <c r="BF4320" s="133" t="s">
        <v>1053</v>
      </c>
      <c r="BG4320" s="133" t="s">
        <v>8644</v>
      </c>
      <c r="BH4320" s="133" t="s">
        <v>1053</v>
      </c>
      <c r="BI4320" s="133" t="s">
        <v>8602</v>
      </c>
    </row>
    <row r="4321" spans="56:61" s="20" customFormat="1" ht="15" hidden="1" x14ac:dyDescent="0.25">
      <c r="BD4321" t="str">
        <f t="shared" si="140"/>
        <v>RXXFLEET HOSPITAL</v>
      </c>
      <c r="BE4321" s="133" t="s">
        <v>8645</v>
      </c>
      <c r="BF4321" s="133" t="s">
        <v>8646</v>
      </c>
      <c r="BG4321" s="133" t="s">
        <v>8645</v>
      </c>
      <c r="BH4321" s="133" t="s">
        <v>8646</v>
      </c>
      <c r="BI4321" s="133" t="s">
        <v>8602</v>
      </c>
    </row>
    <row r="4322" spans="56:61" s="20" customFormat="1" ht="15" hidden="1" x14ac:dyDescent="0.25">
      <c r="BD4322" t="str">
        <f t="shared" si="140"/>
        <v>RXXFP10 - ARC 1 WARD</v>
      </c>
      <c r="BE4322" s="133" t="s">
        <v>8647</v>
      </c>
      <c r="BF4322" s="133" t="s">
        <v>8648</v>
      </c>
      <c r="BG4322" s="133" t="s">
        <v>8647</v>
      </c>
      <c r="BH4322" s="133" t="s">
        <v>8648</v>
      </c>
      <c r="BI4322" s="133" t="s">
        <v>8602</v>
      </c>
    </row>
    <row r="4323" spans="56:61" s="20" customFormat="1" ht="15" hidden="1" x14ac:dyDescent="0.25">
      <c r="BD4323" t="str">
        <f t="shared" si="140"/>
        <v>RXXFP10 - ARC II WARD</v>
      </c>
      <c r="BE4323" s="133" t="s">
        <v>8649</v>
      </c>
      <c r="BF4323" s="133" t="s">
        <v>8650</v>
      </c>
      <c r="BG4323" s="133" t="s">
        <v>8649</v>
      </c>
      <c r="BH4323" s="133" t="s">
        <v>8650</v>
      </c>
      <c r="BI4323" s="133" t="s">
        <v>8602</v>
      </c>
    </row>
    <row r="4324" spans="56:61" s="20" customFormat="1" ht="15" hidden="1" x14ac:dyDescent="0.25">
      <c r="BD4324" t="str">
        <f t="shared" si="140"/>
        <v>RXXFP10 - NURSE RXXV4</v>
      </c>
      <c r="BE4324" s="133" t="s">
        <v>8651</v>
      </c>
      <c r="BF4324" s="133" t="s">
        <v>8652</v>
      </c>
      <c r="BG4324" s="133" t="s">
        <v>8651</v>
      </c>
      <c r="BH4324" s="133" t="s">
        <v>8652</v>
      </c>
      <c r="BI4324" s="133" t="s">
        <v>8602</v>
      </c>
    </row>
    <row r="4325" spans="56:61" s="20" customFormat="1" ht="15" hidden="1" x14ac:dyDescent="0.25">
      <c r="BD4325" t="str">
        <f t="shared" si="140"/>
        <v>RXXFRIMLEY PARK HOSPITAL</v>
      </c>
      <c r="BE4325" s="133" t="s">
        <v>8653</v>
      </c>
      <c r="BF4325" s="133" t="s">
        <v>1056</v>
      </c>
      <c r="BG4325" s="133" t="s">
        <v>8653</v>
      </c>
      <c r="BH4325" s="133" t="s">
        <v>1056</v>
      </c>
      <c r="BI4325" s="133" t="s">
        <v>8602</v>
      </c>
    </row>
    <row r="4326" spans="56:61" s="20" customFormat="1" ht="15" hidden="1" x14ac:dyDescent="0.25">
      <c r="BD4326" t="str">
        <f t="shared" si="140"/>
        <v>RXXGALLWEY</v>
      </c>
      <c r="BE4326" s="133" t="s">
        <v>8654</v>
      </c>
      <c r="BF4326" s="133" t="s">
        <v>8655</v>
      </c>
      <c r="BG4326" s="133" t="s">
        <v>8654</v>
      </c>
      <c r="BH4326" s="133" t="s">
        <v>8655</v>
      </c>
      <c r="BI4326" s="133" t="s">
        <v>8602</v>
      </c>
    </row>
    <row r="4327" spans="56:61" s="20" customFormat="1" ht="15" hidden="1" x14ac:dyDescent="0.25">
      <c r="BD4327" t="str">
        <f t="shared" si="140"/>
        <v>RXXGEESEMERE</v>
      </c>
      <c r="BE4327" s="133" t="s">
        <v>8656</v>
      </c>
      <c r="BF4327" s="133" t="s">
        <v>8657</v>
      </c>
      <c r="BG4327" s="133" t="s">
        <v>8656</v>
      </c>
      <c r="BH4327" s="133" t="s">
        <v>8657</v>
      </c>
      <c r="BI4327" s="133" t="s">
        <v>8602</v>
      </c>
    </row>
    <row r="4328" spans="56:61" s="20" customFormat="1" ht="15" hidden="1" x14ac:dyDescent="0.25">
      <c r="BD4328" t="str">
        <f t="shared" si="140"/>
        <v>RXXGRANDVIEW</v>
      </c>
      <c r="BE4328" s="133" t="s">
        <v>8658</v>
      </c>
      <c r="BF4328" s="133" t="s">
        <v>8659</v>
      </c>
      <c r="BG4328" s="133" t="s">
        <v>8658</v>
      </c>
      <c r="BH4328" s="133" t="s">
        <v>8659</v>
      </c>
      <c r="BI4328" s="133" t="s">
        <v>8602</v>
      </c>
    </row>
    <row r="4329" spans="56:61" s="20" customFormat="1" ht="15" hidden="1" x14ac:dyDescent="0.25">
      <c r="BD4329" t="str">
        <f t="shared" si="140"/>
        <v>RXXGREAT MEADOWS</v>
      </c>
      <c r="BE4329" s="133" t="s">
        <v>8660</v>
      </c>
      <c r="BF4329" s="133" t="s">
        <v>8661</v>
      </c>
      <c r="BG4329" s="133" t="s">
        <v>8660</v>
      </c>
      <c r="BH4329" s="133" t="s">
        <v>8661</v>
      </c>
      <c r="BI4329" s="133" t="s">
        <v>8602</v>
      </c>
    </row>
    <row r="4330" spans="56:61" s="20" customFormat="1" ht="15" hidden="1" x14ac:dyDescent="0.25">
      <c r="BD4330" t="str">
        <f t="shared" si="140"/>
        <v>RXXGREENLAWS</v>
      </c>
      <c r="BE4330" s="133" t="s">
        <v>8662</v>
      </c>
      <c r="BF4330" s="133" t="s">
        <v>8663</v>
      </c>
      <c r="BG4330" s="133" t="s">
        <v>8662</v>
      </c>
      <c r="BH4330" s="133" t="s">
        <v>8663</v>
      </c>
      <c r="BI4330" s="133" t="s">
        <v>8602</v>
      </c>
    </row>
    <row r="4331" spans="56:61" s="20" customFormat="1" ht="15" hidden="1" x14ac:dyDescent="0.25">
      <c r="BD4331" t="str">
        <f t="shared" si="140"/>
        <v>RXXHALE WARD</v>
      </c>
      <c r="BE4331" s="133" t="s">
        <v>8664</v>
      </c>
      <c r="BF4331" s="133" t="s">
        <v>8665</v>
      </c>
      <c r="BG4331" s="133" t="s">
        <v>8664</v>
      </c>
      <c r="BH4331" s="133" t="s">
        <v>8665</v>
      </c>
      <c r="BI4331" s="133" t="s">
        <v>8602</v>
      </c>
    </row>
    <row r="4332" spans="56:61" s="20" customFormat="1" ht="15" hidden="1" x14ac:dyDescent="0.25">
      <c r="BD4332" t="str">
        <f t="shared" si="140"/>
        <v>RXXHALLIFORD WARD</v>
      </c>
      <c r="BE4332" s="133" t="s">
        <v>8666</v>
      </c>
      <c r="BF4332" s="133" t="s">
        <v>8667</v>
      </c>
      <c r="BG4332" s="133" t="s">
        <v>8666</v>
      </c>
      <c r="BH4332" s="133" t="s">
        <v>8667</v>
      </c>
      <c r="BI4332" s="133" t="s">
        <v>8602</v>
      </c>
    </row>
    <row r="4333" spans="56:61" s="20" customFormat="1" ht="15" hidden="1" x14ac:dyDescent="0.25">
      <c r="BD4333" t="str">
        <f t="shared" si="140"/>
        <v>RXXHASLEMERE HOSPITAL</v>
      </c>
      <c r="BE4333" s="133" t="s">
        <v>8668</v>
      </c>
      <c r="BF4333" s="133" t="s">
        <v>1058</v>
      </c>
      <c r="BG4333" s="133" t="s">
        <v>8668</v>
      </c>
      <c r="BH4333" s="133" t="s">
        <v>1058</v>
      </c>
      <c r="BI4333" s="133" t="s">
        <v>8602</v>
      </c>
    </row>
    <row r="4334" spans="56:61" s="20" customFormat="1" ht="15" hidden="1" x14ac:dyDescent="0.25">
      <c r="BD4334" t="str">
        <f t="shared" si="140"/>
        <v>RXXHERMITAGE</v>
      </c>
      <c r="BE4334" s="133" t="s">
        <v>8669</v>
      </c>
      <c r="BF4334" s="133" t="s">
        <v>8670</v>
      </c>
      <c r="BG4334" s="133" t="s">
        <v>8669</v>
      </c>
      <c r="BH4334" s="133" t="s">
        <v>8670</v>
      </c>
      <c r="BI4334" s="133" t="s">
        <v>8602</v>
      </c>
    </row>
    <row r="4335" spans="56:61" s="20" customFormat="1" ht="15" hidden="1" x14ac:dyDescent="0.25">
      <c r="BD4335" t="str">
        <f t="shared" si="140"/>
        <v>RXXHILLCROFT</v>
      </c>
      <c r="BE4335" s="133" t="s">
        <v>8671</v>
      </c>
      <c r="BF4335" s="133" t="s">
        <v>8672</v>
      </c>
      <c r="BG4335" s="133" t="s">
        <v>8671</v>
      </c>
      <c r="BH4335" s="133" t="s">
        <v>8672</v>
      </c>
      <c r="BI4335" s="133" t="s">
        <v>8602</v>
      </c>
    </row>
    <row r="4336" spans="56:61" s="20" customFormat="1" ht="15" hidden="1" x14ac:dyDescent="0.25">
      <c r="BD4336" t="str">
        <f t="shared" si="140"/>
        <v>RXXHOLLY TREE</v>
      </c>
      <c r="BE4336" s="133" t="s">
        <v>8673</v>
      </c>
      <c r="BF4336" s="133" t="s">
        <v>8674</v>
      </c>
      <c r="BG4336" s="133" t="s">
        <v>8673</v>
      </c>
      <c r="BH4336" s="133" t="s">
        <v>8674</v>
      </c>
      <c r="BI4336" s="133" t="s">
        <v>8602</v>
      </c>
    </row>
    <row r="4337" spans="56:61" s="20" customFormat="1" ht="15" hidden="1" x14ac:dyDescent="0.25">
      <c r="BD4337" t="str">
        <f t="shared" si="140"/>
        <v>RXXLARKFIELD</v>
      </c>
      <c r="BE4337" s="133" t="s">
        <v>8675</v>
      </c>
      <c r="BF4337" s="133" t="s">
        <v>8676</v>
      </c>
      <c r="BG4337" s="133" t="s">
        <v>8675</v>
      </c>
      <c r="BH4337" s="133" t="s">
        <v>8676</v>
      </c>
      <c r="BI4337" s="133" t="s">
        <v>8602</v>
      </c>
    </row>
    <row r="4338" spans="56:61" s="20" customFormat="1" ht="15" hidden="1" x14ac:dyDescent="0.25">
      <c r="BD4338" t="str">
        <f t="shared" si="140"/>
        <v>RXXLAUREATE WARD</v>
      </c>
      <c r="BE4338" s="133" t="s">
        <v>8677</v>
      </c>
      <c r="BF4338" s="133" t="s">
        <v>8678</v>
      </c>
      <c r="BG4338" s="133" t="s">
        <v>8677</v>
      </c>
      <c r="BH4338" s="133" t="s">
        <v>8678</v>
      </c>
      <c r="BI4338" s="133" t="s">
        <v>8602</v>
      </c>
    </row>
    <row r="4339" spans="56:61" s="20" customFormat="1" ht="15" hidden="1" x14ac:dyDescent="0.25">
      <c r="BD4339" t="str">
        <f t="shared" si="140"/>
        <v>RXXLEATHERHEAD HOSPITAL</v>
      </c>
      <c r="BE4339" s="133" t="s">
        <v>8679</v>
      </c>
      <c r="BF4339" s="133" t="s">
        <v>5762</v>
      </c>
      <c r="BG4339" s="133" t="s">
        <v>8679</v>
      </c>
      <c r="BH4339" s="133" t="s">
        <v>5762</v>
      </c>
      <c r="BI4339" s="133" t="s">
        <v>8602</v>
      </c>
    </row>
    <row r="4340" spans="56:61" s="20" customFormat="1" ht="15" hidden="1" x14ac:dyDescent="0.25">
      <c r="BD4340" t="str">
        <f t="shared" si="140"/>
        <v>RXXLODDON ALLIANCE</v>
      </c>
      <c r="BE4340" s="133" t="s">
        <v>8680</v>
      </c>
      <c r="BF4340" s="133" t="s">
        <v>8681</v>
      </c>
      <c r="BG4340" s="133" t="s">
        <v>8680</v>
      </c>
      <c r="BH4340" s="133" t="s">
        <v>8681</v>
      </c>
      <c r="BI4340" s="133" t="s">
        <v>8602</v>
      </c>
    </row>
    <row r="4341" spans="56:61" s="20" customFormat="1" ht="15" hidden="1" x14ac:dyDescent="0.25">
      <c r="BD4341" t="str">
        <f t="shared" si="140"/>
        <v>RXXMITCHELL HALL</v>
      </c>
      <c r="BE4341" s="133" t="s">
        <v>8682</v>
      </c>
      <c r="BF4341" s="133" t="s">
        <v>8683</v>
      </c>
      <c r="BG4341" s="133" t="s">
        <v>8682</v>
      </c>
      <c r="BH4341" s="133" t="s">
        <v>8683</v>
      </c>
      <c r="BI4341" s="133" t="s">
        <v>8602</v>
      </c>
    </row>
    <row r="4342" spans="56:61" s="20" customFormat="1" ht="15" hidden="1" x14ac:dyDescent="0.25">
      <c r="BD4342" t="str">
        <f t="shared" si="140"/>
        <v>RXXNOEL LAVIN WARD</v>
      </c>
      <c r="BE4342" s="133" t="s">
        <v>8684</v>
      </c>
      <c r="BF4342" s="133" t="s">
        <v>8685</v>
      </c>
      <c r="BG4342" s="133" t="s">
        <v>8684</v>
      </c>
      <c r="BH4342" s="133" t="s">
        <v>8685</v>
      </c>
      <c r="BI4342" s="133" t="s">
        <v>8602</v>
      </c>
    </row>
    <row r="4343" spans="56:61" s="20" customFormat="1" ht="15" hidden="1" x14ac:dyDescent="0.25">
      <c r="BD4343" t="str">
        <f t="shared" si="140"/>
        <v>RXXNURSE R3</v>
      </c>
      <c r="BE4343" s="133" t="s">
        <v>8686</v>
      </c>
      <c r="BF4343" s="133" t="s">
        <v>8687</v>
      </c>
      <c r="BG4343" s="133" t="s">
        <v>8686</v>
      </c>
      <c r="BH4343" s="133" t="s">
        <v>8687</v>
      </c>
      <c r="BI4343" s="133" t="s">
        <v>8602</v>
      </c>
    </row>
    <row r="4344" spans="56:61" s="20" customFormat="1" ht="15" hidden="1" x14ac:dyDescent="0.25">
      <c r="BD4344" t="str">
        <f t="shared" si="140"/>
        <v>RXXNURSE R7</v>
      </c>
      <c r="BE4344" s="133" t="s">
        <v>8688</v>
      </c>
      <c r="BF4344" s="133" t="s">
        <v>8689</v>
      </c>
      <c r="BG4344" s="133" t="s">
        <v>8688</v>
      </c>
      <c r="BH4344" s="133" t="s">
        <v>8689</v>
      </c>
      <c r="BI4344" s="133" t="s">
        <v>8602</v>
      </c>
    </row>
    <row r="4345" spans="56:61" s="20" customFormat="1" ht="15" hidden="1" x14ac:dyDescent="0.25">
      <c r="BD4345" t="str">
        <f t="shared" si="140"/>
        <v>RXXNURSE RXXV1</v>
      </c>
      <c r="BE4345" s="133" t="s">
        <v>8690</v>
      </c>
      <c r="BF4345" s="133" t="s">
        <v>8691</v>
      </c>
      <c r="BG4345" s="133" t="s">
        <v>8690</v>
      </c>
      <c r="BH4345" s="133" t="s">
        <v>8691</v>
      </c>
      <c r="BI4345" s="133" t="s">
        <v>8602</v>
      </c>
    </row>
    <row r="4346" spans="56:61" s="20" customFormat="1" ht="15" hidden="1" x14ac:dyDescent="0.25">
      <c r="BD4346" t="str">
        <f t="shared" si="140"/>
        <v>RXXNURSE RXXV2</v>
      </c>
      <c r="BE4346" s="133" t="s">
        <v>8692</v>
      </c>
      <c r="BF4346" s="133" t="s">
        <v>8693</v>
      </c>
      <c r="BG4346" s="133" t="s">
        <v>8692</v>
      </c>
      <c r="BH4346" s="133" t="s">
        <v>8693</v>
      </c>
      <c r="BI4346" s="133" t="s">
        <v>8602</v>
      </c>
    </row>
    <row r="4347" spans="56:61" s="20" customFormat="1" ht="15" hidden="1" x14ac:dyDescent="0.25">
      <c r="BD4347" t="str">
        <f t="shared" si="140"/>
        <v>RXXNURSE RXXV3</v>
      </c>
      <c r="BE4347" s="133" t="s">
        <v>8694</v>
      </c>
      <c r="BF4347" s="133" t="s">
        <v>8695</v>
      </c>
      <c r="BG4347" s="133" t="s">
        <v>8694</v>
      </c>
      <c r="BH4347" s="133" t="s">
        <v>8695</v>
      </c>
      <c r="BI4347" s="133" t="s">
        <v>8602</v>
      </c>
    </row>
    <row r="4348" spans="56:61" s="20" customFormat="1" ht="15" hidden="1" x14ac:dyDescent="0.25">
      <c r="BD4348" t="str">
        <f t="shared" si="140"/>
        <v>RXXNURSE RXXV5</v>
      </c>
      <c r="BE4348" s="133" t="s">
        <v>8696</v>
      </c>
      <c r="BF4348" s="133" t="s">
        <v>8697</v>
      </c>
      <c r="BG4348" s="133" t="s">
        <v>8696</v>
      </c>
      <c r="BH4348" s="133" t="s">
        <v>8697</v>
      </c>
      <c r="BI4348" s="133" t="s">
        <v>8602</v>
      </c>
    </row>
    <row r="4349" spans="56:61" s="20" customFormat="1" ht="15" hidden="1" x14ac:dyDescent="0.25">
      <c r="BD4349" t="str">
        <f t="shared" si="140"/>
        <v>RXXNURSE T3</v>
      </c>
      <c r="BE4349" s="133" t="s">
        <v>8698</v>
      </c>
      <c r="BF4349" s="133" t="s">
        <v>8699</v>
      </c>
      <c r="BG4349" s="133" t="s">
        <v>8698</v>
      </c>
      <c r="BH4349" s="133" t="s">
        <v>8699</v>
      </c>
      <c r="BI4349" s="133" t="s">
        <v>8602</v>
      </c>
    </row>
    <row r="4350" spans="56:61" s="20" customFormat="1" ht="15" hidden="1" x14ac:dyDescent="0.25">
      <c r="BD4350" t="str">
        <f t="shared" si="140"/>
        <v>RXXNURSE T5</v>
      </c>
      <c r="BE4350" s="133" t="s">
        <v>8700</v>
      </c>
      <c r="BF4350" s="133" t="s">
        <v>8701</v>
      </c>
      <c r="BG4350" s="133" t="s">
        <v>8700</v>
      </c>
      <c r="BH4350" s="133" t="s">
        <v>8701</v>
      </c>
      <c r="BI4350" s="133" t="s">
        <v>8602</v>
      </c>
    </row>
    <row r="4351" spans="56:61" s="20" customFormat="1" ht="15" hidden="1" x14ac:dyDescent="0.25">
      <c r="BD4351" t="str">
        <f t="shared" si="140"/>
        <v>RXXNURSE T6 - RESPOND</v>
      </c>
      <c r="BE4351" s="133" t="s">
        <v>8702</v>
      </c>
      <c r="BF4351" s="133" t="s">
        <v>8703</v>
      </c>
      <c r="BG4351" s="133" t="s">
        <v>8702</v>
      </c>
      <c r="BH4351" s="133" t="s">
        <v>8703</v>
      </c>
      <c r="BI4351" s="133" t="s">
        <v>8602</v>
      </c>
    </row>
    <row r="4352" spans="56:61" s="20" customFormat="1" ht="15" hidden="1" x14ac:dyDescent="0.25">
      <c r="BD4352" t="str">
        <f t="shared" si="140"/>
        <v>RXXNURSE T7 - RESPOND</v>
      </c>
      <c r="BE4352" s="133" t="s">
        <v>8704</v>
      </c>
      <c r="BF4352" s="133" t="s">
        <v>8705</v>
      </c>
      <c r="BG4352" s="133" t="s">
        <v>8704</v>
      </c>
      <c r="BH4352" s="133" t="s">
        <v>8705</v>
      </c>
      <c r="BI4352" s="133" t="s">
        <v>8602</v>
      </c>
    </row>
    <row r="4353" spans="56:61" s="20" customFormat="1" ht="15" hidden="1" x14ac:dyDescent="0.25">
      <c r="BD4353" t="str">
        <f t="shared" si="140"/>
        <v>RXXNURSE V6</v>
      </c>
      <c r="BE4353" s="133" t="s">
        <v>8706</v>
      </c>
      <c r="BF4353" s="133" t="s">
        <v>8707</v>
      </c>
      <c r="BG4353" s="133" t="s">
        <v>8706</v>
      </c>
      <c r="BH4353" s="133" t="s">
        <v>8707</v>
      </c>
      <c r="BI4353" s="133" t="s">
        <v>8602</v>
      </c>
    </row>
    <row r="4354" spans="56:61" s="20" customFormat="1" ht="15" hidden="1" x14ac:dyDescent="0.25">
      <c r="BD4354" t="str">
        <f t="shared" si="140"/>
        <v>RXXNURSE V7</v>
      </c>
      <c r="BE4354" s="133" t="s">
        <v>8708</v>
      </c>
      <c r="BF4354" s="133" t="s">
        <v>8709</v>
      </c>
      <c r="BG4354" s="133" t="s">
        <v>8708</v>
      </c>
      <c r="BH4354" s="133" t="s">
        <v>8709</v>
      </c>
      <c r="BI4354" s="133" t="s">
        <v>8602</v>
      </c>
    </row>
    <row r="4355" spans="56:61" s="20" customFormat="1" ht="15" hidden="1" x14ac:dyDescent="0.25">
      <c r="BD4355" t="str">
        <f t="shared" ref="BD4355:BD4418" si="141">CONCATENATE(LEFT(BE4355, 3),BF4355)</f>
        <v>RXXOLDER PEOPLE'S PSYCHIATRY</v>
      </c>
      <c r="BE4355" s="133" t="s">
        <v>8710</v>
      </c>
      <c r="BF4355" s="133" t="s">
        <v>8711</v>
      </c>
      <c r="BG4355" s="133" t="s">
        <v>8710</v>
      </c>
      <c r="BH4355" s="133" t="s">
        <v>8711</v>
      </c>
      <c r="BI4355" s="133" t="s">
        <v>8602</v>
      </c>
    </row>
    <row r="4356" spans="56:61" s="20" customFormat="1" ht="15" hidden="1" x14ac:dyDescent="0.25">
      <c r="BD4356" t="str">
        <f t="shared" si="141"/>
        <v>RXXPORTSMOUTH DISABILITY FORUM</v>
      </c>
      <c r="BE4356" s="133" t="s">
        <v>8712</v>
      </c>
      <c r="BF4356" s="133" t="s">
        <v>8713</v>
      </c>
      <c r="BG4356" s="133" t="s">
        <v>8712</v>
      </c>
      <c r="BH4356" s="133" t="s">
        <v>8713</v>
      </c>
      <c r="BI4356" s="133" t="s">
        <v>8602</v>
      </c>
    </row>
    <row r="4357" spans="56:61" s="20" customFormat="1" ht="15" hidden="1" x14ac:dyDescent="0.25">
      <c r="BD4357" t="str">
        <f t="shared" si="141"/>
        <v>RXXREHABILITATION</v>
      </c>
      <c r="BE4357" s="133" t="s">
        <v>8714</v>
      </c>
      <c r="BF4357" s="133" t="s">
        <v>8715</v>
      </c>
      <c r="BG4357" s="133" t="s">
        <v>8714</v>
      </c>
      <c r="BH4357" s="133" t="s">
        <v>8715</v>
      </c>
      <c r="BI4357" s="133" t="s">
        <v>8602</v>
      </c>
    </row>
    <row r="4358" spans="56:61" s="20" customFormat="1" ht="15" hidden="1" x14ac:dyDescent="0.25">
      <c r="BD4358" t="str">
        <f t="shared" si="141"/>
        <v>RXXROSEWOOD</v>
      </c>
      <c r="BE4358" s="133" t="s">
        <v>8716</v>
      </c>
      <c r="BF4358" s="133" t="s">
        <v>8717</v>
      </c>
      <c r="BG4358" s="133" t="s">
        <v>8716</v>
      </c>
      <c r="BH4358" s="133" t="s">
        <v>8717</v>
      </c>
      <c r="BI4358" s="133" t="s">
        <v>8602</v>
      </c>
    </row>
    <row r="4359" spans="56:61" s="20" customFormat="1" ht="15" hidden="1" x14ac:dyDescent="0.25">
      <c r="BD4359" t="str">
        <f t="shared" si="141"/>
        <v>RXXROYAL SURREY COUNTY HOSPITAL</v>
      </c>
      <c r="BE4359" s="133" t="s">
        <v>8718</v>
      </c>
      <c r="BF4359" s="133" t="s">
        <v>1060</v>
      </c>
      <c r="BG4359" s="133" t="s">
        <v>8718</v>
      </c>
      <c r="BH4359" s="133" t="s">
        <v>1060</v>
      </c>
      <c r="BI4359" s="133" t="s">
        <v>8602</v>
      </c>
    </row>
    <row r="4360" spans="56:61" s="20" customFormat="1" ht="15" hidden="1" x14ac:dyDescent="0.25">
      <c r="BD4360" t="str">
        <f t="shared" si="141"/>
        <v>RXXSHIELING</v>
      </c>
      <c r="BE4360" s="133" t="s">
        <v>8719</v>
      </c>
      <c r="BF4360" s="133" t="s">
        <v>8720</v>
      </c>
      <c r="BG4360" s="133" t="s">
        <v>8719</v>
      </c>
      <c r="BH4360" s="133" t="s">
        <v>8720</v>
      </c>
      <c r="BI4360" s="133" t="s">
        <v>8602</v>
      </c>
    </row>
    <row r="4361" spans="56:61" s="20" customFormat="1" ht="15" hidden="1" x14ac:dyDescent="0.25">
      <c r="BD4361" t="str">
        <f t="shared" si="141"/>
        <v>RXXSOUTH EAST PUPIL REFERRAL UNIT</v>
      </c>
      <c r="BE4361" s="133" t="s">
        <v>8721</v>
      </c>
      <c r="BF4361" s="133" t="s">
        <v>8722</v>
      </c>
      <c r="BG4361" s="133" t="s">
        <v>8721</v>
      </c>
      <c r="BH4361" s="133" t="s">
        <v>8722</v>
      </c>
      <c r="BI4361" s="133" t="s">
        <v>8602</v>
      </c>
    </row>
    <row r="4362" spans="56:61" s="20" customFormat="1" ht="15" hidden="1" x14ac:dyDescent="0.25">
      <c r="BD4362" t="str">
        <f t="shared" si="141"/>
        <v>RXXSPENSER WARD</v>
      </c>
      <c r="BE4362" s="133" t="s">
        <v>8723</v>
      </c>
      <c r="BF4362" s="133" t="s">
        <v>8724</v>
      </c>
      <c r="BG4362" s="133" t="s">
        <v>8723</v>
      </c>
      <c r="BH4362" s="133" t="s">
        <v>8724</v>
      </c>
      <c r="BI4362" s="133" t="s">
        <v>8602</v>
      </c>
    </row>
    <row r="4363" spans="56:61" s="20" customFormat="1" ht="15" hidden="1" x14ac:dyDescent="0.25">
      <c r="BD4363" t="str">
        <f t="shared" si="141"/>
        <v>RXXST EBBAS</v>
      </c>
      <c r="BE4363" s="133" t="s">
        <v>8725</v>
      </c>
      <c r="BF4363" s="133" t="s">
        <v>8726</v>
      </c>
      <c r="BG4363" s="133" t="s">
        <v>8725</v>
      </c>
      <c r="BH4363" s="133" t="s">
        <v>8726</v>
      </c>
      <c r="BI4363" s="133" t="s">
        <v>8602</v>
      </c>
    </row>
    <row r="4364" spans="56:61" s="20" customFormat="1" ht="15" hidden="1" x14ac:dyDescent="0.25">
      <c r="BD4364" t="str">
        <f t="shared" si="141"/>
        <v>RXXST PETERS HOSPITAL</v>
      </c>
      <c r="BE4364" s="133" t="s">
        <v>8727</v>
      </c>
      <c r="BF4364" s="133" t="s">
        <v>7035</v>
      </c>
      <c r="BG4364" s="133" t="s">
        <v>8727</v>
      </c>
      <c r="BH4364" s="133" t="s">
        <v>7035</v>
      </c>
      <c r="BI4364" s="133" t="s">
        <v>8602</v>
      </c>
    </row>
    <row r="4365" spans="56:61" s="20" customFormat="1" ht="15" hidden="1" x14ac:dyDescent="0.25">
      <c r="BD4365" t="str">
        <f t="shared" si="141"/>
        <v>RXXTANDRIDGE CTPLD</v>
      </c>
      <c r="BE4365" s="133" t="s">
        <v>8728</v>
      </c>
      <c r="BF4365" s="133" t="s">
        <v>8729</v>
      </c>
      <c r="BG4365" s="133" t="s">
        <v>8728</v>
      </c>
      <c r="BH4365" s="133" t="s">
        <v>8729</v>
      </c>
      <c r="BI4365" s="133" t="s">
        <v>8602</v>
      </c>
    </row>
    <row r="4366" spans="56:61" s="20" customFormat="1" ht="15" hidden="1" x14ac:dyDescent="0.25">
      <c r="BD4366" t="str">
        <f t="shared" si="141"/>
        <v>RXXTHE MEADOWS</v>
      </c>
      <c r="BE4366" s="133" t="s">
        <v>8730</v>
      </c>
      <c r="BF4366" s="133" t="s">
        <v>6107</v>
      </c>
      <c r="BG4366" s="133" t="s">
        <v>8730</v>
      </c>
      <c r="BH4366" s="133" t="s">
        <v>6107</v>
      </c>
      <c r="BI4366" s="133" t="s">
        <v>8602</v>
      </c>
    </row>
    <row r="4367" spans="56:61" s="20" customFormat="1" ht="15" hidden="1" x14ac:dyDescent="0.25">
      <c r="BD4367" t="str">
        <f t="shared" si="141"/>
        <v>RXXVICTORIA WARD</v>
      </c>
      <c r="BE4367" s="133" t="s">
        <v>8731</v>
      </c>
      <c r="BF4367" s="133" t="s">
        <v>8732</v>
      </c>
      <c r="BG4367" s="133" t="s">
        <v>8731</v>
      </c>
      <c r="BH4367" s="133" t="s">
        <v>8732</v>
      </c>
      <c r="BI4367" s="133" t="s">
        <v>8602</v>
      </c>
    </row>
    <row r="4368" spans="56:61" s="20" customFormat="1" ht="15" hidden="1" x14ac:dyDescent="0.25">
      <c r="BD4368" t="str">
        <f t="shared" si="141"/>
        <v>RXXWALTON COMMUNITY HOSPITAL</v>
      </c>
      <c r="BE4368" s="133" t="s">
        <v>8733</v>
      </c>
      <c r="BF4368" s="133" t="s">
        <v>8734</v>
      </c>
      <c r="BG4368" s="133" t="s">
        <v>8733</v>
      </c>
      <c r="BH4368" s="133" t="s">
        <v>8734</v>
      </c>
      <c r="BI4368" s="133" t="s">
        <v>8602</v>
      </c>
    </row>
    <row r="4369" spans="56:61" s="20" customFormat="1" ht="15" hidden="1" x14ac:dyDescent="0.25">
      <c r="BD4369" t="str">
        <f t="shared" si="141"/>
        <v>RXXWEST PARK</v>
      </c>
      <c r="BE4369" s="133" t="s">
        <v>8735</v>
      </c>
      <c r="BF4369" s="133" t="s">
        <v>3662</v>
      </c>
      <c r="BG4369" s="133" t="s">
        <v>8735</v>
      </c>
      <c r="BH4369" s="133" t="s">
        <v>3662</v>
      </c>
      <c r="BI4369" s="133" t="s">
        <v>8602</v>
      </c>
    </row>
    <row r="4370" spans="56:61" s="20" customFormat="1" ht="15" hidden="1" x14ac:dyDescent="0.25">
      <c r="BD4370" t="str">
        <f t="shared" si="141"/>
        <v>RXXWEYBRIDGE COMMUNITY HOSPITAL</v>
      </c>
      <c r="BE4370" s="133" t="s">
        <v>8736</v>
      </c>
      <c r="BF4370" s="133" t="s">
        <v>8737</v>
      </c>
      <c r="BG4370" s="133" t="s">
        <v>8736</v>
      </c>
      <c r="BH4370" s="133" t="s">
        <v>8737</v>
      </c>
      <c r="BI4370" s="133" t="s">
        <v>8602</v>
      </c>
    </row>
    <row r="4371" spans="56:61" s="20" customFormat="1" ht="15" hidden="1" x14ac:dyDescent="0.25">
      <c r="BD4371" t="str">
        <f t="shared" si="141"/>
        <v>RXXWILLOW</v>
      </c>
      <c r="BE4371" s="133" t="s">
        <v>8738</v>
      </c>
      <c r="BF4371" s="133" t="s">
        <v>8739</v>
      </c>
      <c r="BG4371" s="133" t="s">
        <v>8738</v>
      </c>
      <c r="BH4371" s="133" t="s">
        <v>8739</v>
      </c>
      <c r="BI4371" s="133" t="s">
        <v>8602</v>
      </c>
    </row>
    <row r="4372" spans="56:61" s="20" customFormat="1" ht="15" hidden="1" x14ac:dyDescent="0.25">
      <c r="BD4372" t="str">
        <f t="shared" si="141"/>
        <v>RXXWILLOW WARD</v>
      </c>
      <c r="BE4372" s="133" t="s">
        <v>8740</v>
      </c>
      <c r="BF4372" s="133" t="s">
        <v>8741</v>
      </c>
      <c r="BG4372" s="133" t="s">
        <v>8740</v>
      </c>
      <c r="BH4372" s="133" t="s">
        <v>8741</v>
      </c>
      <c r="BI4372" s="133" t="s">
        <v>8602</v>
      </c>
    </row>
    <row r="4373" spans="56:61" s="20" customFormat="1" ht="15" hidden="1" x14ac:dyDescent="0.25">
      <c r="BD4373" t="str">
        <f t="shared" si="141"/>
        <v>RXXWINGFIELD - EAST</v>
      </c>
      <c r="BE4373" s="133" t="s">
        <v>8742</v>
      </c>
      <c r="BF4373" s="133" t="s">
        <v>8743</v>
      </c>
      <c r="BG4373" s="133" t="s">
        <v>8742</v>
      </c>
      <c r="BH4373" s="133" t="s">
        <v>8743</v>
      </c>
      <c r="BI4373" s="133" t="s">
        <v>8602</v>
      </c>
    </row>
    <row r="4374" spans="56:61" s="20" customFormat="1" ht="15" hidden="1" x14ac:dyDescent="0.25">
      <c r="BD4374" t="str">
        <f t="shared" si="141"/>
        <v>RXXWINGFIELD WARD</v>
      </c>
      <c r="BE4374" s="133" t="s">
        <v>8744</v>
      </c>
      <c r="BF4374" s="133" t="s">
        <v>8745</v>
      </c>
      <c r="BG4374" s="133" t="s">
        <v>8744</v>
      </c>
      <c r="BH4374" s="133" t="s">
        <v>8745</v>
      </c>
      <c r="BI4374" s="133" t="s">
        <v>8602</v>
      </c>
    </row>
    <row r="4375" spans="56:61" s="20" customFormat="1" ht="15" hidden="1" x14ac:dyDescent="0.25">
      <c r="BD4375" t="str">
        <f t="shared" si="141"/>
        <v>RXXWOKING COMMUNITY HOSPITAL</v>
      </c>
      <c r="BE4375" s="133" t="s">
        <v>8746</v>
      </c>
      <c r="BF4375" s="133" t="s">
        <v>8747</v>
      </c>
      <c r="BG4375" s="133" t="s">
        <v>8746</v>
      </c>
      <c r="BH4375" s="133" t="s">
        <v>8747</v>
      </c>
      <c r="BI4375" s="133" t="s">
        <v>8602</v>
      </c>
    </row>
    <row r="4376" spans="56:61" s="20" customFormat="1" ht="15" hidden="1" x14ac:dyDescent="0.25">
      <c r="BD4376" t="str">
        <f t="shared" si="141"/>
        <v>RXY33-39 BIRLING ROAD</v>
      </c>
      <c r="BE4376" s="133" t="s">
        <v>8748</v>
      </c>
      <c r="BF4376" s="133" t="s">
        <v>8749</v>
      </c>
      <c r="BG4376" s="133" t="s">
        <v>8748</v>
      </c>
      <c r="BH4376" s="133" t="s">
        <v>8749</v>
      </c>
      <c r="BI4376" s="133" t="s">
        <v>8750</v>
      </c>
    </row>
    <row r="4377" spans="56:61" s="20" customFormat="1" ht="15" hidden="1" x14ac:dyDescent="0.25">
      <c r="BD4377" t="str">
        <f t="shared" si="141"/>
        <v>RXYABBEY WOOD</v>
      </c>
      <c r="BE4377" s="133" t="s">
        <v>8751</v>
      </c>
      <c r="BF4377" s="133" t="s">
        <v>8752</v>
      </c>
      <c r="BG4377" s="133" t="s">
        <v>8751</v>
      </c>
      <c r="BH4377" s="133" t="s">
        <v>8752</v>
      </c>
      <c r="BI4377" s="133" t="s">
        <v>8750</v>
      </c>
    </row>
    <row r="4378" spans="56:61" s="20" customFormat="1" ht="15" hidden="1" x14ac:dyDescent="0.25">
      <c r="BD4378" t="str">
        <f t="shared" si="141"/>
        <v>RXYALEXANDER HOUSE STABLES BLOCK</v>
      </c>
      <c r="BE4378" s="133" t="s">
        <v>8753</v>
      </c>
      <c r="BF4378" s="133" t="s">
        <v>8754</v>
      </c>
      <c r="BG4378" s="133" t="s">
        <v>8753</v>
      </c>
      <c r="BH4378" s="133" t="s">
        <v>8754</v>
      </c>
      <c r="BI4378" s="133" t="s">
        <v>8750</v>
      </c>
    </row>
    <row r="4379" spans="56:61" s="20" customFormat="1" ht="15" hidden="1" x14ac:dyDescent="0.25">
      <c r="BD4379" t="str">
        <f t="shared" si="141"/>
        <v>RXYARNDALE HOUSE</v>
      </c>
      <c r="BE4379" s="133" t="s">
        <v>8755</v>
      </c>
      <c r="BF4379" s="133" t="s">
        <v>8756</v>
      </c>
      <c r="BG4379" s="133" t="s">
        <v>8755</v>
      </c>
      <c r="BH4379" s="133" t="s">
        <v>8756</v>
      </c>
      <c r="BI4379" s="133" t="s">
        <v>8750</v>
      </c>
    </row>
    <row r="4380" spans="56:61" s="20" customFormat="1" ht="15" hidden="1" x14ac:dyDescent="0.25">
      <c r="BD4380" t="str">
        <f t="shared" si="141"/>
        <v>RXYARUNDEL UNIT</v>
      </c>
      <c r="BE4380" s="133" t="s">
        <v>8757</v>
      </c>
      <c r="BF4380" s="133" t="s">
        <v>8758</v>
      </c>
      <c r="BG4380" s="133" t="s">
        <v>8757</v>
      </c>
      <c r="BH4380" s="133" t="s">
        <v>8758</v>
      </c>
      <c r="BI4380" s="133" t="s">
        <v>8750</v>
      </c>
    </row>
    <row r="4381" spans="56:61" s="20" customFormat="1" ht="15" hidden="1" x14ac:dyDescent="0.25">
      <c r="BD4381" t="str">
        <f t="shared" si="141"/>
        <v>RXYASH ETON</v>
      </c>
      <c r="BE4381" s="133" t="s">
        <v>8759</v>
      </c>
      <c r="BF4381" s="133" t="s">
        <v>8760</v>
      </c>
      <c r="BG4381" s="133" t="s">
        <v>8759</v>
      </c>
      <c r="BH4381" s="133" t="s">
        <v>8760</v>
      </c>
      <c r="BI4381" s="133" t="s">
        <v>8750</v>
      </c>
    </row>
    <row r="4382" spans="56:61" s="20" customFormat="1" ht="15" hidden="1" x14ac:dyDescent="0.25">
      <c r="BD4382" t="str">
        <f t="shared" si="141"/>
        <v>RXYAUDLEY HOUSE</v>
      </c>
      <c r="BE4382" s="133" t="s">
        <v>8761</v>
      </c>
      <c r="BF4382" s="133" t="s">
        <v>8762</v>
      </c>
      <c r="BG4382" s="133" t="s">
        <v>8761</v>
      </c>
      <c r="BH4382" s="133" t="s">
        <v>8762</v>
      </c>
      <c r="BI4382" s="133" t="s">
        <v>8750</v>
      </c>
    </row>
    <row r="4383" spans="56:61" s="20" customFormat="1" ht="15" hidden="1" x14ac:dyDescent="0.25">
      <c r="BD4383" t="str">
        <f t="shared" si="141"/>
        <v>RXYAYLESHAM COMMUNITY CENTRE</v>
      </c>
      <c r="BE4383" s="133" t="s">
        <v>8763</v>
      </c>
      <c r="BF4383" s="133" t="s">
        <v>8764</v>
      </c>
      <c r="BG4383" s="133" t="s">
        <v>8763</v>
      </c>
      <c r="BH4383" s="133" t="s">
        <v>8764</v>
      </c>
      <c r="BI4383" s="133" t="s">
        <v>8750</v>
      </c>
    </row>
    <row r="4384" spans="56:61" s="20" customFormat="1" ht="15" hidden="1" x14ac:dyDescent="0.25">
      <c r="BD4384" t="str">
        <f t="shared" si="141"/>
        <v>RXYBRANBRIDGES INDUSTRIAL UNIT</v>
      </c>
      <c r="BE4384" s="133" t="s">
        <v>8765</v>
      </c>
      <c r="BF4384" s="133" t="s">
        <v>8766</v>
      </c>
      <c r="BG4384" s="133" t="s">
        <v>8765</v>
      </c>
      <c r="BH4384" s="133" t="s">
        <v>8766</v>
      </c>
      <c r="BI4384" s="133" t="s">
        <v>8750</v>
      </c>
    </row>
    <row r="4385" spans="56:61" s="20" customFormat="1" ht="15" hidden="1" x14ac:dyDescent="0.25">
      <c r="BD4385" t="str">
        <f t="shared" si="141"/>
        <v>RXYBUCKLAND HOSPITAL</v>
      </c>
      <c r="BE4385" s="133" t="s">
        <v>8767</v>
      </c>
      <c r="BF4385" s="133" t="s">
        <v>5776</v>
      </c>
      <c r="BG4385" s="133" t="s">
        <v>8767</v>
      </c>
      <c r="BH4385" s="133" t="s">
        <v>5776</v>
      </c>
      <c r="BI4385" s="133" t="s">
        <v>8750</v>
      </c>
    </row>
    <row r="4386" spans="56:61" s="20" customFormat="1" ht="15" hidden="1" x14ac:dyDescent="0.25">
      <c r="BD4386" t="str">
        <f t="shared" si="141"/>
        <v>RXYCANADA HOUSE</v>
      </c>
      <c r="BE4386" s="133" t="s">
        <v>8768</v>
      </c>
      <c r="BF4386" s="133" t="s">
        <v>8769</v>
      </c>
      <c r="BG4386" s="133" t="s">
        <v>8768</v>
      </c>
      <c r="BH4386" s="133" t="s">
        <v>8769</v>
      </c>
      <c r="BI4386" s="133" t="s">
        <v>8750</v>
      </c>
    </row>
    <row r="4387" spans="56:61" s="20" customFormat="1" ht="15" hidden="1" x14ac:dyDescent="0.25">
      <c r="BD4387" t="str">
        <f t="shared" si="141"/>
        <v>RXYCANTERBURY (BRENTWOOD)</v>
      </c>
      <c r="BE4387" s="133" t="s">
        <v>8770</v>
      </c>
      <c r="BF4387" s="133" t="s">
        <v>8771</v>
      </c>
      <c r="BG4387" s="133" t="s">
        <v>8770</v>
      </c>
      <c r="BH4387" s="133" t="s">
        <v>8771</v>
      </c>
      <c r="BI4387" s="133" t="s">
        <v>8750</v>
      </c>
    </row>
    <row r="4388" spans="56:61" s="20" customFormat="1" ht="15" hidden="1" x14ac:dyDescent="0.25">
      <c r="BD4388" t="str">
        <f t="shared" si="141"/>
        <v>RXYCANTERBURY D.T.S</v>
      </c>
      <c r="BE4388" s="133" t="s">
        <v>8772</v>
      </c>
      <c r="BF4388" s="133" t="s">
        <v>8773</v>
      </c>
      <c r="BG4388" s="133" t="s">
        <v>8772</v>
      </c>
      <c r="BH4388" s="133" t="s">
        <v>8773</v>
      </c>
      <c r="BI4388" s="133" t="s">
        <v>8750</v>
      </c>
    </row>
    <row r="4389" spans="56:61" s="20" customFormat="1" ht="15" hidden="1" x14ac:dyDescent="0.25">
      <c r="BD4389" t="str">
        <f t="shared" si="141"/>
        <v>RXYCHERVILLES</v>
      </c>
      <c r="BE4389" s="133" t="s">
        <v>8774</v>
      </c>
      <c r="BF4389" s="133" t="s">
        <v>8775</v>
      </c>
      <c r="BG4389" s="133" t="s">
        <v>8774</v>
      </c>
      <c r="BH4389" s="133" t="s">
        <v>8775</v>
      </c>
      <c r="BI4389" s="133" t="s">
        <v>8750</v>
      </c>
    </row>
    <row r="4390" spans="56:61" s="20" customFormat="1" ht="15" hidden="1" x14ac:dyDescent="0.25">
      <c r="BD4390" t="str">
        <f t="shared" si="141"/>
        <v>RXYCORNERSTONES (TUNNEL ROAD)</v>
      </c>
      <c r="BE4390" s="133" t="s">
        <v>8776</v>
      </c>
      <c r="BF4390" s="133" t="s">
        <v>8777</v>
      </c>
      <c r="BG4390" s="133" t="s">
        <v>8776</v>
      </c>
      <c r="BH4390" s="133" t="s">
        <v>8777</v>
      </c>
      <c r="BI4390" s="133" t="s">
        <v>8750</v>
      </c>
    </row>
    <row r="4391" spans="56:61" s="20" customFormat="1" ht="15" hidden="1" x14ac:dyDescent="0.25">
      <c r="BD4391" t="str">
        <f t="shared" si="141"/>
        <v>RXYCOSSINGTON ROAD</v>
      </c>
      <c r="BE4391" s="133" t="s">
        <v>8778</v>
      </c>
      <c r="BF4391" s="133" t="s">
        <v>8779</v>
      </c>
      <c r="BG4391" s="133" t="s">
        <v>8778</v>
      </c>
      <c r="BH4391" s="133" t="s">
        <v>8779</v>
      </c>
      <c r="BI4391" s="133" t="s">
        <v>8750</v>
      </c>
    </row>
    <row r="4392" spans="56:61" s="20" customFormat="1" ht="15" hidden="1" x14ac:dyDescent="0.25">
      <c r="BD4392" t="str">
        <f t="shared" si="141"/>
        <v>RXYCOURT DRIVE</v>
      </c>
      <c r="BE4392" s="133" t="s">
        <v>8780</v>
      </c>
      <c r="BF4392" s="133" t="s">
        <v>8781</v>
      </c>
      <c r="BG4392" s="133" t="s">
        <v>8780</v>
      </c>
      <c r="BH4392" s="133" t="s">
        <v>8781</v>
      </c>
      <c r="BI4392" s="133" t="s">
        <v>8750</v>
      </c>
    </row>
    <row r="4393" spans="56:61" s="20" customFormat="1" ht="15" hidden="1" x14ac:dyDescent="0.25">
      <c r="BD4393" t="str">
        <f t="shared" si="141"/>
        <v>RXYCRHT MAIDSTONE NMP</v>
      </c>
      <c r="BE4393" s="133" t="s">
        <v>8782</v>
      </c>
      <c r="BF4393" s="133" t="s">
        <v>8783</v>
      </c>
      <c r="BG4393" s="133" t="s">
        <v>8782</v>
      </c>
      <c r="BH4393" s="133" t="s">
        <v>8783</v>
      </c>
      <c r="BI4393" s="133" t="s">
        <v>8750</v>
      </c>
    </row>
    <row r="4394" spans="56:61" s="20" customFormat="1" ht="15" hidden="1" x14ac:dyDescent="0.25">
      <c r="BD4394" t="str">
        <f t="shared" si="141"/>
        <v>RXYCRISIS ASSESSMENT &amp; TREATMENT TEAM</v>
      </c>
      <c r="BE4394" s="133" t="s">
        <v>8784</v>
      </c>
      <c r="BF4394" s="133" t="s">
        <v>8785</v>
      </c>
      <c r="BG4394" s="133" t="s">
        <v>8784</v>
      </c>
      <c r="BH4394" s="133" t="s">
        <v>8785</v>
      </c>
      <c r="BI4394" s="133" t="s">
        <v>8750</v>
      </c>
    </row>
    <row r="4395" spans="56:61" s="20" customFormat="1" ht="15" hidden="1" x14ac:dyDescent="0.25">
      <c r="BD4395" t="str">
        <f t="shared" si="141"/>
        <v>RXYCULVER HOUSE</v>
      </c>
      <c r="BE4395" s="133" t="s">
        <v>8786</v>
      </c>
      <c r="BF4395" s="133" t="s">
        <v>8787</v>
      </c>
      <c r="BG4395" s="133" t="s">
        <v>8786</v>
      </c>
      <c r="BH4395" s="133" t="s">
        <v>8787</v>
      </c>
      <c r="BI4395" s="133" t="s">
        <v>8750</v>
      </c>
    </row>
    <row r="4396" spans="56:61" s="20" customFormat="1" ht="15" hidden="1" x14ac:dyDescent="0.25">
      <c r="BD4396" t="str">
        <f t="shared" si="141"/>
        <v>RXYDARENT VALLEY HOSPITAL</v>
      </c>
      <c r="BE4396" s="133" t="s">
        <v>8788</v>
      </c>
      <c r="BF4396" s="133" t="s">
        <v>3065</v>
      </c>
      <c r="BG4396" s="133" t="s">
        <v>8788</v>
      </c>
      <c r="BH4396" s="133" t="s">
        <v>3065</v>
      </c>
      <c r="BI4396" s="133" t="s">
        <v>8750</v>
      </c>
    </row>
    <row r="4397" spans="56:61" s="20" customFormat="1" ht="15" hidden="1" x14ac:dyDescent="0.25">
      <c r="BD4397" t="str">
        <f t="shared" si="141"/>
        <v>RXYEAGLE COURT</v>
      </c>
      <c r="BE4397" s="133" t="s">
        <v>8789</v>
      </c>
      <c r="BF4397" s="133" t="s">
        <v>8790</v>
      </c>
      <c r="BG4397" s="133" t="s">
        <v>8789</v>
      </c>
      <c r="BH4397" s="133" t="s">
        <v>8790</v>
      </c>
      <c r="BI4397" s="133" t="s">
        <v>8750</v>
      </c>
    </row>
    <row r="4398" spans="56:61" s="20" customFormat="1" ht="15" hidden="1" x14ac:dyDescent="0.25">
      <c r="BD4398" t="str">
        <f t="shared" si="141"/>
        <v>RXYEATING DISORDERS NMP</v>
      </c>
      <c r="BE4398" s="133" t="s">
        <v>8791</v>
      </c>
      <c r="BF4398" s="133" t="s">
        <v>8792</v>
      </c>
      <c r="BG4398" s="133" t="s">
        <v>8791</v>
      </c>
      <c r="BH4398" s="133" t="s">
        <v>8792</v>
      </c>
      <c r="BI4398" s="133" t="s">
        <v>8750</v>
      </c>
    </row>
    <row r="4399" spans="56:61" s="20" customFormat="1" ht="15" hidden="1" x14ac:dyDescent="0.25">
      <c r="BD4399" t="str">
        <f t="shared" si="141"/>
        <v>RXYELMSLEIGH LODGE</v>
      </c>
      <c r="BE4399" s="133" t="s">
        <v>8793</v>
      </c>
      <c r="BF4399" s="133" t="s">
        <v>8794</v>
      </c>
      <c r="BG4399" s="133" t="s">
        <v>8793</v>
      </c>
      <c r="BH4399" s="133" t="s">
        <v>8794</v>
      </c>
      <c r="BI4399" s="133" t="s">
        <v>8750</v>
      </c>
    </row>
    <row r="4400" spans="56:61" s="20" customFormat="1" ht="15" hidden="1" x14ac:dyDescent="0.25">
      <c r="BD4400" t="str">
        <f t="shared" si="141"/>
        <v>RXYELWICK ROAD CENTRE</v>
      </c>
      <c r="BE4400" s="133" t="s">
        <v>8795</v>
      </c>
      <c r="BF4400" s="133" t="s">
        <v>8796</v>
      </c>
      <c r="BG4400" s="133" t="s">
        <v>8795</v>
      </c>
      <c r="BH4400" s="133" t="s">
        <v>8796</v>
      </c>
      <c r="BI4400" s="133" t="s">
        <v>8750</v>
      </c>
    </row>
    <row r="4401" spans="56:61" s="20" customFormat="1" ht="15" hidden="1" x14ac:dyDescent="0.25">
      <c r="BD4401" t="str">
        <f t="shared" si="141"/>
        <v>RXYETHELBERT ROAD</v>
      </c>
      <c r="BE4401" s="133" t="s">
        <v>8797</v>
      </c>
      <c r="BF4401" s="133" t="s">
        <v>8798</v>
      </c>
      <c r="BG4401" s="133" t="s">
        <v>8797</v>
      </c>
      <c r="BH4401" s="133" t="s">
        <v>8798</v>
      </c>
      <c r="BI4401" s="133" t="s">
        <v>8750</v>
      </c>
    </row>
    <row r="4402" spans="56:61" s="20" customFormat="1" ht="15" hidden="1" x14ac:dyDescent="0.25">
      <c r="BD4402" t="str">
        <f t="shared" si="141"/>
        <v>RXYFANT OAST</v>
      </c>
      <c r="BE4402" s="133" t="s">
        <v>8799</v>
      </c>
      <c r="BF4402" s="133" t="s">
        <v>8800</v>
      </c>
      <c r="BG4402" s="133" t="s">
        <v>8799</v>
      </c>
      <c r="BH4402" s="133" t="s">
        <v>8800</v>
      </c>
      <c r="BI4402" s="133" t="s">
        <v>8750</v>
      </c>
    </row>
    <row r="4403" spans="56:61" s="20" customFormat="1" ht="15" hidden="1" x14ac:dyDescent="0.25">
      <c r="BD4403" t="str">
        <f t="shared" si="141"/>
        <v>RXYFERN</v>
      </c>
      <c r="BE4403" s="133" t="s">
        <v>8801</v>
      </c>
      <c r="BF4403" s="133" t="s">
        <v>8802</v>
      </c>
      <c r="BG4403" s="133" t="s">
        <v>8801</v>
      </c>
      <c r="BH4403" s="133" t="s">
        <v>8802</v>
      </c>
      <c r="BI4403" s="133" t="s">
        <v>8750</v>
      </c>
    </row>
    <row r="4404" spans="56:61" s="20" customFormat="1" ht="15" hidden="1" x14ac:dyDescent="0.25">
      <c r="BD4404" t="str">
        <f t="shared" si="141"/>
        <v>RXYFOLKESTONE HEALTH CENTRE</v>
      </c>
      <c r="BE4404" s="133" t="s">
        <v>8803</v>
      </c>
      <c r="BF4404" s="133" t="s">
        <v>8804</v>
      </c>
      <c r="BG4404" s="133" t="s">
        <v>8803</v>
      </c>
      <c r="BH4404" s="133" t="s">
        <v>8804</v>
      </c>
      <c r="BI4404" s="133" t="s">
        <v>8750</v>
      </c>
    </row>
    <row r="4405" spans="56:61" s="20" customFormat="1" ht="15" hidden="1" x14ac:dyDescent="0.25">
      <c r="BD4405" t="str">
        <f t="shared" si="141"/>
        <v>RXYFORENSIC PSYCHIATRY</v>
      </c>
      <c r="BE4405" s="133" t="s">
        <v>8805</v>
      </c>
      <c r="BF4405" s="133" t="s">
        <v>8806</v>
      </c>
      <c r="BG4405" s="133" t="s">
        <v>8805</v>
      </c>
      <c r="BH4405" s="133" t="s">
        <v>8806</v>
      </c>
      <c r="BI4405" s="133" t="s">
        <v>8750</v>
      </c>
    </row>
    <row r="4406" spans="56:61" s="20" customFormat="1" ht="15" hidden="1" x14ac:dyDescent="0.25">
      <c r="BD4406" t="str">
        <f t="shared" si="141"/>
        <v>RXYFRANK LLOYD NURSING HOME</v>
      </c>
      <c r="BE4406" s="133" t="s">
        <v>8807</v>
      </c>
      <c r="BF4406" s="133" t="s">
        <v>8808</v>
      </c>
      <c r="BG4406" s="133" t="s">
        <v>8807</v>
      </c>
      <c r="BH4406" s="133" t="s">
        <v>8808</v>
      </c>
      <c r="BI4406" s="133" t="s">
        <v>8750</v>
      </c>
    </row>
    <row r="4407" spans="56:61" s="20" customFormat="1" ht="15" hidden="1" x14ac:dyDescent="0.25">
      <c r="BD4407" t="str">
        <f t="shared" si="141"/>
        <v>RXYGATLAND HOUSE</v>
      </c>
      <c r="BE4407" s="133" t="s">
        <v>8809</v>
      </c>
      <c r="BF4407" s="133" t="s">
        <v>8810</v>
      </c>
      <c r="BG4407" s="133" t="s">
        <v>8809</v>
      </c>
      <c r="BH4407" s="133" t="s">
        <v>8810</v>
      </c>
      <c r="BI4407" s="133" t="s">
        <v>8750</v>
      </c>
    </row>
    <row r="4408" spans="56:61" s="20" customFormat="1" ht="15" hidden="1" x14ac:dyDescent="0.25">
      <c r="BD4408" t="str">
        <f t="shared" si="141"/>
        <v>RXYGREENACRES</v>
      </c>
      <c r="BE4408" s="133" t="s">
        <v>8811</v>
      </c>
      <c r="BF4408" s="133" t="s">
        <v>7226</v>
      </c>
      <c r="BG4408" s="133" t="s">
        <v>8811</v>
      </c>
      <c r="BH4408" s="133" t="s">
        <v>7226</v>
      </c>
      <c r="BI4408" s="133" t="s">
        <v>8750</v>
      </c>
    </row>
    <row r="4409" spans="56:61" s="20" customFormat="1" ht="15" hidden="1" x14ac:dyDescent="0.25">
      <c r="BD4409" t="str">
        <f t="shared" si="141"/>
        <v>RXYHADLOW ROAD</v>
      </c>
      <c r="BE4409" s="133" t="s">
        <v>8812</v>
      </c>
      <c r="BF4409" s="133" t="s">
        <v>8813</v>
      </c>
      <c r="BG4409" s="133" t="s">
        <v>8812</v>
      </c>
      <c r="BH4409" s="133" t="s">
        <v>8813</v>
      </c>
      <c r="BI4409" s="133" t="s">
        <v>8750</v>
      </c>
    </row>
    <row r="4410" spans="56:61" s="20" customFormat="1" ht="15" hidden="1" x14ac:dyDescent="0.25">
      <c r="BD4410" t="str">
        <f t="shared" si="141"/>
        <v>RXYHEATHSIDE HOUSE</v>
      </c>
      <c r="BE4410" s="133" t="s">
        <v>8814</v>
      </c>
      <c r="BF4410" s="133" t="s">
        <v>8815</v>
      </c>
      <c r="BG4410" s="133" t="s">
        <v>8814</v>
      </c>
      <c r="BH4410" s="133" t="s">
        <v>8815</v>
      </c>
      <c r="BI4410" s="133" t="s">
        <v>8750</v>
      </c>
    </row>
    <row r="4411" spans="56:61" s="20" customFormat="1" ht="15" hidden="1" x14ac:dyDescent="0.25">
      <c r="BD4411" t="str">
        <f t="shared" si="141"/>
        <v>RXYHIGH STREET</v>
      </c>
      <c r="BE4411" s="133" t="s">
        <v>8816</v>
      </c>
      <c r="BF4411" s="133" t="s">
        <v>8817</v>
      </c>
      <c r="BG4411" s="133" t="s">
        <v>8816</v>
      </c>
      <c r="BH4411" s="133" t="s">
        <v>8817</v>
      </c>
      <c r="BI4411" s="133" t="s">
        <v>8750</v>
      </c>
    </row>
    <row r="4412" spans="56:61" s="20" customFormat="1" ht="15" hidden="1" x14ac:dyDescent="0.25">
      <c r="BD4412" t="str">
        <f t="shared" si="141"/>
        <v>RXYHIGHLANDS HOUSE</v>
      </c>
      <c r="BE4412" s="133" t="s">
        <v>8818</v>
      </c>
      <c r="BF4412" s="133" t="s">
        <v>8819</v>
      </c>
      <c r="BG4412" s="133" t="s">
        <v>8818</v>
      </c>
      <c r="BH4412" s="133" t="s">
        <v>8819</v>
      </c>
      <c r="BI4412" s="133" t="s">
        <v>8750</v>
      </c>
    </row>
    <row r="4413" spans="56:61" s="20" customFormat="1" ht="15" hidden="1" x14ac:dyDescent="0.25">
      <c r="BD4413" t="str">
        <f t="shared" si="141"/>
        <v>RXYHOLY TRINITY CHURCH</v>
      </c>
      <c r="BE4413" s="133" t="s">
        <v>8820</v>
      </c>
      <c r="BF4413" s="133" t="s">
        <v>8821</v>
      </c>
      <c r="BG4413" s="133" t="s">
        <v>8820</v>
      </c>
      <c r="BH4413" s="133" t="s">
        <v>8821</v>
      </c>
      <c r="BI4413" s="133" t="s">
        <v>8750</v>
      </c>
    </row>
    <row r="4414" spans="56:61" s="20" customFormat="1" ht="15" hidden="1" x14ac:dyDescent="0.25">
      <c r="BD4414" t="str">
        <f t="shared" si="141"/>
        <v>RXYHOMEOPATHIC HOSPITAL</v>
      </c>
      <c r="BE4414" s="133" t="s">
        <v>8822</v>
      </c>
      <c r="BF4414" s="133" t="s">
        <v>7266</v>
      </c>
      <c r="BG4414" s="133" t="s">
        <v>8822</v>
      </c>
      <c r="BH4414" s="133" t="s">
        <v>7266</v>
      </c>
      <c r="BI4414" s="133" t="s">
        <v>8750</v>
      </c>
    </row>
    <row r="4415" spans="56:61" s="20" customFormat="1" ht="15" hidden="1" x14ac:dyDescent="0.25">
      <c r="BD4415" t="str">
        <f t="shared" si="141"/>
        <v>RXYHUCKING HILL HOUSE</v>
      </c>
      <c r="BE4415" s="133" t="s">
        <v>8823</v>
      </c>
      <c r="BF4415" s="133" t="s">
        <v>8824</v>
      </c>
      <c r="BG4415" s="133" t="s">
        <v>8823</v>
      </c>
      <c r="BH4415" s="133" t="s">
        <v>8824</v>
      </c>
      <c r="BI4415" s="133" t="s">
        <v>8750</v>
      </c>
    </row>
    <row r="4416" spans="56:61" s="20" customFormat="1" ht="15" hidden="1" x14ac:dyDescent="0.25">
      <c r="BD4416" t="str">
        <f t="shared" si="141"/>
        <v>RXYJASMINE CENTRE</v>
      </c>
      <c r="BE4416" s="133" t="s">
        <v>8825</v>
      </c>
      <c r="BF4416" s="133" t="s">
        <v>8826</v>
      </c>
      <c r="BG4416" s="133" t="s">
        <v>8825</v>
      </c>
      <c r="BH4416" s="133" t="s">
        <v>8826</v>
      </c>
      <c r="BI4416" s="133" t="s">
        <v>8750</v>
      </c>
    </row>
    <row r="4417" spans="56:61" s="20" customFormat="1" ht="15" hidden="1" x14ac:dyDescent="0.25">
      <c r="BD4417" t="str">
        <f t="shared" si="141"/>
        <v>RXYKCC SOCIAL SERVICES</v>
      </c>
      <c r="BE4417" s="133" t="s">
        <v>8827</v>
      </c>
      <c r="BF4417" s="133" t="s">
        <v>8828</v>
      </c>
      <c r="BG4417" s="133" t="s">
        <v>8827</v>
      </c>
      <c r="BH4417" s="133" t="s">
        <v>8828</v>
      </c>
      <c r="BI4417" s="133" t="s">
        <v>8750</v>
      </c>
    </row>
    <row r="4418" spans="56:61" s="20" customFormat="1" ht="15" hidden="1" x14ac:dyDescent="0.25">
      <c r="BD4418" t="str">
        <f t="shared" si="141"/>
        <v>RXYKELSTON</v>
      </c>
      <c r="BE4418" s="133" t="s">
        <v>8829</v>
      </c>
      <c r="BF4418" s="133" t="s">
        <v>8830</v>
      </c>
      <c r="BG4418" s="133" t="s">
        <v>8829</v>
      </c>
      <c r="BH4418" s="133" t="s">
        <v>8830</v>
      </c>
      <c r="BI4418" s="133" t="s">
        <v>8750</v>
      </c>
    </row>
    <row r="4419" spans="56:61" s="20" customFormat="1" ht="15" hidden="1" x14ac:dyDescent="0.25">
      <c r="BD4419" t="str">
        <f t="shared" ref="BD4419:BD4482" si="142">CONCATENATE(LEFT(BE4419, 3),BF4419)</f>
        <v>RXYKENT &amp; CANTERBURY HOSPITAL</v>
      </c>
      <c r="BE4419" s="133" t="s">
        <v>8831</v>
      </c>
      <c r="BF4419" s="133" t="s">
        <v>8832</v>
      </c>
      <c r="BG4419" s="133" t="s">
        <v>8831</v>
      </c>
      <c r="BH4419" s="133" t="s">
        <v>8832</v>
      </c>
      <c r="BI4419" s="133" t="s">
        <v>8750</v>
      </c>
    </row>
    <row r="4420" spans="56:61" s="20" customFormat="1" ht="15" hidden="1" x14ac:dyDescent="0.25">
      <c r="BD4420" t="str">
        <f t="shared" si="142"/>
        <v>RXYKENT &amp; SUSSEX HOSPITAL</v>
      </c>
      <c r="BE4420" s="133" t="s">
        <v>8833</v>
      </c>
      <c r="BF4420" s="133" t="s">
        <v>8834</v>
      </c>
      <c r="BG4420" s="133" t="s">
        <v>8833</v>
      </c>
      <c r="BH4420" s="133" t="s">
        <v>8834</v>
      </c>
      <c r="BI4420" s="133" t="s">
        <v>8750</v>
      </c>
    </row>
    <row r="4421" spans="56:61" s="20" customFormat="1" ht="15" hidden="1" x14ac:dyDescent="0.25">
      <c r="BD4421" t="str">
        <f t="shared" si="142"/>
        <v>RXYKINGS HILL</v>
      </c>
      <c r="BE4421" s="133" t="s">
        <v>8835</v>
      </c>
      <c r="BF4421" s="133" t="s">
        <v>8836</v>
      </c>
      <c r="BG4421" s="133" t="s">
        <v>8835</v>
      </c>
      <c r="BH4421" s="133" t="s">
        <v>8836</v>
      </c>
      <c r="BI4421" s="133" t="s">
        <v>8750</v>
      </c>
    </row>
    <row r="4422" spans="56:61" s="20" customFormat="1" ht="15" hidden="1" x14ac:dyDescent="0.25">
      <c r="BD4422" t="str">
        <f t="shared" si="142"/>
        <v>RXYKINGSLEY HOUSE</v>
      </c>
      <c r="BE4422" s="133" t="s">
        <v>8837</v>
      </c>
      <c r="BF4422" s="133" t="s">
        <v>8838</v>
      </c>
      <c r="BG4422" s="133" t="s">
        <v>8837</v>
      </c>
      <c r="BH4422" s="133" t="s">
        <v>8838</v>
      </c>
      <c r="BI4422" s="133" t="s">
        <v>8750</v>
      </c>
    </row>
    <row r="4423" spans="56:61" s="20" customFormat="1" ht="15" hidden="1" x14ac:dyDescent="0.25">
      <c r="BD4423" t="str">
        <f t="shared" si="142"/>
        <v>RXYKINGSWOOD COMMUNITY MENTAL HEALTH CENTRE</v>
      </c>
      <c r="BE4423" s="133" t="s">
        <v>8839</v>
      </c>
      <c r="BF4423" s="133" t="s">
        <v>8840</v>
      </c>
      <c r="BG4423" s="133" t="s">
        <v>8839</v>
      </c>
      <c r="BH4423" s="133" t="s">
        <v>8840</v>
      </c>
      <c r="BI4423" s="133" t="s">
        <v>8750</v>
      </c>
    </row>
    <row r="4424" spans="56:61" s="20" customFormat="1" ht="15" hidden="1" x14ac:dyDescent="0.25">
      <c r="BD4424" t="str">
        <f t="shared" si="142"/>
        <v>RXYKRONER HOUSE</v>
      </c>
      <c r="BE4424" s="133" t="s">
        <v>8841</v>
      </c>
      <c r="BF4424" s="133" t="s">
        <v>8842</v>
      </c>
      <c r="BG4424" s="133" t="s">
        <v>8841</v>
      </c>
      <c r="BH4424" s="133" t="s">
        <v>8842</v>
      </c>
      <c r="BI4424" s="133" t="s">
        <v>8750</v>
      </c>
    </row>
    <row r="4425" spans="56:61" s="20" customFormat="1" ht="15" hidden="1" x14ac:dyDescent="0.25">
      <c r="BD4425" t="str">
        <f t="shared" si="142"/>
        <v>RXYLANGDALE RISE</v>
      </c>
      <c r="BE4425" s="133" t="s">
        <v>8843</v>
      </c>
      <c r="BF4425" s="133" t="s">
        <v>8844</v>
      </c>
      <c r="BG4425" s="133" t="s">
        <v>8843</v>
      </c>
      <c r="BH4425" s="133" t="s">
        <v>8844</v>
      </c>
      <c r="BI4425" s="133" t="s">
        <v>8750</v>
      </c>
    </row>
    <row r="4426" spans="56:61" s="20" customFormat="1" ht="15" hidden="1" x14ac:dyDescent="0.25">
      <c r="BD4426" t="str">
        <f t="shared" si="142"/>
        <v>RXYLAUREL HOUSE</v>
      </c>
      <c r="BE4426" s="133" t="s">
        <v>8845</v>
      </c>
      <c r="BF4426" s="133" t="s">
        <v>8846</v>
      </c>
      <c r="BG4426" s="133" t="s">
        <v>8845</v>
      </c>
      <c r="BH4426" s="133" t="s">
        <v>8846</v>
      </c>
      <c r="BI4426" s="133" t="s">
        <v>8750</v>
      </c>
    </row>
    <row r="4427" spans="56:61" s="20" customFormat="1" ht="15" hidden="1" x14ac:dyDescent="0.25">
      <c r="BD4427" t="str">
        <f t="shared" si="142"/>
        <v>RXYLD DARTFORD</v>
      </c>
      <c r="BE4427" s="133" t="s">
        <v>8847</v>
      </c>
      <c r="BF4427" s="133" t="s">
        <v>8848</v>
      </c>
      <c r="BG4427" s="133" t="s">
        <v>8847</v>
      </c>
      <c r="BH4427" s="133" t="s">
        <v>8848</v>
      </c>
      <c r="BI4427" s="133" t="s">
        <v>8750</v>
      </c>
    </row>
    <row r="4428" spans="56:61" s="20" customFormat="1" ht="15" hidden="1" x14ac:dyDescent="0.25">
      <c r="BD4428" t="str">
        <f t="shared" si="142"/>
        <v>RXYLD MAIDSTONE</v>
      </c>
      <c r="BE4428" s="133" t="s">
        <v>8849</v>
      </c>
      <c r="BF4428" s="133" t="s">
        <v>8850</v>
      </c>
      <c r="BG4428" s="133" t="s">
        <v>8849</v>
      </c>
      <c r="BH4428" s="133" t="s">
        <v>8850</v>
      </c>
      <c r="BI4428" s="133" t="s">
        <v>8750</v>
      </c>
    </row>
    <row r="4429" spans="56:61" s="20" customFormat="1" ht="15" hidden="1" x14ac:dyDescent="0.25">
      <c r="BD4429" t="str">
        <f t="shared" si="142"/>
        <v>RXYLD SOUTHLANDS</v>
      </c>
      <c r="BE4429" s="133" t="s">
        <v>8851</v>
      </c>
      <c r="BF4429" s="133" t="s">
        <v>8852</v>
      </c>
      <c r="BG4429" s="133" t="s">
        <v>8851</v>
      </c>
      <c r="BH4429" s="133" t="s">
        <v>8852</v>
      </c>
      <c r="BI4429" s="133" t="s">
        <v>8750</v>
      </c>
    </row>
    <row r="4430" spans="56:61" s="20" customFormat="1" ht="15" hidden="1" x14ac:dyDescent="0.25">
      <c r="BD4430" t="str">
        <f t="shared" si="142"/>
        <v>RXYLD SWALE</v>
      </c>
      <c r="BE4430" s="133" t="s">
        <v>8853</v>
      </c>
      <c r="BF4430" s="133" t="s">
        <v>8854</v>
      </c>
      <c r="BG4430" s="133" t="s">
        <v>8853</v>
      </c>
      <c r="BH4430" s="133" t="s">
        <v>8854</v>
      </c>
      <c r="BI4430" s="133" t="s">
        <v>8750</v>
      </c>
    </row>
    <row r="4431" spans="56:61" s="20" customFormat="1" ht="15" hidden="1" x14ac:dyDescent="0.25">
      <c r="BD4431" t="str">
        <f t="shared" si="142"/>
        <v>RXYLONDON ROAD</v>
      </c>
      <c r="BE4431" s="133" t="s">
        <v>8855</v>
      </c>
      <c r="BF4431" s="133" t="s">
        <v>8856</v>
      </c>
      <c r="BG4431" s="133" t="s">
        <v>8855</v>
      </c>
      <c r="BH4431" s="133" t="s">
        <v>8856</v>
      </c>
      <c r="BI4431" s="133" t="s">
        <v>8750</v>
      </c>
    </row>
    <row r="4432" spans="56:61" s="20" customFormat="1" ht="15" hidden="1" x14ac:dyDescent="0.25">
      <c r="BD4432" t="str">
        <f t="shared" si="142"/>
        <v>RXYMAGNITUDE</v>
      </c>
      <c r="BE4432" s="133" t="s">
        <v>8857</v>
      </c>
      <c r="BF4432" s="133" t="s">
        <v>8858</v>
      </c>
      <c r="BG4432" s="133" t="s">
        <v>8857</v>
      </c>
      <c r="BH4432" s="133" t="s">
        <v>8858</v>
      </c>
      <c r="BI4432" s="133" t="s">
        <v>8750</v>
      </c>
    </row>
    <row r="4433" spans="56:61" s="20" customFormat="1" ht="15" hidden="1" x14ac:dyDescent="0.25">
      <c r="BD4433" t="str">
        <f t="shared" si="142"/>
        <v>RXYMAIDSTONE HOSPITAL</v>
      </c>
      <c r="BE4433" s="133" t="s">
        <v>8859</v>
      </c>
      <c r="BF4433" s="133" t="s">
        <v>8860</v>
      </c>
      <c r="BG4433" s="133" t="s">
        <v>8859</v>
      </c>
      <c r="BH4433" s="133" t="s">
        <v>8860</v>
      </c>
      <c r="BI4433" s="133" t="s">
        <v>8750</v>
      </c>
    </row>
    <row r="4434" spans="56:61" s="20" customFormat="1" ht="15" hidden="1" x14ac:dyDescent="0.25">
      <c r="BD4434" t="str">
        <f t="shared" si="142"/>
        <v>RXYMEDICAL CENTRE, EUREKA PLACE</v>
      </c>
      <c r="BE4434" s="133" t="s">
        <v>8861</v>
      </c>
      <c r="BF4434" s="133" t="s">
        <v>8862</v>
      </c>
      <c r="BG4434" s="133" t="s">
        <v>8861</v>
      </c>
      <c r="BH4434" s="133" t="s">
        <v>8862</v>
      </c>
      <c r="BI4434" s="133" t="s">
        <v>8750</v>
      </c>
    </row>
    <row r="4435" spans="56:61" s="20" customFormat="1" ht="15" hidden="1" x14ac:dyDescent="0.25">
      <c r="BD4435" t="str">
        <f t="shared" si="142"/>
        <v>RXYMILLER HOUSE</v>
      </c>
      <c r="BE4435" s="133" t="s">
        <v>8863</v>
      </c>
      <c r="BF4435" s="133" t="s">
        <v>8864</v>
      </c>
      <c r="BG4435" s="133" t="s">
        <v>8863</v>
      </c>
      <c r="BH4435" s="133" t="s">
        <v>8864</v>
      </c>
      <c r="BI4435" s="133" t="s">
        <v>8750</v>
      </c>
    </row>
    <row r="4436" spans="56:61" s="20" customFormat="1" ht="15" hidden="1" x14ac:dyDescent="0.25">
      <c r="BD4436" t="str">
        <f t="shared" si="142"/>
        <v>RXYMONTAGUE HOUSE</v>
      </c>
      <c r="BE4436" s="133" t="s">
        <v>8865</v>
      </c>
      <c r="BF4436" s="133" t="s">
        <v>8866</v>
      </c>
      <c r="BG4436" s="133" t="s">
        <v>8865</v>
      </c>
      <c r="BH4436" s="133" t="s">
        <v>8866</v>
      </c>
      <c r="BI4436" s="133" t="s">
        <v>8750</v>
      </c>
    </row>
    <row r="4437" spans="56:61" s="20" customFormat="1" ht="15" hidden="1" x14ac:dyDescent="0.25">
      <c r="BD4437" t="str">
        <f t="shared" si="142"/>
        <v>RXYMONTGOMERY AVENUE</v>
      </c>
      <c r="BE4437" s="133" t="s">
        <v>8867</v>
      </c>
      <c r="BF4437" s="133" t="s">
        <v>8868</v>
      </c>
      <c r="BG4437" s="133" t="s">
        <v>8867</v>
      </c>
      <c r="BH4437" s="133" t="s">
        <v>8868</v>
      </c>
      <c r="BI4437" s="133" t="s">
        <v>8750</v>
      </c>
    </row>
    <row r="4438" spans="56:61" s="20" customFormat="1" ht="15" hidden="1" x14ac:dyDescent="0.25">
      <c r="BD4438" t="str">
        <f t="shared" si="142"/>
        <v>RXYMULBERRY DAY CENTRE</v>
      </c>
      <c r="BE4438" s="133" t="s">
        <v>8869</v>
      </c>
      <c r="BF4438" s="133" t="s">
        <v>8870</v>
      </c>
      <c r="BG4438" s="133" t="s">
        <v>8869</v>
      </c>
      <c r="BH4438" s="133" t="s">
        <v>8870</v>
      </c>
      <c r="BI4438" s="133" t="s">
        <v>8750</v>
      </c>
    </row>
    <row r="4439" spans="56:61" s="20" customFormat="1" ht="15" hidden="1" x14ac:dyDescent="0.25">
      <c r="BD4439" t="str">
        <f t="shared" si="142"/>
        <v>RXYNELSON ROAD COMMUNITY DAY RESOURCE CENTRE</v>
      </c>
      <c r="BE4439" s="133" t="s">
        <v>8871</v>
      </c>
      <c r="BF4439" s="133" t="s">
        <v>8872</v>
      </c>
      <c r="BG4439" s="133" t="s">
        <v>8871</v>
      </c>
      <c r="BH4439" s="133" t="s">
        <v>8872</v>
      </c>
      <c r="BI4439" s="133" t="s">
        <v>8750</v>
      </c>
    </row>
    <row r="4440" spans="56:61" s="20" customFormat="1" ht="15" hidden="1" x14ac:dyDescent="0.25">
      <c r="BD4440" t="str">
        <f t="shared" si="142"/>
        <v>RXYNEUROPSYCHIATRY SERVICE</v>
      </c>
      <c r="BE4440" s="133" t="s">
        <v>8873</v>
      </c>
      <c r="BF4440" s="133" t="s">
        <v>8874</v>
      </c>
      <c r="BG4440" s="133" t="s">
        <v>8873</v>
      </c>
      <c r="BH4440" s="133" t="s">
        <v>8874</v>
      </c>
      <c r="BI4440" s="133" t="s">
        <v>8750</v>
      </c>
    </row>
    <row r="4441" spans="56:61" s="20" customFormat="1" ht="15" hidden="1" x14ac:dyDescent="0.25">
      <c r="BD4441" t="str">
        <f t="shared" si="142"/>
        <v>RXYNEW COURT (UNIT 2 &amp; PART 4)</v>
      </c>
      <c r="BE4441" s="133" t="s">
        <v>8875</v>
      </c>
      <c r="BF4441" s="133" t="s">
        <v>8876</v>
      </c>
      <c r="BG4441" s="133" t="s">
        <v>8875</v>
      </c>
      <c r="BH4441" s="133" t="s">
        <v>8876</v>
      </c>
      <c r="BI4441" s="133" t="s">
        <v>8750</v>
      </c>
    </row>
    <row r="4442" spans="56:61" s="20" customFormat="1" ht="15" hidden="1" x14ac:dyDescent="0.25">
      <c r="BD4442" t="str">
        <f t="shared" si="142"/>
        <v>RXYNEWHAVEN LODGE</v>
      </c>
      <c r="BE4442" s="133" t="s">
        <v>8877</v>
      </c>
      <c r="BF4442" s="133" t="s">
        <v>8878</v>
      </c>
      <c r="BG4442" s="133" t="s">
        <v>8877</v>
      </c>
      <c r="BH4442" s="133" t="s">
        <v>8878</v>
      </c>
      <c r="BI4442" s="133" t="s">
        <v>8750</v>
      </c>
    </row>
    <row r="4443" spans="56:61" s="20" customFormat="1" ht="15" hidden="1" x14ac:dyDescent="0.25">
      <c r="BD4443" t="str">
        <f t="shared" si="142"/>
        <v>RXYOAKAPPLE LANE REHAB. CENTRE</v>
      </c>
      <c r="BE4443" s="133" t="s">
        <v>8879</v>
      </c>
      <c r="BF4443" s="133" t="s">
        <v>8880</v>
      </c>
      <c r="BG4443" s="133" t="s">
        <v>8879</v>
      </c>
      <c r="BH4443" s="133" t="s">
        <v>8880</v>
      </c>
      <c r="BI4443" s="133" t="s">
        <v>8750</v>
      </c>
    </row>
    <row r="4444" spans="56:61" s="20" customFormat="1" ht="15" hidden="1" x14ac:dyDescent="0.25">
      <c r="BD4444" t="str">
        <f t="shared" si="142"/>
        <v>RXYOAKWOOD M.H.</v>
      </c>
      <c r="BE4444" s="133" t="s">
        <v>8881</v>
      </c>
      <c r="BF4444" s="133" t="s">
        <v>8882</v>
      </c>
      <c r="BG4444" s="133" t="s">
        <v>8881</v>
      </c>
      <c r="BH4444" s="133" t="s">
        <v>8882</v>
      </c>
      <c r="BI4444" s="133" t="s">
        <v>8750</v>
      </c>
    </row>
    <row r="4445" spans="56:61" s="20" customFormat="1" ht="15" hidden="1" x14ac:dyDescent="0.25">
      <c r="BD4445" t="str">
        <f t="shared" si="142"/>
        <v>RXYOPMH ASHFORD</v>
      </c>
      <c r="BE4445" s="133" t="s">
        <v>8883</v>
      </c>
      <c r="BF4445" s="133" t="s">
        <v>8884</v>
      </c>
      <c r="BG4445" s="133" t="s">
        <v>8883</v>
      </c>
      <c r="BH4445" s="133" t="s">
        <v>8884</v>
      </c>
      <c r="BI4445" s="133" t="s">
        <v>8750</v>
      </c>
    </row>
    <row r="4446" spans="56:61" s="20" customFormat="1" ht="15" hidden="1" x14ac:dyDescent="0.25">
      <c r="BD4446" t="str">
        <f t="shared" si="142"/>
        <v>RXYOPMH ASHFORD NMP</v>
      </c>
      <c r="BE4446" s="133" t="s">
        <v>8885</v>
      </c>
      <c r="BF4446" s="133" t="s">
        <v>8886</v>
      </c>
      <c r="BG4446" s="133" t="s">
        <v>8885</v>
      </c>
      <c r="BH4446" s="133" t="s">
        <v>8886</v>
      </c>
      <c r="BI4446" s="133" t="s">
        <v>8750</v>
      </c>
    </row>
    <row r="4447" spans="56:61" s="20" customFormat="1" ht="15" hidden="1" x14ac:dyDescent="0.25">
      <c r="BD4447" t="str">
        <f t="shared" si="142"/>
        <v>RXYOPMH CANTERBURY</v>
      </c>
      <c r="BE4447" s="133" t="s">
        <v>8887</v>
      </c>
      <c r="BF4447" s="133" t="s">
        <v>8888</v>
      </c>
      <c r="BG4447" s="133" t="s">
        <v>8887</v>
      </c>
      <c r="BH4447" s="133" t="s">
        <v>8888</v>
      </c>
      <c r="BI4447" s="133" t="s">
        <v>8750</v>
      </c>
    </row>
    <row r="4448" spans="56:61" s="20" customFormat="1" ht="15" hidden="1" x14ac:dyDescent="0.25">
      <c r="BD4448" t="str">
        <f t="shared" si="142"/>
        <v>RXYOPMH DARTFORD</v>
      </c>
      <c r="BE4448" s="133" t="s">
        <v>8889</v>
      </c>
      <c r="BF4448" s="133" t="s">
        <v>8890</v>
      </c>
      <c r="BG4448" s="133" t="s">
        <v>8889</v>
      </c>
      <c r="BH4448" s="133" t="s">
        <v>8890</v>
      </c>
      <c r="BI4448" s="133" t="s">
        <v>8750</v>
      </c>
    </row>
    <row r="4449" spans="56:61" s="20" customFormat="1" ht="15" hidden="1" x14ac:dyDescent="0.25">
      <c r="BD4449" t="str">
        <f t="shared" si="142"/>
        <v>RXYOPMH DARTFORD NMP</v>
      </c>
      <c r="BE4449" s="133" t="s">
        <v>8891</v>
      </c>
      <c r="BF4449" s="133" t="s">
        <v>8892</v>
      </c>
      <c r="BG4449" s="133" t="s">
        <v>8891</v>
      </c>
      <c r="BH4449" s="133" t="s">
        <v>8892</v>
      </c>
      <c r="BI4449" s="133" t="s">
        <v>8750</v>
      </c>
    </row>
    <row r="4450" spans="56:61" s="20" customFormat="1" ht="15" hidden="1" x14ac:dyDescent="0.25">
      <c r="BD4450" t="str">
        <f t="shared" si="142"/>
        <v>RXYOPMH DOVER</v>
      </c>
      <c r="BE4450" s="133" t="s">
        <v>8893</v>
      </c>
      <c r="BF4450" s="133" t="s">
        <v>8894</v>
      </c>
      <c r="BG4450" s="133" t="s">
        <v>8893</v>
      </c>
      <c r="BH4450" s="133" t="s">
        <v>8894</v>
      </c>
      <c r="BI4450" s="133" t="s">
        <v>8750</v>
      </c>
    </row>
    <row r="4451" spans="56:61" s="20" customFormat="1" ht="15" hidden="1" x14ac:dyDescent="0.25">
      <c r="BD4451" t="str">
        <f t="shared" si="142"/>
        <v>RXYOPMH GILLINGHAM</v>
      </c>
      <c r="BE4451" s="133" t="s">
        <v>8895</v>
      </c>
      <c r="BF4451" s="133" t="s">
        <v>8896</v>
      </c>
      <c r="BG4451" s="133" t="s">
        <v>8895</v>
      </c>
      <c r="BH4451" s="133" t="s">
        <v>8896</v>
      </c>
      <c r="BI4451" s="133" t="s">
        <v>8750</v>
      </c>
    </row>
    <row r="4452" spans="56:61" s="20" customFormat="1" ht="15" hidden="1" x14ac:dyDescent="0.25">
      <c r="BD4452" t="str">
        <f t="shared" si="142"/>
        <v>RXYOPMH MAIDSTONE NORTH</v>
      </c>
      <c r="BE4452" s="133" t="s">
        <v>8897</v>
      </c>
      <c r="BF4452" s="133" t="s">
        <v>8898</v>
      </c>
      <c r="BG4452" s="133" t="s">
        <v>8897</v>
      </c>
      <c r="BH4452" s="133" t="s">
        <v>8898</v>
      </c>
      <c r="BI4452" s="133" t="s">
        <v>8750</v>
      </c>
    </row>
    <row r="4453" spans="56:61" s="20" customFormat="1" ht="15" hidden="1" x14ac:dyDescent="0.25">
      <c r="BD4453" t="str">
        <f t="shared" si="142"/>
        <v>RXYOPMH MAIDSTONE NORTH NMP</v>
      </c>
      <c r="BE4453" s="133" t="s">
        <v>8899</v>
      </c>
      <c r="BF4453" s="133" t="s">
        <v>8900</v>
      </c>
      <c r="BG4453" s="133" t="s">
        <v>8899</v>
      </c>
      <c r="BH4453" s="133" t="s">
        <v>8900</v>
      </c>
      <c r="BI4453" s="133" t="s">
        <v>8750</v>
      </c>
    </row>
    <row r="4454" spans="56:61" s="20" customFormat="1" ht="15" hidden="1" x14ac:dyDescent="0.25">
      <c r="BD4454" t="str">
        <f t="shared" si="142"/>
        <v>RXYOPMH MAIDSTONE SOUTH</v>
      </c>
      <c r="BE4454" s="133" t="s">
        <v>8901</v>
      </c>
      <c r="BF4454" s="133" t="s">
        <v>8902</v>
      </c>
      <c r="BG4454" s="133" t="s">
        <v>8901</v>
      </c>
      <c r="BH4454" s="133" t="s">
        <v>8902</v>
      </c>
      <c r="BI4454" s="133" t="s">
        <v>8750</v>
      </c>
    </row>
    <row r="4455" spans="56:61" s="20" customFormat="1" ht="15" hidden="1" x14ac:dyDescent="0.25">
      <c r="BD4455" t="str">
        <f t="shared" si="142"/>
        <v>RXYOPMH MAIDSTONE SOUTH NMP</v>
      </c>
      <c r="BE4455" s="133" t="s">
        <v>8903</v>
      </c>
      <c r="BF4455" s="133" t="s">
        <v>8904</v>
      </c>
      <c r="BG4455" s="133" t="s">
        <v>8903</v>
      </c>
      <c r="BH4455" s="133" t="s">
        <v>8904</v>
      </c>
      <c r="BI4455" s="133" t="s">
        <v>8750</v>
      </c>
    </row>
    <row r="4456" spans="56:61" s="20" customFormat="1" ht="15" hidden="1" x14ac:dyDescent="0.25">
      <c r="BD4456" t="str">
        <f t="shared" si="142"/>
        <v>RXYOPMH SEVENOAKS</v>
      </c>
      <c r="BE4456" s="133" t="s">
        <v>8905</v>
      </c>
      <c r="BF4456" s="133" t="s">
        <v>8906</v>
      </c>
      <c r="BG4456" s="133" t="s">
        <v>8905</v>
      </c>
      <c r="BH4456" s="133" t="s">
        <v>8906</v>
      </c>
      <c r="BI4456" s="133" t="s">
        <v>8750</v>
      </c>
    </row>
    <row r="4457" spans="56:61" s="20" customFormat="1" ht="15" hidden="1" x14ac:dyDescent="0.25">
      <c r="BD4457" t="str">
        <f t="shared" si="142"/>
        <v>RXYOPMH SEVENOAKS NMP</v>
      </c>
      <c r="BE4457" s="133" t="s">
        <v>8907</v>
      </c>
      <c r="BF4457" s="133" t="s">
        <v>8908</v>
      </c>
      <c r="BG4457" s="133" t="s">
        <v>8907</v>
      </c>
      <c r="BH4457" s="133" t="s">
        <v>8908</v>
      </c>
      <c r="BI4457" s="133" t="s">
        <v>8750</v>
      </c>
    </row>
    <row r="4458" spans="56:61" s="20" customFormat="1" ht="15" hidden="1" x14ac:dyDescent="0.25">
      <c r="BD4458" t="str">
        <f t="shared" si="142"/>
        <v>RXYOPMH SWALE</v>
      </c>
      <c r="BE4458" s="133" t="s">
        <v>8909</v>
      </c>
      <c r="BF4458" s="133" t="s">
        <v>8910</v>
      </c>
      <c r="BG4458" s="133" t="s">
        <v>8909</v>
      </c>
      <c r="BH4458" s="133" t="s">
        <v>8910</v>
      </c>
      <c r="BI4458" s="133" t="s">
        <v>8750</v>
      </c>
    </row>
    <row r="4459" spans="56:61" s="20" customFormat="1" ht="15" hidden="1" x14ac:dyDescent="0.25">
      <c r="BD4459" t="str">
        <f t="shared" si="142"/>
        <v>RXYOPMH SWALE NMP</v>
      </c>
      <c r="BE4459" s="133" t="s">
        <v>8911</v>
      </c>
      <c r="BF4459" s="133" t="s">
        <v>8912</v>
      </c>
      <c r="BG4459" s="133" t="s">
        <v>8911</v>
      </c>
      <c r="BH4459" s="133" t="s">
        <v>8912</v>
      </c>
      <c r="BI4459" s="133" t="s">
        <v>8750</v>
      </c>
    </row>
    <row r="4460" spans="56:61" s="20" customFormat="1" ht="15" hidden="1" x14ac:dyDescent="0.25">
      <c r="BD4460" t="str">
        <f t="shared" si="142"/>
        <v>RXYOPMH THANET</v>
      </c>
      <c r="BE4460" s="133" t="s">
        <v>8913</v>
      </c>
      <c r="BF4460" s="133" t="s">
        <v>8914</v>
      </c>
      <c r="BG4460" s="133" t="s">
        <v>8913</v>
      </c>
      <c r="BH4460" s="133" t="s">
        <v>8914</v>
      </c>
      <c r="BI4460" s="133" t="s">
        <v>8750</v>
      </c>
    </row>
    <row r="4461" spans="56:61" s="20" customFormat="1" ht="15" hidden="1" x14ac:dyDescent="0.25">
      <c r="BD4461" t="str">
        <f t="shared" si="142"/>
        <v>RXYOPMH TUNBRIDGE WELLS</v>
      </c>
      <c r="BE4461" s="133" t="s">
        <v>8915</v>
      </c>
      <c r="BF4461" s="133" t="s">
        <v>8916</v>
      </c>
      <c r="BG4461" s="133" t="s">
        <v>8915</v>
      </c>
      <c r="BH4461" s="133" t="s">
        <v>8916</v>
      </c>
      <c r="BI4461" s="133" t="s">
        <v>8750</v>
      </c>
    </row>
    <row r="4462" spans="56:61" s="20" customFormat="1" ht="15" hidden="1" x14ac:dyDescent="0.25">
      <c r="BD4462" t="str">
        <f t="shared" si="142"/>
        <v>RXYOPMH TUNBRIDGE WELLS NMP</v>
      </c>
      <c r="BE4462" s="133" t="s">
        <v>8917</v>
      </c>
      <c r="BF4462" s="133" t="s">
        <v>8918</v>
      </c>
      <c r="BG4462" s="133" t="s">
        <v>8917</v>
      </c>
      <c r="BH4462" s="133" t="s">
        <v>8918</v>
      </c>
      <c r="BI4462" s="133" t="s">
        <v>8750</v>
      </c>
    </row>
    <row r="4463" spans="56:61" s="20" customFormat="1" ht="15" hidden="1" x14ac:dyDescent="0.25">
      <c r="BD4463" t="str">
        <f t="shared" si="142"/>
        <v>RXYORCHARD HOUSE, ORCHARD STREET</v>
      </c>
      <c r="BE4463" s="133" t="s">
        <v>8919</v>
      </c>
      <c r="BF4463" s="133" t="s">
        <v>8920</v>
      </c>
      <c r="BG4463" s="133" t="s">
        <v>8919</v>
      </c>
      <c r="BH4463" s="133" t="s">
        <v>8920</v>
      </c>
      <c r="BI4463" s="133" t="s">
        <v>8750</v>
      </c>
    </row>
    <row r="4464" spans="56:61" s="20" customFormat="1" ht="15" hidden="1" x14ac:dyDescent="0.25">
      <c r="BD4464" t="str">
        <f t="shared" si="142"/>
        <v>RXYPARK AVENUE</v>
      </c>
      <c r="BE4464" s="133" t="s">
        <v>8921</v>
      </c>
      <c r="BF4464" s="133" t="s">
        <v>8922</v>
      </c>
      <c r="BG4464" s="133" t="s">
        <v>8921</v>
      </c>
      <c r="BH4464" s="133" t="s">
        <v>8922</v>
      </c>
      <c r="BI4464" s="133" t="s">
        <v>8750</v>
      </c>
    </row>
    <row r="4465" spans="56:61" s="20" customFormat="1" ht="15" hidden="1" x14ac:dyDescent="0.25">
      <c r="BD4465" t="str">
        <f t="shared" si="142"/>
        <v>RXYPARK ROAD</v>
      </c>
      <c r="BE4465" s="133" t="s">
        <v>8923</v>
      </c>
      <c r="BF4465" s="133" t="s">
        <v>8924</v>
      </c>
      <c r="BG4465" s="133" t="s">
        <v>8923</v>
      </c>
      <c r="BH4465" s="133" t="s">
        <v>8924</v>
      </c>
      <c r="BI4465" s="133" t="s">
        <v>8750</v>
      </c>
    </row>
    <row r="4466" spans="56:61" s="20" customFormat="1" ht="15" hidden="1" x14ac:dyDescent="0.25">
      <c r="BD4466" t="str">
        <f t="shared" si="142"/>
        <v>RXYPARKVIEW SURGERY</v>
      </c>
      <c r="BE4466" s="133" t="s">
        <v>8925</v>
      </c>
      <c r="BF4466" s="133" t="s">
        <v>8926</v>
      </c>
      <c r="BG4466" s="133" t="s">
        <v>8925</v>
      </c>
      <c r="BH4466" s="133" t="s">
        <v>8926</v>
      </c>
      <c r="BI4466" s="133" t="s">
        <v>8750</v>
      </c>
    </row>
    <row r="4467" spans="56:61" s="20" customFormat="1" ht="15" hidden="1" x14ac:dyDescent="0.25">
      <c r="BD4467" t="str">
        <f t="shared" si="142"/>
        <v>RXYQUEEN ANNE CAR PARK (LAND ONLY)</v>
      </c>
      <c r="BE4467" s="133" t="s">
        <v>8927</v>
      </c>
      <c r="BF4467" s="133" t="s">
        <v>8928</v>
      </c>
      <c r="BG4467" s="133" t="s">
        <v>8927</v>
      </c>
      <c r="BH4467" s="133" t="s">
        <v>8928</v>
      </c>
      <c r="BI4467" s="133" t="s">
        <v>8750</v>
      </c>
    </row>
    <row r="4468" spans="56:61" s="20" customFormat="1" ht="15" hidden="1" x14ac:dyDescent="0.25">
      <c r="BD4468" t="str">
        <f t="shared" si="142"/>
        <v>RXYQUEEN ELIZABETH THE QUEEN MOTHER HOSPITAL</v>
      </c>
      <c r="BE4468" s="133" t="s">
        <v>8929</v>
      </c>
      <c r="BF4468" s="133" t="s">
        <v>5793</v>
      </c>
      <c r="BG4468" s="133" t="s">
        <v>8929</v>
      </c>
      <c r="BH4468" s="133" t="s">
        <v>5793</v>
      </c>
      <c r="BI4468" s="133" t="s">
        <v>8750</v>
      </c>
    </row>
    <row r="4469" spans="56:61" s="20" customFormat="1" ht="15" hidden="1" x14ac:dyDescent="0.25">
      <c r="BD4469" t="str">
        <f t="shared" si="142"/>
        <v>RXYRAINHAM HEALTH CLINIC</v>
      </c>
      <c r="BE4469" s="133" t="s">
        <v>8930</v>
      </c>
      <c r="BF4469" s="133" t="s">
        <v>8931</v>
      </c>
      <c r="BG4469" s="133" t="s">
        <v>8930</v>
      </c>
      <c r="BH4469" s="133" t="s">
        <v>8931</v>
      </c>
      <c r="BI4469" s="133" t="s">
        <v>8750</v>
      </c>
    </row>
    <row r="4470" spans="56:61" s="20" customFormat="1" ht="15" hidden="1" x14ac:dyDescent="0.25">
      <c r="BD4470" t="str">
        <f t="shared" si="142"/>
        <v>RXYRIVENDELL</v>
      </c>
      <c r="BE4470" s="133" t="s">
        <v>8932</v>
      </c>
      <c r="BF4470" s="133" t="s">
        <v>501</v>
      </c>
      <c r="BG4470" s="133" t="s">
        <v>8932</v>
      </c>
      <c r="BH4470" s="133" t="s">
        <v>501</v>
      </c>
      <c r="BI4470" s="133" t="s">
        <v>8750</v>
      </c>
    </row>
    <row r="4471" spans="56:61" s="20" customFormat="1" ht="15" hidden="1" x14ac:dyDescent="0.25">
      <c r="BD4471" t="str">
        <f t="shared" si="142"/>
        <v>RXYRIVERSIDE HOUSE</v>
      </c>
      <c r="BE4471" s="133" t="s">
        <v>8933</v>
      </c>
      <c r="BF4471" s="133" t="s">
        <v>8934</v>
      </c>
      <c r="BG4471" s="133" t="s">
        <v>8933</v>
      </c>
      <c r="BH4471" s="133" t="s">
        <v>8934</v>
      </c>
      <c r="BI4471" s="133" t="s">
        <v>8750</v>
      </c>
    </row>
    <row r="4472" spans="56:61" s="20" customFormat="1" ht="15" hidden="1" x14ac:dyDescent="0.25">
      <c r="BD4472" t="str">
        <f t="shared" si="142"/>
        <v>RXYROCHESTER AIRPORT (C.E.L.S)</v>
      </c>
      <c r="BE4472" s="133" t="s">
        <v>8935</v>
      </c>
      <c r="BF4472" s="133" t="s">
        <v>8936</v>
      </c>
      <c r="BG4472" s="133" t="s">
        <v>8935</v>
      </c>
      <c r="BH4472" s="133" t="s">
        <v>8936</v>
      </c>
      <c r="BI4472" s="133" t="s">
        <v>8750</v>
      </c>
    </row>
    <row r="4473" spans="56:61" s="20" customFormat="1" ht="15" hidden="1" x14ac:dyDescent="0.25">
      <c r="BD4473" t="str">
        <f t="shared" si="142"/>
        <v>RXYSHEERNESS HEALTH CENTRE</v>
      </c>
      <c r="BE4473" s="133" t="s">
        <v>8937</v>
      </c>
      <c r="BF4473" s="133" t="s">
        <v>8938</v>
      </c>
      <c r="BG4473" s="133" t="s">
        <v>8937</v>
      </c>
      <c r="BH4473" s="133" t="s">
        <v>8938</v>
      </c>
      <c r="BI4473" s="133" t="s">
        <v>8750</v>
      </c>
    </row>
    <row r="4474" spans="56:61" s="20" customFormat="1" ht="15" hidden="1" x14ac:dyDescent="0.25">
      <c r="BD4474" t="str">
        <f t="shared" si="142"/>
        <v>RXYSHEPWAY COMMUNITY MENTAL HEALTH TEAM</v>
      </c>
      <c r="BE4474" s="133" t="s">
        <v>8939</v>
      </c>
      <c r="BF4474" s="133" t="s">
        <v>8940</v>
      </c>
      <c r="BG4474" s="133" t="s">
        <v>8939</v>
      </c>
      <c r="BH4474" s="133" t="s">
        <v>8940</v>
      </c>
      <c r="BI4474" s="133" t="s">
        <v>8750</v>
      </c>
    </row>
    <row r="4475" spans="56:61" s="20" customFormat="1" ht="15" hidden="1" x14ac:dyDescent="0.25">
      <c r="BD4475" t="str">
        <f t="shared" si="142"/>
        <v>RXYSITTINGBOURNE CMHC</v>
      </c>
      <c r="BE4475" s="133" t="s">
        <v>8941</v>
      </c>
      <c r="BF4475" s="133" t="s">
        <v>8942</v>
      </c>
      <c r="BG4475" s="133" t="s">
        <v>8941</v>
      </c>
      <c r="BH4475" s="133" t="s">
        <v>8942</v>
      </c>
      <c r="BI4475" s="133" t="s">
        <v>8750</v>
      </c>
    </row>
    <row r="4476" spans="56:61" s="20" customFormat="1" ht="15" hidden="1" x14ac:dyDescent="0.25">
      <c r="BD4476" t="str">
        <f t="shared" si="142"/>
        <v>RXYSOUTHLANDS</v>
      </c>
      <c r="BE4476" s="133" t="s">
        <v>8943</v>
      </c>
      <c r="BF4476" s="133" t="s">
        <v>8944</v>
      </c>
      <c r="BG4476" s="133" t="s">
        <v>8943</v>
      </c>
      <c r="BH4476" s="133" t="s">
        <v>8944</v>
      </c>
      <c r="BI4476" s="133" t="s">
        <v>8750</v>
      </c>
    </row>
    <row r="4477" spans="56:61" s="20" customFormat="1" ht="15" hidden="1" x14ac:dyDescent="0.25">
      <c r="BD4477" t="str">
        <f t="shared" si="142"/>
        <v>RXYSPA HOUSE</v>
      </c>
      <c r="BE4477" s="133" t="s">
        <v>8945</v>
      </c>
      <c r="BF4477" s="133" t="s">
        <v>8946</v>
      </c>
      <c r="BG4477" s="133" t="s">
        <v>8945</v>
      </c>
      <c r="BH4477" s="133" t="s">
        <v>8946</v>
      </c>
      <c r="BI4477" s="133" t="s">
        <v>8750</v>
      </c>
    </row>
    <row r="4478" spans="56:61" s="20" customFormat="1" ht="15" hidden="1" x14ac:dyDescent="0.25">
      <c r="BD4478" t="str">
        <f t="shared" si="142"/>
        <v>RXYSPRINGWOOD CLOSE</v>
      </c>
      <c r="BE4478" s="133" t="s">
        <v>8947</v>
      </c>
      <c r="BF4478" s="133" t="s">
        <v>8948</v>
      </c>
      <c r="BG4478" s="133" t="s">
        <v>8947</v>
      </c>
      <c r="BH4478" s="133" t="s">
        <v>8948</v>
      </c>
      <c r="BI4478" s="133" t="s">
        <v>8750</v>
      </c>
    </row>
    <row r="4479" spans="56:61" s="20" customFormat="1" ht="15" hidden="1" x14ac:dyDescent="0.25">
      <c r="BD4479" t="str">
        <f t="shared" si="142"/>
        <v>RXYST ANDREWS ROAD (LAND ONLY)</v>
      </c>
      <c r="BE4479" s="133" t="s">
        <v>8949</v>
      </c>
      <c r="BF4479" s="133" t="s">
        <v>8950</v>
      </c>
      <c r="BG4479" s="133" t="s">
        <v>8949</v>
      </c>
      <c r="BH4479" s="133" t="s">
        <v>8950</v>
      </c>
      <c r="BI4479" s="133" t="s">
        <v>8750</v>
      </c>
    </row>
    <row r="4480" spans="56:61" s="20" customFormat="1" ht="15" hidden="1" x14ac:dyDescent="0.25">
      <c r="BD4480" t="str">
        <f t="shared" si="142"/>
        <v>RXYST JOHNS CENTRE - DORSET HOUSE</v>
      </c>
      <c r="BE4480" s="133" t="s">
        <v>8951</v>
      </c>
      <c r="BF4480" s="133" t="s">
        <v>8952</v>
      </c>
      <c r="BG4480" s="133" t="s">
        <v>8951</v>
      </c>
      <c r="BH4480" s="133" t="s">
        <v>8952</v>
      </c>
      <c r="BI4480" s="133" t="s">
        <v>8750</v>
      </c>
    </row>
    <row r="4481" spans="56:61" s="20" customFormat="1" ht="15" hidden="1" x14ac:dyDescent="0.25">
      <c r="BD4481" t="str">
        <f t="shared" si="142"/>
        <v>RXYST JOHNS LODGE</v>
      </c>
      <c r="BE4481" s="133" t="s">
        <v>8953</v>
      </c>
      <c r="BF4481" s="133" t="s">
        <v>8954</v>
      </c>
      <c r="BG4481" s="133" t="s">
        <v>8953</v>
      </c>
      <c r="BH4481" s="133" t="s">
        <v>8954</v>
      </c>
      <c r="BI4481" s="133" t="s">
        <v>8750</v>
      </c>
    </row>
    <row r="4482" spans="56:61" s="20" customFormat="1" ht="15" hidden="1" x14ac:dyDescent="0.25">
      <c r="BD4482" t="str">
        <f t="shared" si="142"/>
        <v>RXYST MARTINS HOSPITAL</v>
      </c>
      <c r="BE4482" s="133" t="s">
        <v>8955</v>
      </c>
      <c r="BF4482" s="133" t="s">
        <v>199</v>
      </c>
      <c r="BG4482" s="133" t="s">
        <v>8955</v>
      </c>
      <c r="BH4482" s="133" t="s">
        <v>199</v>
      </c>
      <c r="BI4482" s="133" t="s">
        <v>8750</v>
      </c>
    </row>
    <row r="4483" spans="56:61" s="20" customFormat="1" ht="15" hidden="1" x14ac:dyDescent="0.25">
      <c r="BD4483" t="str">
        <f t="shared" ref="BD4483:BD4547" si="143">CONCATENATE(LEFT(BE4483, 3),BF4483)</f>
        <v>RXYST MARTINS HOSPITAL STAFF FLATS</v>
      </c>
      <c r="BE4483" s="133" t="s">
        <v>8956</v>
      </c>
      <c r="BF4483" s="133" t="s">
        <v>8957</v>
      </c>
      <c r="BG4483" s="133" t="s">
        <v>8956</v>
      </c>
      <c r="BH4483" s="133" t="s">
        <v>8957</v>
      </c>
      <c r="BI4483" s="133" t="s">
        <v>8750</v>
      </c>
    </row>
    <row r="4484" spans="56:61" s="20" customFormat="1" ht="15" hidden="1" x14ac:dyDescent="0.25">
      <c r="BD4484" t="str">
        <f t="shared" si="143"/>
        <v>RXYST MARTINS NEW BUILDING</v>
      </c>
      <c r="BE4484" s="133" t="s">
        <v>8958</v>
      </c>
      <c r="BF4484" s="133" t="s">
        <v>8959</v>
      </c>
      <c r="BG4484" s="133" t="s">
        <v>8958</v>
      </c>
      <c r="BH4484" s="133" t="s">
        <v>8959</v>
      </c>
      <c r="BI4484" s="133" t="s">
        <v>8750</v>
      </c>
    </row>
    <row r="4485" spans="56:61" s="20" customFormat="1" ht="15" hidden="1" x14ac:dyDescent="0.25">
      <c r="BD4485" t="str">
        <f t="shared" si="143"/>
        <v>RXYST MICHAELS HOUSE</v>
      </c>
      <c r="BE4485" s="133" t="s">
        <v>8960</v>
      </c>
      <c r="BF4485" s="133" t="s">
        <v>8961</v>
      </c>
      <c r="BG4485" s="133" t="s">
        <v>8960</v>
      </c>
      <c r="BH4485" s="133" t="s">
        <v>8961</v>
      </c>
      <c r="BI4485" s="133" t="s">
        <v>8750</v>
      </c>
    </row>
    <row r="4486" spans="56:61" s="20" customFormat="1" ht="15" hidden="1" x14ac:dyDescent="0.25">
      <c r="BD4486" t="str">
        <f t="shared" si="143"/>
        <v>RXYSTAFF RESIDENCES</v>
      </c>
      <c r="BE4486" s="133" t="s">
        <v>8962</v>
      </c>
      <c r="BF4486" s="133" t="s">
        <v>8963</v>
      </c>
      <c r="BG4486" s="133" t="s">
        <v>8962</v>
      </c>
      <c r="BH4486" s="133" t="s">
        <v>8963</v>
      </c>
      <c r="BI4486" s="133" t="s">
        <v>8750</v>
      </c>
    </row>
    <row r="4487" spans="56:61" s="20" customFormat="1" ht="15" hidden="1" x14ac:dyDescent="0.25">
      <c r="BD4487" t="str">
        <f t="shared" si="143"/>
        <v>RXYSTANLEY HOUSE</v>
      </c>
      <c r="BE4487" s="133" t="s">
        <v>8964</v>
      </c>
      <c r="BF4487" s="133" t="s">
        <v>8965</v>
      </c>
      <c r="BG4487" s="133" t="s">
        <v>8964</v>
      </c>
      <c r="BH4487" s="133" t="s">
        <v>8965</v>
      </c>
      <c r="BI4487" s="133" t="s">
        <v>8750</v>
      </c>
    </row>
    <row r="4488" spans="56:61" s="20" customFormat="1" ht="15" hidden="1" x14ac:dyDescent="0.25">
      <c r="BD4488" t="str">
        <f t="shared" si="143"/>
        <v>RXYTHANET MENTAL HEALTH UNIT</v>
      </c>
      <c r="BE4488" s="133" t="s">
        <v>8966</v>
      </c>
      <c r="BF4488" s="133" t="s">
        <v>8967</v>
      </c>
      <c r="BG4488" s="133" t="s">
        <v>8966</v>
      </c>
      <c r="BH4488" s="133" t="s">
        <v>8967</v>
      </c>
      <c r="BI4488" s="133" t="s">
        <v>8750</v>
      </c>
    </row>
    <row r="4489" spans="56:61" s="20" customFormat="1" ht="15" hidden="1" x14ac:dyDescent="0.25">
      <c r="BD4489" t="str">
        <f t="shared" si="143"/>
        <v>RXYTHE BEACON</v>
      </c>
      <c r="BE4489" s="133" t="s">
        <v>8968</v>
      </c>
      <c r="BF4489" s="133" t="s">
        <v>6801</v>
      </c>
      <c r="BG4489" s="133" t="s">
        <v>8968</v>
      </c>
      <c r="BH4489" s="133" t="s">
        <v>6801</v>
      </c>
      <c r="BI4489" s="133" t="s">
        <v>8750</v>
      </c>
    </row>
    <row r="4490" spans="56:61" s="20" customFormat="1" ht="15" hidden="1" x14ac:dyDescent="0.25">
      <c r="BD4490" t="str">
        <f t="shared" si="143"/>
        <v>RXYTHE COURTYARD</v>
      </c>
      <c r="BE4490" s="133" t="s">
        <v>8969</v>
      </c>
      <c r="BF4490" s="133" t="s">
        <v>8970</v>
      </c>
      <c r="BG4490" s="133" t="s">
        <v>8969</v>
      </c>
      <c r="BH4490" s="133" t="s">
        <v>8970</v>
      </c>
      <c r="BI4490" s="133" t="s">
        <v>8750</v>
      </c>
    </row>
    <row r="4491" spans="56:61" s="20" customFormat="1" ht="15" hidden="1" x14ac:dyDescent="0.25">
      <c r="BD4491" t="str">
        <f t="shared" si="143"/>
        <v>RXYTHE HAVEN</v>
      </c>
      <c r="BE4491" s="133" t="s">
        <v>8971</v>
      </c>
      <c r="BF4491" s="133" t="s">
        <v>8972</v>
      </c>
      <c r="BG4491" s="133" t="s">
        <v>8971</v>
      </c>
      <c r="BH4491" s="133" t="s">
        <v>8972</v>
      </c>
      <c r="BI4491" s="133" t="s">
        <v>8750</v>
      </c>
    </row>
    <row r="4492" spans="56:61" s="20" customFormat="1" ht="15" hidden="1" x14ac:dyDescent="0.25">
      <c r="BD4492" t="str">
        <f t="shared" si="143"/>
        <v>RXYTHE HEALTH CLINIC</v>
      </c>
      <c r="BE4492" s="133" t="s">
        <v>8973</v>
      </c>
      <c r="BF4492" s="133" t="s">
        <v>8974</v>
      </c>
      <c r="BG4492" s="133" t="s">
        <v>8973</v>
      </c>
      <c r="BH4492" s="133" t="s">
        <v>8974</v>
      </c>
      <c r="BI4492" s="133" t="s">
        <v>8750</v>
      </c>
    </row>
    <row r="4493" spans="56:61" s="20" customFormat="1" ht="15" hidden="1" x14ac:dyDescent="0.25">
      <c r="BD4493" t="str">
        <f t="shared" si="143"/>
        <v>RXYTHE PAGODA</v>
      </c>
      <c r="BE4493" s="133" t="s">
        <v>8975</v>
      </c>
      <c r="BF4493" s="133" t="s">
        <v>8976</v>
      </c>
      <c r="BG4493" s="133" t="s">
        <v>8975</v>
      </c>
      <c r="BH4493" s="133" t="s">
        <v>8976</v>
      </c>
      <c r="BI4493" s="133" t="s">
        <v>8750</v>
      </c>
    </row>
    <row r="4494" spans="56:61" s="20" customFormat="1" ht="15" hidden="1" x14ac:dyDescent="0.25">
      <c r="BD4494" t="str">
        <f t="shared" si="143"/>
        <v>RXYTHE SPRINGS</v>
      </c>
      <c r="BE4494" s="133" t="s">
        <v>8977</v>
      </c>
      <c r="BF4494" s="133" t="s">
        <v>8978</v>
      </c>
      <c r="BG4494" s="133" t="s">
        <v>8977</v>
      </c>
      <c r="BH4494" s="133" t="s">
        <v>8978</v>
      </c>
      <c r="BI4494" s="133" t="s">
        <v>8750</v>
      </c>
    </row>
    <row r="4495" spans="56:61" s="20" customFormat="1" ht="15" hidden="1" x14ac:dyDescent="0.25">
      <c r="BD4495" t="str">
        <f t="shared" si="143"/>
        <v>RXYTONBRIDGE ROAD</v>
      </c>
      <c r="BE4495" s="133" t="s">
        <v>8979</v>
      </c>
      <c r="BF4495" s="133" t="s">
        <v>8980</v>
      </c>
      <c r="BG4495" s="133" t="s">
        <v>8979</v>
      </c>
      <c r="BH4495" s="133" t="s">
        <v>8980</v>
      </c>
      <c r="BI4495" s="133" t="s">
        <v>8750</v>
      </c>
    </row>
    <row r="4496" spans="56:61" s="20" customFormat="1" ht="15" hidden="1" x14ac:dyDescent="0.25">
      <c r="BD4496" t="str">
        <f t="shared" si="143"/>
        <v>RXYTONBRIDGE ROAD</v>
      </c>
      <c r="BE4496" s="133" t="s">
        <v>8981</v>
      </c>
      <c r="BF4496" s="133" t="s">
        <v>8980</v>
      </c>
      <c r="BG4496" s="133" t="s">
        <v>8981</v>
      </c>
      <c r="BH4496" s="133" t="s">
        <v>8980</v>
      </c>
      <c r="BI4496" s="133" t="s">
        <v>8750</v>
      </c>
    </row>
    <row r="4497" spans="56:61" s="20" customFormat="1" ht="15" hidden="1" x14ac:dyDescent="0.25">
      <c r="BD4497" t="str">
        <f t="shared" si="143"/>
        <v>RXYTOWNLOCK DAY CENTRE</v>
      </c>
      <c r="BE4497" s="133" t="s">
        <v>8982</v>
      </c>
      <c r="BF4497" s="133" t="s">
        <v>8983</v>
      </c>
      <c r="BG4497" s="133" t="s">
        <v>8982</v>
      </c>
      <c r="BH4497" s="133" t="s">
        <v>8983</v>
      </c>
      <c r="BI4497" s="133" t="s">
        <v>8750</v>
      </c>
    </row>
    <row r="4498" spans="56:61" s="20" customFormat="1" ht="15" hidden="1" x14ac:dyDescent="0.25">
      <c r="BD4498" t="str">
        <f t="shared" si="143"/>
        <v>RXYTOWNLOCK DAY UNIT</v>
      </c>
      <c r="BE4498" s="133" t="s">
        <v>8984</v>
      </c>
      <c r="BF4498" s="133" t="s">
        <v>8985</v>
      </c>
      <c r="BG4498" s="133" t="s">
        <v>8984</v>
      </c>
      <c r="BH4498" s="133" t="s">
        <v>8985</v>
      </c>
      <c r="BI4498" s="133" t="s">
        <v>8750</v>
      </c>
    </row>
    <row r="4499" spans="56:61" s="20" customFormat="1" ht="15" hidden="1" x14ac:dyDescent="0.25">
      <c r="BD4499" t="str">
        <f t="shared" si="143"/>
        <v>RXYTWISLETON COURT</v>
      </c>
      <c r="BE4499" s="133" t="s">
        <v>8986</v>
      </c>
      <c r="BF4499" s="133" t="s">
        <v>8987</v>
      </c>
      <c r="BG4499" s="133" t="s">
        <v>8986</v>
      </c>
      <c r="BH4499" s="133" t="s">
        <v>8987</v>
      </c>
      <c r="BI4499" s="133" t="s">
        <v>8750</v>
      </c>
    </row>
    <row r="4500" spans="56:61" s="20" customFormat="1" ht="15" hidden="1" x14ac:dyDescent="0.25">
      <c r="BD4500" t="str">
        <f t="shared" si="143"/>
        <v>RXYWILLIAM HARVEY HOSPITAL</v>
      </c>
      <c r="BE4500" s="133" t="s">
        <v>8988</v>
      </c>
      <c r="BF4500" s="133" t="s">
        <v>6468</v>
      </c>
      <c r="BG4500" s="133" t="s">
        <v>8988</v>
      </c>
      <c r="BH4500" s="133" t="s">
        <v>6468</v>
      </c>
      <c r="BI4500" s="133" t="s">
        <v>8750</v>
      </c>
    </row>
    <row r="4501" spans="56:61" s="20" customFormat="1" ht="15" hidden="1" x14ac:dyDescent="0.25">
      <c r="BD4501" t="str">
        <f t="shared" si="143"/>
        <v>RXYWOODEND</v>
      </c>
      <c r="BE4501" s="133" t="s">
        <v>8989</v>
      </c>
      <c r="BF4501" s="133" t="s">
        <v>8990</v>
      </c>
      <c r="BG4501" s="133" t="s">
        <v>8989</v>
      </c>
      <c r="BH4501" s="133" t="s">
        <v>8990</v>
      </c>
      <c r="BI4501" s="133" t="s">
        <v>8750</v>
      </c>
    </row>
    <row r="4502" spans="56:61" s="20" customFormat="1" ht="15" hidden="1" x14ac:dyDescent="0.25">
      <c r="BD4502" t="str">
        <f t="shared" si="143"/>
        <v>RXYWROTHAM ROAD</v>
      </c>
      <c r="BE4502" s="133" t="s">
        <v>8991</v>
      </c>
      <c r="BF4502" s="133" t="s">
        <v>8992</v>
      </c>
      <c r="BG4502" s="133" t="s">
        <v>8991</v>
      </c>
      <c r="BH4502" s="133" t="s">
        <v>8992</v>
      </c>
      <c r="BI4502" s="133" t="s">
        <v>8750</v>
      </c>
    </row>
    <row r="4503" spans="56:61" s="20" customFormat="1" ht="15" hidden="1" x14ac:dyDescent="0.25">
      <c r="BD4503" t="str">
        <f t="shared" si="143"/>
        <v>RY1ABACUS FAZAKERLEY</v>
      </c>
      <c r="BE4503" s="133" t="s">
        <v>8993</v>
      </c>
      <c r="BF4503" s="133" t="s">
        <v>8994</v>
      </c>
      <c r="BG4503" s="133" t="s">
        <v>8993</v>
      </c>
      <c r="BH4503" s="133" t="s">
        <v>8994</v>
      </c>
      <c r="BI4503" s="133" t="s">
        <v>8995</v>
      </c>
    </row>
    <row r="4504" spans="56:61" s="20" customFormat="1" ht="15" hidden="1" x14ac:dyDescent="0.25">
      <c r="BD4504" t="str">
        <f t="shared" si="143"/>
        <v>RY1BRIDGE CHAPEL</v>
      </c>
      <c r="BE4504" s="133" t="s">
        <v>8996</v>
      </c>
      <c r="BF4504" s="133" t="s">
        <v>8997</v>
      </c>
      <c r="BG4504" s="133" t="s">
        <v>8996</v>
      </c>
      <c r="BH4504" s="133" t="s">
        <v>8997</v>
      </c>
      <c r="BI4504" s="133" t="s">
        <v>8995</v>
      </c>
    </row>
    <row r="4505" spans="56:61" s="20" customFormat="1" ht="15" hidden="1" x14ac:dyDescent="0.25">
      <c r="BD4505" t="str">
        <f t="shared" si="143"/>
        <v>RY1BUILDING BRIDGES</v>
      </c>
      <c r="BE4505" s="133" t="s">
        <v>8998</v>
      </c>
      <c r="BF4505" s="133" t="s">
        <v>8999</v>
      </c>
      <c r="BG4505" s="133" t="s">
        <v>8998</v>
      </c>
      <c r="BH4505" s="133" t="s">
        <v>8999</v>
      </c>
      <c r="BI4505" s="133" t="s">
        <v>8995</v>
      </c>
    </row>
    <row r="4506" spans="56:61" s="20" customFormat="1" ht="15" hidden="1" x14ac:dyDescent="0.25">
      <c r="BD4506" t="str">
        <f t="shared" si="143"/>
        <v>RY1COMMUNITY INTEGRATED DISCHARGE UNIT</v>
      </c>
      <c r="BE4506" s="133" t="s">
        <v>9000</v>
      </c>
      <c r="BF4506" s="133" t="s">
        <v>9001</v>
      </c>
      <c r="BG4506" s="133" t="s">
        <v>9000</v>
      </c>
      <c r="BH4506" s="133" t="s">
        <v>9001</v>
      </c>
      <c r="BI4506" s="133" t="s">
        <v>8995</v>
      </c>
    </row>
    <row r="4507" spans="56:61" s="20" customFormat="1" ht="15" hidden="1" x14ac:dyDescent="0.25">
      <c r="BD4507" t="str">
        <f t="shared" si="143"/>
        <v>RY1DERMATOLOGY ICATS</v>
      </c>
      <c r="BE4507" s="133" t="s">
        <v>9002</v>
      </c>
      <c r="BF4507" s="133" t="s">
        <v>9003</v>
      </c>
      <c r="BG4507" s="133" t="s">
        <v>9002</v>
      </c>
      <c r="BH4507" s="133" t="s">
        <v>9003</v>
      </c>
      <c r="BI4507" s="133" t="s">
        <v>8995</v>
      </c>
    </row>
    <row r="4508" spans="56:61" s="20" customFormat="1" ht="15" hidden="1" x14ac:dyDescent="0.25">
      <c r="BD4508" t="str">
        <f t="shared" si="143"/>
        <v>RY1HOME LOANS</v>
      </c>
      <c r="BE4508" s="133" t="s">
        <v>9004</v>
      </c>
      <c r="BF4508" s="133" t="s">
        <v>9005</v>
      </c>
      <c r="BG4508" s="133" t="s">
        <v>9004</v>
      </c>
      <c r="BH4508" s="133" t="s">
        <v>9005</v>
      </c>
      <c r="BI4508" s="133" t="s">
        <v>8995</v>
      </c>
    </row>
    <row r="4509" spans="56:61" s="20" customFormat="1" ht="15" hidden="1" x14ac:dyDescent="0.25">
      <c r="BD4509" t="str">
        <f t="shared" si="143"/>
        <v>RY1INTERMEDIATE CARE UNIT</v>
      </c>
      <c r="BE4509" s="133" t="s">
        <v>9006</v>
      </c>
      <c r="BF4509" s="133" t="s">
        <v>4197</v>
      </c>
      <c r="BG4509" s="133" t="s">
        <v>9006</v>
      </c>
      <c r="BH4509" s="133" t="s">
        <v>4197</v>
      </c>
      <c r="BI4509" s="133" t="s">
        <v>8995</v>
      </c>
    </row>
    <row r="4510" spans="56:61" s="20" customFormat="1" ht="15" hidden="1" x14ac:dyDescent="0.25">
      <c r="BD4510" t="str">
        <f t="shared" si="143"/>
        <v>RY1LIFEBANK</v>
      </c>
      <c r="BE4510" s="133" t="s">
        <v>9007</v>
      </c>
      <c r="BF4510" s="133" t="s">
        <v>9008</v>
      </c>
      <c r="BG4510" s="133" t="s">
        <v>9007</v>
      </c>
      <c r="BH4510" s="133" t="s">
        <v>9008</v>
      </c>
      <c r="BI4510" s="133" t="s">
        <v>8995</v>
      </c>
    </row>
    <row r="4511" spans="56:61" s="20" customFormat="1" ht="15" hidden="1" x14ac:dyDescent="0.25">
      <c r="BD4511" t="str">
        <f t="shared" si="143"/>
        <v>RY1LITHERLAND SPORTS PARK</v>
      </c>
      <c r="BE4511" s="133" t="s">
        <v>9009</v>
      </c>
      <c r="BF4511" s="133" t="s">
        <v>9010</v>
      </c>
      <c r="BG4511" s="133" t="s">
        <v>9009</v>
      </c>
      <c r="BH4511" s="133" t="s">
        <v>9010</v>
      </c>
      <c r="BI4511" s="133" t="s">
        <v>8995</v>
      </c>
    </row>
    <row r="4512" spans="56:61" s="20" customFormat="1" ht="15" hidden="1" x14ac:dyDescent="0.25">
      <c r="BD4512" t="str">
        <f t="shared" si="143"/>
        <v>RY1LIVERPOOL COMMUNITY HEALTH NHS TRUST</v>
      </c>
      <c r="BE4512" s="133" t="s">
        <v>9011</v>
      </c>
      <c r="BF4512" s="133" t="s">
        <v>9012</v>
      </c>
      <c r="BG4512" s="133" t="s">
        <v>9011</v>
      </c>
      <c r="BH4512" s="133" t="s">
        <v>9012</v>
      </c>
      <c r="BI4512" s="133" t="s">
        <v>8995</v>
      </c>
    </row>
    <row r="4513" spans="56:61" s="20" customFormat="1" ht="15" hidden="1" x14ac:dyDescent="0.25">
      <c r="BD4513" t="str">
        <f t="shared" si="143"/>
        <v>RY1LIVERPOOL HEALTH PROMOTION</v>
      </c>
      <c r="BE4513" s="133" t="s">
        <v>9013</v>
      </c>
      <c r="BF4513" s="133" t="s">
        <v>9014</v>
      </c>
      <c r="BG4513" s="133" t="s">
        <v>9013</v>
      </c>
      <c r="BH4513" s="133" t="s">
        <v>9014</v>
      </c>
      <c r="BI4513" s="133" t="s">
        <v>8995</v>
      </c>
    </row>
    <row r="4514" spans="56:61" s="20" customFormat="1" ht="15" hidden="1" x14ac:dyDescent="0.25">
      <c r="BD4514" t="str">
        <f t="shared" si="143"/>
        <v>RY1MOORGATE POINT</v>
      </c>
      <c r="BE4514" s="133" t="s">
        <v>9015</v>
      </c>
      <c r="BF4514" s="133" t="s">
        <v>9016</v>
      </c>
      <c r="BG4514" s="133" t="s">
        <v>9015</v>
      </c>
      <c r="BH4514" s="133" t="s">
        <v>9016</v>
      </c>
      <c r="BI4514" s="133" t="s">
        <v>8995</v>
      </c>
    </row>
    <row r="4515" spans="56:61" s="20" customFormat="1" ht="15" hidden="1" x14ac:dyDescent="0.25">
      <c r="BD4515" t="str">
        <f t="shared" si="143"/>
        <v>RY1NATURAL BREAKS MERSEYSIDE</v>
      </c>
      <c r="BE4515" s="133" t="s">
        <v>9017</v>
      </c>
      <c r="BF4515" s="133" t="s">
        <v>9018</v>
      </c>
      <c r="BG4515" s="133" t="s">
        <v>9017</v>
      </c>
      <c r="BH4515" s="133" t="s">
        <v>9018</v>
      </c>
      <c r="BI4515" s="133" t="s">
        <v>8995</v>
      </c>
    </row>
    <row r="4516" spans="56:61" s="20" customFormat="1" ht="15" hidden="1" x14ac:dyDescent="0.25">
      <c r="BD4516" t="str">
        <f t="shared" si="143"/>
        <v>RY1NETHERTON FEELGOOD FACTORY</v>
      </c>
      <c r="BE4516" s="133" t="s">
        <v>9019</v>
      </c>
      <c r="BF4516" s="133" t="s">
        <v>9020</v>
      </c>
      <c r="BG4516" s="133" t="s">
        <v>9019</v>
      </c>
      <c r="BH4516" s="133" t="s">
        <v>9020</v>
      </c>
      <c r="BI4516" s="133" t="s">
        <v>8995</v>
      </c>
    </row>
    <row r="4517" spans="56:61" s="20" customFormat="1" ht="15" hidden="1" x14ac:dyDescent="0.25">
      <c r="BD4517" t="str">
        <f t="shared" si="143"/>
        <v>RY1NEWHALL CAMPUS (COTTAGE 2)</v>
      </c>
      <c r="BE4517" s="133" t="s">
        <v>9021</v>
      </c>
      <c r="BF4517" s="133" t="s">
        <v>9022</v>
      </c>
      <c r="BG4517" s="133" t="s">
        <v>9021</v>
      </c>
      <c r="BH4517" s="133" t="s">
        <v>9022</v>
      </c>
      <c r="BI4517" s="133" t="s">
        <v>8995</v>
      </c>
    </row>
    <row r="4518" spans="56:61" s="20" customFormat="1" ht="15" hidden="1" x14ac:dyDescent="0.25">
      <c r="BD4518" t="str">
        <f t="shared" si="143"/>
        <v>RY1NEWHALL CAMPUS (COTTAGE 7)</v>
      </c>
      <c r="BE4518" s="133" t="s">
        <v>9023</v>
      </c>
      <c r="BF4518" s="133" t="s">
        <v>9024</v>
      </c>
      <c r="BG4518" s="133" t="s">
        <v>9023</v>
      </c>
      <c r="BH4518" s="133" t="s">
        <v>9024</v>
      </c>
      <c r="BI4518" s="133" t="s">
        <v>8995</v>
      </c>
    </row>
    <row r="4519" spans="56:61" s="20" customFormat="1" ht="15" hidden="1" x14ac:dyDescent="0.25">
      <c r="BD4519" t="str">
        <f t="shared" si="143"/>
        <v>RY1OPTOPLAST</v>
      </c>
      <c r="BE4519" s="133" t="s">
        <v>9025</v>
      </c>
      <c r="BF4519" s="133" t="s">
        <v>9026</v>
      </c>
      <c r="BG4519" s="133" t="s">
        <v>9025</v>
      </c>
      <c r="BH4519" s="133" t="s">
        <v>9026</v>
      </c>
      <c r="BI4519" s="133" t="s">
        <v>8995</v>
      </c>
    </row>
    <row r="4520" spans="56:61" s="20" customFormat="1" ht="15" hidden="1" x14ac:dyDescent="0.25">
      <c r="BD4520" t="str">
        <f t="shared" si="143"/>
        <v>RY1PAVILLION 6</v>
      </c>
      <c r="BE4520" s="133" t="s">
        <v>9027</v>
      </c>
      <c r="BF4520" s="133" t="s">
        <v>9028</v>
      </c>
      <c r="BG4520" s="133" t="s">
        <v>9027</v>
      </c>
      <c r="BH4520" s="133" t="s">
        <v>9028</v>
      </c>
      <c r="BI4520" s="133" t="s">
        <v>8995</v>
      </c>
    </row>
    <row r="4521" spans="56:61" s="20" customFormat="1" ht="15" hidden="1" x14ac:dyDescent="0.25">
      <c r="BD4521" t="str">
        <f t="shared" si="143"/>
        <v>RY1PPU/NPC</v>
      </c>
      <c r="BE4521" s="133" t="s">
        <v>9029</v>
      </c>
      <c r="BF4521" s="133" t="s">
        <v>9030</v>
      </c>
      <c r="BG4521" s="133" t="s">
        <v>9029</v>
      </c>
      <c r="BH4521" s="133" t="s">
        <v>9030</v>
      </c>
      <c r="BI4521" s="133" t="s">
        <v>8995</v>
      </c>
    </row>
    <row r="4522" spans="56:61" s="20" customFormat="1" ht="15" hidden="1" x14ac:dyDescent="0.25">
      <c r="BD4522" t="str">
        <f t="shared" si="143"/>
        <v>RY1REGATTA PLACE</v>
      </c>
      <c r="BE4522" s="133" t="s">
        <v>9031</v>
      </c>
      <c r="BF4522" s="133" t="s">
        <v>6329</v>
      </c>
      <c r="BG4522" s="133" t="s">
        <v>9031</v>
      </c>
      <c r="BH4522" s="133" t="s">
        <v>6329</v>
      </c>
      <c r="BI4522" s="133" t="s">
        <v>8995</v>
      </c>
    </row>
    <row r="4523" spans="56:61" s="20" customFormat="1" ht="15" hidden="1" x14ac:dyDescent="0.25">
      <c r="BD4523" t="str">
        <f t="shared" si="143"/>
        <v>RY1RL &amp; BUHT IM&amp;T DEPARTMENT</v>
      </c>
      <c r="BE4523" s="133" t="s">
        <v>9032</v>
      </c>
      <c r="BF4523" s="133" t="s">
        <v>9033</v>
      </c>
      <c r="BG4523" s="133" t="s">
        <v>9032</v>
      </c>
      <c r="BH4523" s="133" t="s">
        <v>9033</v>
      </c>
      <c r="BI4523" s="133" t="s">
        <v>8995</v>
      </c>
    </row>
    <row r="4524" spans="56:61" s="20" customFormat="1" ht="15" hidden="1" x14ac:dyDescent="0.25">
      <c r="BD4524" t="str">
        <f t="shared" si="143"/>
        <v>RY1ROTUNDA DEMOGRAPHIC THERAPUTIC COMMUNITY</v>
      </c>
      <c r="BE4524" s="133" t="s">
        <v>9034</v>
      </c>
      <c r="BF4524" s="133" t="s">
        <v>9035</v>
      </c>
      <c r="BG4524" s="133" t="s">
        <v>9034</v>
      </c>
      <c r="BH4524" s="133" t="s">
        <v>9035</v>
      </c>
      <c r="BI4524" s="133" t="s">
        <v>8995</v>
      </c>
    </row>
    <row r="4525" spans="56:61" s="20" customFormat="1" ht="15" hidden="1" x14ac:dyDescent="0.25">
      <c r="BD4525" t="str">
        <f t="shared" si="143"/>
        <v>RY1ST JAMES</v>
      </c>
      <c r="BE4525" s="133" t="s">
        <v>9036</v>
      </c>
      <c r="BF4525" s="133" t="s">
        <v>9037</v>
      </c>
      <c r="BG4525" s="133" t="s">
        <v>9036</v>
      </c>
      <c r="BH4525" s="133" t="s">
        <v>9037</v>
      </c>
      <c r="BI4525" s="133" t="s">
        <v>8995</v>
      </c>
    </row>
    <row r="4526" spans="56:61" s="20" customFormat="1" ht="15" hidden="1" x14ac:dyDescent="0.25">
      <c r="BD4526" t="str">
        <f t="shared" si="143"/>
        <v>RY1TEA FACTORY</v>
      </c>
      <c r="BE4526" s="133" t="s">
        <v>9038</v>
      </c>
      <c r="BF4526" s="133" t="s">
        <v>9039</v>
      </c>
      <c r="BG4526" s="133" t="s">
        <v>9038</v>
      </c>
      <c r="BH4526" s="133" t="s">
        <v>9039</v>
      </c>
      <c r="BI4526" s="133" t="s">
        <v>8995</v>
      </c>
    </row>
    <row r="4527" spans="56:61" s="20" customFormat="1" ht="15" hidden="1" x14ac:dyDescent="0.25">
      <c r="BD4527" t="str">
        <f t="shared" si="143"/>
        <v>RY1UC24</v>
      </c>
      <c r="BE4527" s="133" t="s">
        <v>9040</v>
      </c>
      <c r="BF4527" s="133" t="s">
        <v>9041</v>
      </c>
      <c r="BG4527" s="133" t="s">
        <v>9040</v>
      </c>
      <c r="BH4527" s="133" t="s">
        <v>9041</v>
      </c>
      <c r="BI4527" s="133" t="s">
        <v>8995</v>
      </c>
    </row>
    <row r="4528" spans="56:61" s="20" customFormat="1" ht="15" hidden="1" x14ac:dyDescent="0.25">
      <c r="BD4528" t="str">
        <f t="shared" si="143"/>
        <v>RY1UNPLANNED CARE</v>
      </c>
      <c r="BE4528" s="133" t="s">
        <v>9042</v>
      </c>
      <c r="BF4528" s="133" t="s">
        <v>9043</v>
      </c>
      <c r="BG4528" s="133" t="s">
        <v>9042</v>
      </c>
      <c r="BH4528" s="133" t="s">
        <v>9043</v>
      </c>
      <c r="BI4528" s="133" t="s">
        <v>8995</v>
      </c>
    </row>
    <row r="4529" spans="56:61" s="20" customFormat="1" ht="15" hidden="1" x14ac:dyDescent="0.25">
      <c r="BD4529" t="str">
        <f t="shared" si="143"/>
        <v>RY1WARD 35 COMMUNITY INTERMEDIATE CARE UNIT</v>
      </c>
      <c r="BE4529" s="133" t="s">
        <v>9044</v>
      </c>
      <c r="BF4529" s="133" t="s">
        <v>9045</v>
      </c>
      <c r="BG4529" s="133" t="s">
        <v>9044</v>
      </c>
      <c r="BH4529" s="133" t="s">
        <v>9045</v>
      </c>
      <c r="BI4529" s="133" t="s">
        <v>8995</v>
      </c>
    </row>
    <row r="4530" spans="56:61" s="20" customFormat="1" ht="15" hidden="1" x14ac:dyDescent="0.25">
      <c r="BD4530" t="str">
        <f t="shared" si="143"/>
        <v>RY2ALTRINCHAM GENERAL HOSPITAL</v>
      </c>
      <c r="BE4530" s="133" t="s">
        <v>9046</v>
      </c>
      <c r="BF4530" s="133" t="s">
        <v>9047</v>
      </c>
      <c r="BG4530" s="133" t="s">
        <v>9046</v>
      </c>
      <c r="BH4530" s="133" t="s">
        <v>9047</v>
      </c>
      <c r="BI4530" s="133" t="s">
        <v>9048</v>
      </c>
    </row>
    <row r="4531" spans="56:61" s="20" customFormat="1" ht="15" hidden="1" x14ac:dyDescent="0.25">
      <c r="BD4531" t="str">
        <f t="shared" si="143"/>
        <v>RY2CINNAMON BROW UNIT</v>
      </c>
      <c r="BE4531" s="133" t="s">
        <v>9049</v>
      </c>
      <c r="BF4531" s="133" t="s">
        <v>9050</v>
      </c>
      <c r="BG4531" s="133" t="s">
        <v>9049</v>
      </c>
      <c r="BH4531" s="133" t="s">
        <v>9050</v>
      </c>
      <c r="BI4531" s="133" t="s">
        <v>9048</v>
      </c>
    </row>
    <row r="4532" spans="56:61" s="20" customFormat="1" ht="15" hidden="1" x14ac:dyDescent="0.25">
      <c r="BD4532" t="str">
        <f t="shared" si="143"/>
        <v>RY2HALTON GENERAL HOSPITAL</v>
      </c>
      <c r="BE4532" s="133" t="s">
        <v>9051</v>
      </c>
      <c r="BF4532" s="133" t="s">
        <v>9052</v>
      </c>
      <c r="BG4532" s="133" t="s">
        <v>9051</v>
      </c>
      <c r="BH4532" s="133" t="s">
        <v>9052</v>
      </c>
      <c r="BI4532" s="133" t="s">
        <v>9048</v>
      </c>
    </row>
    <row r="4533" spans="56:61" s="20" customFormat="1" ht="15" hidden="1" x14ac:dyDescent="0.25">
      <c r="BD4533" t="str">
        <f t="shared" si="143"/>
        <v>RY2HIGHFIELD HOSPITAL</v>
      </c>
      <c r="BE4533" s="133" t="s">
        <v>9053</v>
      </c>
      <c r="BF4533" s="133" t="s">
        <v>6954</v>
      </c>
      <c r="BG4533" s="133" t="s">
        <v>9053</v>
      </c>
      <c r="BH4533" s="133" t="s">
        <v>6954</v>
      </c>
      <c r="BI4533" s="133" t="s">
        <v>9048</v>
      </c>
    </row>
    <row r="4534" spans="56:61" s="20" customFormat="1" ht="15" hidden="1" x14ac:dyDescent="0.25">
      <c r="BD4534" t="str">
        <f t="shared" si="143"/>
        <v>RY2HOUGH GREEN HEALTH PARK</v>
      </c>
      <c r="BE4534" s="133" t="s">
        <v>9054</v>
      </c>
      <c r="BF4534" s="133" t="s">
        <v>9055</v>
      </c>
      <c r="BG4534" s="133" t="s">
        <v>9054</v>
      </c>
      <c r="BH4534" s="133" t="s">
        <v>9055</v>
      </c>
      <c r="BI4534" s="133" t="s">
        <v>9048</v>
      </c>
    </row>
    <row r="4535" spans="56:61" s="20" customFormat="1" ht="15" hidden="1" x14ac:dyDescent="0.25">
      <c r="BD4535" t="str">
        <f t="shared" si="143"/>
        <v>RY2LEIGH INFIRMARY</v>
      </c>
      <c r="BE4535" s="133" t="s">
        <v>9056</v>
      </c>
      <c r="BF4535" s="133" t="s">
        <v>9057</v>
      </c>
      <c r="BG4535" s="133" t="s">
        <v>9056</v>
      </c>
      <c r="BH4535" s="133" t="s">
        <v>9057</v>
      </c>
      <c r="BI4535" s="133" t="s">
        <v>9048</v>
      </c>
    </row>
    <row r="4536" spans="56:61" s="20" customFormat="1" ht="15" hidden="1" x14ac:dyDescent="0.25">
      <c r="BD4536" t="str">
        <f t="shared" si="143"/>
        <v>RY2LEIGH LOCALITY BUILDING</v>
      </c>
      <c r="BE4536" s="133" t="s">
        <v>9058</v>
      </c>
      <c r="BF4536" s="133" t="s">
        <v>9059</v>
      </c>
      <c r="BG4536" s="133" t="s">
        <v>9058</v>
      </c>
      <c r="BH4536" s="133" t="s">
        <v>9059</v>
      </c>
      <c r="BI4536" s="133" t="s">
        <v>9048</v>
      </c>
    </row>
    <row r="4537" spans="56:61" s="20" customFormat="1" ht="15" hidden="1" x14ac:dyDescent="0.25">
      <c r="BD4537" t="str">
        <f t="shared" si="143"/>
        <v>RY2NEWTON COMMUNITY HOSPITAL</v>
      </c>
      <c r="BE4537" s="133" t="s">
        <v>9060</v>
      </c>
      <c r="BF4537" s="133" t="s">
        <v>1299</v>
      </c>
      <c r="BG4537" s="133" t="s">
        <v>9060</v>
      </c>
      <c r="BH4537" s="133" t="s">
        <v>1299</v>
      </c>
      <c r="BI4537" s="133" t="s">
        <v>9048</v>
      </c>
    </row>
    <row r="4538" spans="56:61" s="20" customFormat="1" ht="15" hidden="1" x14ac:dyDescent="0.25">
      <c r="BD4538" t="str">
        <f t="shared" si="143"/>
        <v>RY2OAKWOOD UNIT</v>
      </c>
      <c r="BE4538" s="133" t="s">
        <v>9061</v>
      </c>
      <c r="BF4538" s="133" t="s">
        <v>7686</v>
      </c>
      <c r="BG4538" s="133" t="s">
        <v>9061</v>
      </c>
      <c r="BH4538" s="133" t="s">
        <v>7686</v>
      </c>
      <c r="BI4538" s="133" t="s">
        <v>9048</v>
      </c>
    </row>
    <row r="4539" spans="56:61" s="20" customFormat="1" ht="15" hidden="1" x14ac:dyDescent="0.25">
      <c r="BD4539" t="str">
        <f t="shared" si="143"/>
        <v>RY2ROYAL ALBERT EDWARD INFIRMARY</v>
      </c>
      <c r="BE4539" s="133" t="s">
        <v>9062</v>
      </c>
      <c r="BF4539" s="133" t="s">
        <v>9063</v>
      </c>
      <c r="BG4539" s="133" t="s">
        <v>9062</v>
      </c>
      <c r="BH4539" s="133" t="s">
        <v>9063</v>
      </c>
      <c r="BI4539" s="133" t="s">
        <v>9048</v>
      </c>
    </row>
    <row r="4540" spans="56:61" s="20" customFormat="1" ht="15" hidden="1" x14ac:dyDescent="0.25">
      <c r="BD4540" t="str">
        <f t="shared" si="143"/>
        <v>RY2ST HELENS HOSPITAL</v>
      </c>
      <c r="BE4540" s="133" t="s">
        <v>9064</v>
      </c>
      <c r="BF4540" s="133" t="s">
        <v>1302</v>
      </c>
      <c r="BG4540" s="133" t="s">
        <v>9064</v>
      </c>
      <c r="BH4540" s="133" t="s">
        <v>1302</v>
      </c>
      <c r="BI4540" s="133" t="s">
        <v>9048</v>
      </c>
    </row>
    <row r="4541" spans="56:61" s="20" customFormat="1" ht="15" hidden="1" x14ac:dyDescent="0.25">
      <c r="BD4541" t="str">
        <f t="shared" si="143"/>
        <v>RY2STANDISHGATE</v>
      </c>
      <c r="BE4541" s="133" t="s">
        <v>9065</v>
      </c>
      <c r="BF4541" s="133" t="s">
        <v>9066</v>
      </c>
      <c r="BG4541" s="133" t="s">
        <v>9065</v>
      </c>
      <c r="BH4541" s="133" t="s">
        <v>9066</v>
      </c>
      <c r="BI4541" s="133" t="s">
        <v>9048</v>
      </c>
    </row>
    <row r="4542" spans="56:61" s="20" customFormat="1" ht="15" hidden="1" x14ac:dyDescent="0.25">
      <c r="BD4542" t="str">
        <f t="shared" si="143"/>
        <v>RY2PADGATE HOUSE RESIDENTIAL CARE</v>
      </c>
      <c r="BE4542" s="133" t="s">
        <v>9067</v>
      </c>
      <c r="BF4542" s="133" t="s">
        <v>9068</v>
      </c>
      <c r="BG4542" s="133" t="s">
        <v>9067</v>
      </c>
      <c r="BH4542" s="133" t="s">
        <v>9068</v>
      </c>
      <c r="BI4542" s="133" t="s">
        <v>9048</v>
      </c>
    </row>
    <row r="4543" spans="56:61" s="20" customFormat="1" ht="15" hidden="1" x14ac:dyDescent="0.25">
      <c r="BD4543" t="str">
        <f t="shared" si="143"/>
        <v>RY2TALK SHOP</v>
      </c>
      <c r="BE4543" s="133" t="s">
        <v>9069</v>
      </c>
      <c r="BF4543" s="133" t="s">
        <v>9070</v>
      </c>
      <c r="BG4543" s="133" t="s">
        <v>9069</v>
      </c>
      <c r="BH4543" s="133" t="s">
        <v>9070</v>
      </c>
      <c r="BI4543" s="133" t="s">
        <v>9048</v>
      </c>
    </row>
    <row r="4544" spans="56:61" s="20" customFormat="1" ht="15" hidden="1" x14ac:dyDescent="0.25">
      <c r="BD4544" t="str">
        <f t="shared" si="143"/>
        <v>RY2TAMESIDE GENERAL HOSPITAL</v>
      </c>
      <c r="BE4544" s="133" t="s">
        <v>9071</v>
      </c>
      <c r="BF4544" s="133" t="s">
        <v>2963</v>
      </c>
      <c r="BG4544" s="133" t="s">
        <v>9071</v>
      </c>
      <c r="BH4544" s="133" t="s">
        <v>2963</v>
      </c>
      <c r="BI4544" s="133" t="s">
        <v>9048</v>
      </c>
    </row>
    <row r="4545" spans="56:61" s="20" customFormat="1" ht="15" hidden="1" x14ac:dyDescent="0.25">
      <c r="BD4545" t="str">
        <f t="shared" si="143"/>
        <v>RY2THE BEACHES</v>
      </c>
      <c r="BE4545" s="133" t="s">
        <v>9072</v>
      </c>
      <c r="BF4545" s="133" t="s">
        <v>9073</v>
      </c>
      <c r="BG4545" s="133" t="s">
        <v>9072</v>
      </c>
      <c r="BH4545" s="133" t="s">
        <v>9073</v>
      </c>
      <c r="BI4545" s="133" t="s">
        <v>9048</v>
      </c>
    </row>
    <row r="4546" spans="56:61" s="20" customFormat="1" ht="15" hidden="1" x14ac:dyDescent="0.25">
      <c r="BD4546" t="str">
        <f t="shared" si="143"/>
        <v>RY2THE LAKES</v>
      </c>
      <c r="BE4546" s="133" t="s">
        <v>9074</v>
      </c>
      <c r="BF4546" s="133" t="s">
        <v>9075</v>
      </c>
      <c r="BG4546" s="133" t="s">
        <v>9074</v>
      </c>
      <c r="BH4546" s="133" t="s">
        <v>9075</v>
      </c>
      <c r="BI4546" s="133" t="s">
        <v>9048</v>
      </c>
    </row>
    <row r="4547" spans="56:61" s="20" customFormat="1" ht="15" hidden="1" x14ac:dyDescent="0.25">
      <c r="BD4547" t="str">
        <f t="shared" si="143"/>
        <v>RY2THE LINDENS</v>
      </c>
      <c r="BE4547" s="133" t="s">
        <v>9076</v>
      </c>
      <c r="BF4547" s="133" t="s">
        <v>9077</v>
      </c>
      <c r="BG4547" s="133" t="s">
        <v>9076</v>
      </c>
      <c r="BH4547" s="133" t="s">
        <v>9077</v>
      </c>
      <c r="BI4547" s="133" t="s">
        <v>9048</v>
      </c>
    </row>
    <row r="4548" spans="56:61" s="20" customFormat="1" ht="15" hidden="1" x14ac:dyDescent="0.25">
      <c r="BD4548" t="str">
        <f t="shared" ref="BD4548:BD4611" si="144">CONCATENATE(LEFT(BE4548, 3),BF4548)</f>
        <v>RY2TRAFFORD GENERAL HOSPITAL</v>
      </c>
      <c r="BE4548" s="133" t="s">
        <v>9078</v>
      </c>
      <c r="BF4548" s="133" t="s">
        <v>340</v>
      </c>
      <c r="BG4548" s="133" t="s">
        <v>9078</v>
      </c>
      <c r="BH4548" s="133" t="s">
        <v>340</v>
      </c>
      <c r="BI4548" s="133" t="s">
        <v>9048</v>
      </c>
    </row>
    <row r="4549" spans="56:61" s="20" customFormat="1" ht="15" hidden="1" x14ac:dyDescent="0.25">
      <c r="BD4549" t="str">
        <f t="shared" si="144"/>
        <v>RY2UPTON ROCKS MC</v>
      </c>
      <c r="BE4549" s="133" t="s">
        <v>9079</v>
      </c>
      <c r="BF4549" s="133" t="s">
        <v>9080</v>
      </c>
      <c r="BG4549" s="133" t="s">
        <v>9079</v>
      </c>
      <c r="BH4549" s="133" t="s">
        <v>9080</v>
      </c>
      <c r="BI4549" s="133" t="s">
        <v>9048</v>
      </c>
    </row>
    <row r="4550" spans="56:61" s="20" customFormat="1" ht="15" hidden="1" x14ac:dyDescent="0.25">
      <c r="BD4550" t="str">
        <f t="shared" si="144"/>
        <v>RY2WHISTON HOSPITAL</v>
      </c>
      <c r="BE4550" s="133" t="s">
        <v>9081</v>
      </c>
      <c r="BF4550" s="133" t="s">
        <v>1306</v>
      </c>
      <c r="BG4550" s="133" t="s">
        <v>9081</v>
      </c>
      <c r="BH4550" s="133" t="s">
        <v>1306</v>
      </c>
      <c r="BI4550" s="133" t="s">
        <v>9048</v>
      </c>
    </row>
    <row r="4551" spans="56:61" s="20" customFormat="1" ht="15" hidden="1" x14ac:dyDescent="0.25">
      <c r="BD4551" t="str">
        <f t="shared" si="144"/>
        <v>RY2WRIGHTINGTON HOSPITAL</v>
      </c>
      <c r="BE4551" s="133" t="s">
        <v>9082</v>
      </c>
      <c r="BF4551" s="133" t="s">
        <v>9083</v>
      </c>
      <c r="BG4551" s="133" t="s">
        <v>9082</v>
      </c>
      <c r="BH4551" s="133" t="s">
        <v>9083</v>
      </c>
      <c r="BI4551" s="133" t="s">
        <v>9048</v>
      </c>
    </row>
    <row r="4552" spans="56:61" s="20" customFormat="1" ht="15" hidden="1" x14ac:dyDescent="0.25">
      <c r="BD4552" t="str">
        <f t="shared" si="144"/>
        <v>RY3ASSD WEST LOCALITY</v>
      </c>
      <c r="BE4552" s="133" t="s">
        <v>9084</v>
      </c>
      <c r="BF4552" s="133" t="s">
        <v>9085</v>
      </c>
      <c r="BG4552" s="133" t="s">
        <v>9084</v>
      </c>
      <c r="BH4552" s="133" t="s">
        <v>9085</v>
      </c>
      <c r="BI4552" s="133" t="s">
        <v>9086</v>
      </c>
    </row>
    <row r="4553" spans="56:61" s="20" customFormat="1" ht="15" hidden="1" x14ac:dyDescent="0.25">
      <c r="BD4553" t="str">
        <f t="shared" si="144"/>
        <v>RY3BENJAMIN COURT</v>
      </c>
      <c r="BE4553" s="133" t="s">
        <v>9087</v>
      </c>
      <c r="BF4553" s="133" t="s">
        <v>9088</v>
      </c>
      <c r="BG4553" s="133" t="s">
        <v>9087</v>
      </c>
      <c r="BH4553" s="133" t="s">
        <v>9088</v>
      </c>
      <c r="BI4553" s="133" t="s">
        <v>9086</v>
      </c>
    </row>
    <row r="4554" spans="56:61" s="20" customFormat="1" ht="15" hidden="1" x14ac:dyDescent="0.25">
      <c r="BD4554" t="str">
        <f t="shared" si="144"/>
        <v>RY3CITY REACH</v>
      </c>
      <c r="BE4554" s="133" t="s">
        <v>9089</v>
      </c>
      <c r="BF4554" s="133" t="s">
        <v>9090</v>
      </c>
      <c r="BG4554" s="133" t="s">
        <v>9089</v>
      </c>
      <c r="BH4554" s="133" t="s">
        <v>9090</v>
      </c>
      <c r="BI4554" s="133" t="s">
        <v>9086</v>
      </c>
    </row>
    <row r="4555" spans="56:61" s="20" customFormat="1" ht="15" hidden="1" x14ac:dyDescent="0.25">
      <c r="BD4555" t="str">
        <f t="shared" si="144"/>
        <v>RY3COLMAN HOSPITAL</v>
      </c>
      <c r="BE4555" s="133" t="s">
        <v>9091</v>
      </c>
      <c r="BF4555" s="133" t="s">
        <v>9092</v>
      </c>
      <c r="BG4555" s="133" t="s">
        <v>9091</v>
      </c>
      <c r="BH4555" s="133" t="s">
        <v>9092</v>
      </c>
      <c r="BI4555" s="133" t="s">
        <v>9086</v>
      </c>
    </row>
    <row r="4556" spans="56:61" s="20" customFormat="1" ht="15" hidden="1" x14ac:dyDescent="0.25">
      <c r="BD4556" t="str">
        <f t="shared" si="144"/>
        <v>RY3CRANMER HOUSE</v>
      </c>
      <c r="BE4556" s="133" t="s">
        <v>9093</v>
      </c>
      <c r="BF4556" s="133" t="s">
        <v>9094</v>
      </c>
      <c r="BG4556" s="133" t="s">
        <v>9093</v>
      </c>
      <c r="BH4556" s="133" t="s">
        <v>9094</v>
      </c>
      <c r="BI4556" s="133" t="s">
        <v>9086</v>
      </c>
    </row>
    <row r="4557" spans="56:61" s="20" customFormat="1" ht="15" hidden="1" x14ac:dyDescent="0.25">
      <c r="BD4557" t="str">
        <f t="shared" si="144"/>
        <v>RY3CROMER HOSPITAL</v>
      </c>
      <c r="BE4557" s="133" t="s">
        <v>9095</v>
      </c>
      <c r="BF4557" s="133" t="s">
        <v>2952</v>
      </c>
      <c r="BG4557" s="133" t="s">
        <v>9095</v>
      </c>
      <c r="BH4557" s="133" t="s">
        <v>2952</v>
      </c>
      <c r="BI4557" s="133" t="s">
        <v>9086</v>
      </c>
    </row>
    <row r="4558" spans="56:61" s="20" customFormat="1" ht="15" hidden="1" x14ac:dyDescent="0.25">
      <c r="BD4558" t="str">
        <f t="shared" si="144"/>
        <v>RY3DEREHAM HOSPITAL</v>
      </c>
      <c r="BE4558" s="133" t="s">
        <v>9096</v>
      </c>
      <c r="BF4558" s="133" t="s">
        <v>9097</v>
      </c>
      <c r="BG4558" s="133" t="s">
        <v>9096</v>
      </c>
      <c r="BH4558" s="133" t="s">
        <v>9097</v>
      </c>
      <c r="BI4558" s="133" t="s">
        <v>9086</v>
      </c>
    </row>
    <row r="4559" spans="56:61" s="20" customFormat="1" ht="15" hidden="1" x14ac:dyDescent="0.25">
      <c r="BD4559" t="str">
        <f t="shared" si="144"/>
        <v>RY3DODDINGTON COMMUNITY HOSPITAL</v>
      </c>
      <c r="BE4559" s="133" t="s">
        <v>9098</v>
      </c>
      <c r="BF4559" s="133" t="s">
        <v>9099</v>
      </c>
      <c r="BG4559" s="133" t="s">
        <v>9098</v>
      </c>
      <c r="BH4559" s="133" t="s">
        <v>9099</v>
      </c>
      <c r="BI4559" s="133" t="s">
        <v>9086</v>
      </c>
    </row>
    <row r="4560" spans="56:61" s="20" customFormat="1" ht="15" hidden="1" x14ac:dyDescent="0.25">
      <c r="BD4560" t="str">
        <f t="shared" si="144"/>
        <v>RY3GAYWOOD FIRST STEPS NURSERY</v>
      </c>
      <c r="BE4560" s="133" t="s">
        <v>9100</v>
      </c>
      <c r="BF4560" s="133" t="s">
        <v>9101</v>
      </c>
      <c r="BG4560" s="133" t="s">
        <v>9100</v>
      </c>
      <c r="BH4560" s="133" t="s">
        <v>9101</v>
      </c>
      <c r="BI4560" s="133" t="s">
        <v>9086</v>
      </c>
    </row>
    <row r="4561" spans="56:61" s="20" customFormat="1" ht="15" hidden="1" x14ac:dyDescent="0.25">
      <c r="BD4561" t="str">
        <f t="shared" si="144"/>
        <v>RY3KELLING HOSPITAL</v>
      </c>
      <c r="BE4561" s="133" t="s">
        <v>9102</v>
      </c>
      <c r="BF4561" s="133" t="s">
        <v>9103</v>
      </c>
      <c r="BG4561" s="133" t="s">
        <v>9102</v>
      </c>
      <c r="BH4561" s="133" t="s">
        <v>9103</v>
      </c>
      <c r="BI4561" s="133" t="s">
        <v>9086</v>
      </c>
    </row>
    <row r="4562" spans="56:61" s="20" customFormat="1" ht="15" hidden="1" x14ac:dyDescent="0.25">
      <c r="BD4562" t="str">
        <f t="shared" si="144"/>
        <v>RY3LAKESIDE 400</v>
      </c>
      <c r="BE4562" s="133" t="s">
        <v>9104</v>
      </c>
      <c r="BF4562" s="133" t="s">
        <v>9105</v>
      </c>
      <c r="BG4562" s="133" t="s">
        <v>9104</v>
      </c>
      <c r="BH4562" s="133" t="s">
        <v>9105</v>
      </c>
      <c r="BI4562" s="133" t="s">
        <v>9086</v>
      </c>
    </row>
    <row r="4563" spans="56:61" s="20" customFormat="1" ht="15" hidden="1" x14ac:dyDescent="0.25">
      <c r="BD4563" t="str">
        <f t="shared" si="144"/>
        <v>RY3LITTLE ACORNS</v>
      </c>
      <c r="BE4563" s="133" t="s">
        <v>9106</v>
      </c>
      <c r="BF4563" s="133" t="s">
        <v>6621</v>
      </c>
      <c r="BG4563" s="133" t="s">
        <v>9106</v>
      </c>
      <c r="BH4563" s="133" t="s">
        <v>6621</v>
      </c>
      <c r="BI4563" s="133" t="s">
        <v>9086</v>
      </c>
    </row>
    <row r="4564" spans="56:61" s="20" customFormat="1" ht="15" hidden="1" x14ac:dyDescent="0.25">
      <c r="BD4564" t="str">
        <f t="shared" si="144"/>
        <v>RY3LITTLE PLUMSTEAD HOSPITAL</v>
      </c>
      <c r="BE4564" s="133" t="s">
        <v>9107</v>
      </c>
      <c r="BF4564" s="133" t="s">
        <v>6739</v>
      </c>
      <c r="BG4564" s="133" t="s">
        <v>9107</v>
      </c>
      <c r="BH4564" s="133" t="s">
        <v>6739</v>
      </c>
      <c r="BI4564" s="133" t="s">
        <v>9086</v>
      </c>
    </row>
    <row r="4565" spans="56:61" s="20" customFormat="1" ht="15" hidden="1" x14ac:dyDescent="0.25">
      <c r="BD4565" t="str">
        <f t="shared" si="144"/>
        <v>RY3MILL LODGES (3 MILL CLOSE)</v>
      </c>
      <c r="BE4565" s="133" t="s">
        <v>9108</v>
      </c>
      <c r="BF4565" s="133" t="s">
        <v>9109</v>
      </c>
      <c r="BG4565" s="133" t="s">
        <v>9108</v>
      </c>
      <c r="BH4565" s="133" t="s">
        <v>9109</v>
      </c>
      <c r="BI4565" s="133" t="s">
        <v>9086</v>
      </c>
    </row>
    <row r="4566" spans="56:61" s="20" customFormat="1" ht="15" hidden="1" x14ac:dyDescent="0.25">
      <c r="BD4566" t="str">
        <f t="shared" si="144"/>
        <v>RY3NHS NORFOLK HEALTH RECORDS</v>
      </c>
      <c r="BE4566" s="133" t="s">
        <v>9110</v>
      </c>
      <c r="BF4566" s="133" t="s">
        <v>9111</v>
      </c>
      <c r="BG4566" s="133" t="s">
        <v>9110</v>
      </c>
      <c r="BH4566" s="133" t="s">
        <v>9111</v>
      </c>
      <c r="BI4566" s="133" t="s">
        <v>9086</v>
      </c>
    </row>
    <row r="4567" spans="56:61" s="20" customFormat="1" ht="15" hidden="1" x14ac:dyDescent="0.25">
      <c r="BD4567" t="str">
        <f t="shared" si="144"/>
        <v>RY3NHS VOLUNTARY NORFOLK</v>
      </c>
      <c r="BE4567" s="133" t="s">
        <v>9112</v>
      </c>
      <c r="BF4567" s="133" t="s">
        <v>9113</v>
      </c>
      <c r="BG4567" s="133" t="s">
        <v>9112</v>
      </c>
      <c r="BH4567" s="133" t="s">
        <v>9113</v>
      </c>
      <c r="BI4567" s="133" t="s">
        <v>9086</v>
      </c>
    </row>
    <row r="4568" spans="56:61" s="20" customFormat="1" ht="15" hidden="1" x14ac:dyDescent="0.25">
      <c r="BD4568" t="str">
        <f t="shared" si="144"/>
        <v>RY3NORFOLK &amp; NORWICH UNIVERSITY HOSPITAL</v>
      </c>
      <c r="BE4568" s="133" t="s">
        <v>9114</v>
      </c>
      <c r="BF4568" s="133" t="s">
        <v>9115</v>
      </c>
      <c r="BG4568" s="133" t="s">
        <v>9114</v>
      </c>
      <c r="BH4568" s="133" t="s">
        <v>9115</v>
      </c>
      <c r="BI4568" s="133" t="s">
        <v>9086</v>
      </c>
    </row>
    <row r="4569" spans="56:61" s="20" customFormat="1" ht="15" hidden="1" x14ac:dyDescent="0.25">
      <c r="BD4569" t="str">
        <f t="shared" si="144"/>
        <v>RY3NORTH CAMBRIDGESHIRE HOSPITAL</v>
      </c>
      <c r="BE4569" s="133" t="s">
        <v>9116</v>
      </c>
      <c r="BF4569" s="133" t="s">
        <v>1439</v>
      </c>
      <c r="BG4569" s="133" t="s">
        <v>9116</v>
      </c>
      <c r="BH4569" s="133" t="s">
        <v>1439</v>
      </c>
      <c r="BI4569" s="133" t="s">
        <v>9086</v>
      </c>
    </row>
    <row r="4570" spans="56:61" s="20" customFormat="1" ht="15" hidden="1" x14ac:dyDescent="0.25">
      <c r="BD4570" t="str">
        <f t="shared" si="144"/>
        <v>RY3NORTH WALSHAM HOSPITAL</v>
      </c>
      <c r="BE4570" s="133" t="s">
        <v>9117</v>
      </c>
      <c r="BF4570" s="133" t="s">
        <v>9118</v>
      </c>
      <c r="BG4570" s="133" t="s">
        <v>9117</v>
      </c>
      <c r="BH4570" s="133" t="s">
        <v>9118</v>
      </c>
      <c r="BI4570" s="133" t="s">
        <v>9086</v>
      </c>
    </row>
    <row r="4571" spans="56:61" s="20" customFormat="1" ht="15" hidden="1" x14ac:dyDescent="0.25">
      <c r="BD4571" t="str">
        <f t="shared" si="144"/>
        <v>RY3NORWICH COMMUNITY HOSPITAL</v>
      </c>
      <c r="BE4571" s="133" t="s">
        <v>9119</v>
      </c>
      <c r="BF4571" s="133" t="s">
        <v>9120</v>
      </c>
      <c r="BG4571" s="133" t="s">
        <v>9119</v>
      </c>
      <c r="BH4571" s="133" t="s">
        <v>9120</v>
      </c>
      <c r="BI4571" s="133" t="s">
        <v>9086</v>
      </c>
    </row>
    <row r="4572" spans="56:61" s="20" customFormat="1" ht="15" hidden="1" x14ac:dyDescent="0.25">
      <c r="BD4572" t="str">
        <f t="shared" si="144"/>
        <v>RY3OGDEN COURT</v>
      </c>
      <c r="BE4572" s="133" t="s">
        <v>9121</v>
      </c>
      <c r="BF4572" s="133" t="s">
        <v>9122</v>
      </c>
      <c r="BG4572" s="133" t="s">
        <v>9121</v>
      </c>
      <c r="BH4572" s="133" t="s">
        <v>9122</v>
      </c>
      <c r="BI4572" s="133" t="s">
        <v>9086</v>
      </c>
    </row>
    <row r="4573" spans="56:61" s="20" customFormat="1" ht="15" hidden="1" x14ac:dyDescent="0.25">
      <c r="BD4573" t="str">
        <f t="shared" si="144"/>
        <v>RY3QUEEN ELIZABETH HOSPITAL</v>
      </c>
      <c r="BE4573" s="133" t="s">
        <v>9123</v>
      </c>
      <c r="BF4573" s="133" t="s">
        <v>499</v>
      </c>
      <c r="BG4573" s="133" t="s">
        <v>9123</v>
      </c>
      <c r="BH4573" s="133" t="s">
        <v>499</v>
      </c>
      <c r="BI4573" s="133" t="s">
        <v>9086</v>
      </c>
    </row>
    <row r="4574" spans="56:61" s="20" customFormat="1" ht="15" hidden="1" x14ac:dyDescent="0.25">
      <c r="BD4574" t="str">
        <f t="shared" si="144"/>
        <v>RY3ROSE COTTAGE</v>
      </c>
      <c r="BE4574" s="133" t="s">
        <v>9124</v>
      </c>
      <c r="BF4574" s="133" t="s">
        <v>9125</v>
      </c>
      <c r="BG4574" s="133" t="s">
        <v>9124</v>
      </c>
      <c r="BH4574" s="133" t="s">
        <v>9125</v>
      </c>
      <c r="BI4574" s="133" t="s">
        <v>9086</v>
      </c>
    </row>
    <row r="4575" spans="56:61" s="20" customFormat="1" ht="15" hidden="1" x14ac:dyDescent="0.25">
      <c r="BD4575" t="str">
        <f t="shared" si="144"/>
        <v>RY3RUNWOOD HOMES</v>
      </c>
      <c r="BE4575" s="133" t="s">
        <v>9126</v>
      </c>
      <c r="BF4575" s="133" t="s">
        <v>9127</v>
      </c>
      <c r="BG4575" s="133" t="s">
        <v>9126</v>
      </c>
      <c r="BH4575" s="133" t="s">
        <v>9127</v>
      </c>
      <c r="BI4575" s="133" t="s">
        <v>9086</v>
      </c>
    </row>
    <row r="4576" spans="56:61" s="20" customFormat="1" ht="15" hidden="1" x14ac:dyDescent="0.25">
      <c r="BD4576" t="str">
        <f t="shared" si="144"/>
        <v>RY3SMO RAF MARHAM</v>
      </c>
      <c r="BE4576" s="133" t="s">
        <v>9128</v>
      </c>
      <c r="BF4576" s="133" t="s">
        <v>9129</v>
      </c>
      <c r="BG4576" s="133" t="s">
        <v>9128</v>
      </c>
      <c r="BH4576" s="133" t="s">
        <v>9129</v>
      </c>
      <c r="BI4576" s="133" t="s">
        <v>9086</v>
      </c>
    </row>
    <row r="4577" spans="56:61" s="20" customFormat="1" ht="15" hidden="1" x14ac:dyDescent="0.25">
      <c r="BD4577" t="str">
        <f t="shared" si="144"/>
        <v>RY3SQUIRRELS (5 MILL CLOSE)</v>
      </c>
      <c r="BE4577" s="133" t="s">
        <v>9130</v>
      </c>
      <c r="BF4577" s="133" t="s">
        <v>9131</v>
      </c>
      <c r="BG4577" s="133" t="s">
        <v>9130</v>
      </c>
      <c r="BH4577" s="133" t="s">
        <v>9131</v>
      </c>
      <c r="BI4577" s="133" t="s">
        <v>9086</v>
      </c>
    </row>
    <row r="4578" spans="56:61" s="20" customFormat="1" ht="15" hidden="1" x14ac:dyDescent="0.25">
      <c r="BD4578" t="str">
        <f t="shared" si="144"/>
        <v>RY3ST MICHAELS HOSPITAL</v>
      </c>
      <c r="BE4578" s="133" t="s">
        <v>9132</v>
      </c>
      <c r="BF4578" s="133" t="s">
        <v>9133</v>
      </c>
      <c r="BG4578" s="133" t="s">
        <v>9132</v>
      </c>
      <c r="BH4578" s="133" t="s">
        <v>9133</v>
      </c>
      <c r="BI4578" s="133" t="s">
        <v>9086</v>
      </c>
    </row>
    <row r="4579" spans="56:61" s="20" customFormat="1" ht="15" hidden="1" x14ac:dyDescent="0.25">
      <c r="BD4579" t="str">
        <f t="shared" si="144"/>
        <v>RY3SWAFFHAM COMMUNITY HOSPITAL</v>
      </c>
      <c r="BE4579" s="133" t="s">
        <v>9134</v>
      </c>
      <c r="BF4579" s="133" t="s">
        <v>9135</v>
      </c>
      <c r="BG4579" s="133" t="s">
        <v>9134</v>
      </c>
      <c r="BH4579" s="133" t="s">
        <v>9135</v>
      </c>
      <c r="BI4579" s="133" t="s">
        <v>9086</v>
      </c>
    </row>
    <row r="4580" spans="56:61" s="20" customFormat="1" ht="15" hidden="1" x14ac:dyDescent="0.25">
      <c r="BD4580" t="str">
        <f t="shared" si="144"/>
        <v>RY3THE GREEN</v>
      </c>
      <c r="BE4580" s="133" t="s">
        <v>9136</v>
      </c>
      <c r="BF4580" s="133" t="s">
        <v>9137</v>
      </c>
      <c r="BG4580" s="133" t="s">
        <v>9136</v>
      </c>
      <c r="BH4580" s="133" t="s">
        <v>9137</v>
      </c>
      <c r="BI4580" s="133" t="s">
        <v>9086</v>
      </c>
    </row>
    <row r="4581" spans="56:61" s="20" customFormat="1" ht="15" hidden="1" x14ac:dyDescent="0.25">
      <c r="BD4581" t="str">
        <f t="shared" si="144"/>
        <v>RY3THETFORD LIFT COMMUNITY</v>
      </c>
      <c r="BE4581" s="133" t="s">
        <v>9138</v>
      </c>
      <c r="BF4581" s="133" t="s">
        <v>9139</v>
      </c>
      <c r="BG4581" s="133" t="s">
        <v>9138</v>
      </c>
      <c r="BH4581" s="133" t="s">
        <v>9139</v>
      </c>
      <c r="BI4581" s="133" t="s">
        <v>9086</v>
      </c>
    </row>
    <row r="4582" spans="56:61" s="20" customFormat="1" ht="15" hidden="1" x14ac:dyDescent="0.25">
      <c r="BD4582" t="str">
        <f t="shared" si="144"/>
        <v>RY3WALCOT HALL</v>
      </c>
      <c r="BE4582" s="133" t="s">
        <v>9140</v>
      </c>
      <c r="BF4582" s="133" t="s">
        <v>9141</v>
      </c>
      <c r="BG4582" s="133" t="s">
        <v>9140</v>
      </c>
      <c r="BH4582" s="133" t="s">
        <v>9141</v>
      </c>
      <c r="BI4582" s="133" t="s">
        <v>9086</v>
      </c>
    </row>
    <row r="4583" spans="56:61" s="20" customFormat="1" ht="15" hidden="1" x14ac:dyDescent="0.25">
      <c r="BD4583" t="str">
        <f t="shared" si="144"/>
        <v>RY3WELLS COTTAGE HOSPITAL</v>
      </c>
      <c r="BE4583" s="133" t="s">
        <v>9142</v>
      </c>
      <c r="BF4583" s="133" t="s">
        <v>9143</v>
      </c>
      <c r="BG4583" s="133" t="s">
        <v>9142</v>
      </c>
      <c r="BH4583" s="133" t="s">
        <v>9143</v>
      </c>
      <c r="BI4583" s="133" t="s">
        <v>9086</v>
      </c>
    </row>
    <row r="4584" spans="56:61" s="20" customFormat="1" ht="15" hidden="1" x14ac:dyDescent="0.25">
      <c r="BD4584" t="str">
        <f t="shared" si="144"/>
        <v>RY3WENSUM MOUNT</v>
      </c>
      <c r="BE4584" s="133" t="s">
        <v>9144</v>
      </c>
      <c r="BF4584" s="133" t="s">
        <v>9145</v>
      </c>
      <c r="BG4584" s="133" t="s">
        <v>9144</v>
      </c>
      <c r="BH4584" s="133" t="s">
        <v>9145</v>
      </c>
      <c r="BI4584" s="133" t="s">
        <v>9086</v>
      </c>
    </row>
    <row r="4585" spans="56:61" s="20" customFormat="1" ht="15" hidden="1" x14ac:dyDescent="0.25">
      <c r="BD4585" t="str">
        <f t="shared" si="144"/>
        <v>RY3WEST WING BICKLING HALL</v>
      </c>
      <c r="BE4585" s="133" t="s">
        <v>9146</v>
      </c>
      <c r="BF4585" s="133" t="s">
        <v>9147</v>
      </c>
      <c r="BG4585" s="133" t="s">
        <v>9146</v>
      </c>
      <c r="BH4585" s="133" t="s">
        <v>9147</v>
      </c>
      <c r="BI4585" s="133" t="s">
        <v>9086</v>
      </c>
    </row>
    <row r="4586" spans="56:61" s="20" customFormat="1" ht="15" hidden="1" x14ac:dyDescent="0.25">
      <c r="BD4586" t="str">
        <f t="shared" si="144"/>
        <v>RY3WOODLANDS</v>
      </c>
      <c r="BE4586" s="133" t="s">
        <v>9148</v>
      </c>
      <c r="BF4586" s="133" t="s">
        <v>2208</v>
      </c>
      <c r="BG4586" s="133" t="s">
        <v>9148</v>
      </c>
      <c r="BH4586" s="133" t="s">
        <v>2208</v>
      </c>
      <c r="BI4586" s="133" t="s">
        <v>9086</v>
      </c>
    </row>
    <row r="4587" spans="56:61" s="20" customFormat="1" ht="15" hidden="1" x14ac:dyDescent="0.25">
      <c r="BD4587" t="str">
        <f t="shared" si="144"/>
        <v>RY4APSLEY ONE</v>
      </c>
      <c r="BE4587" s="133" t="s">
        <v>9149</v>
      </c>
      <c r="BF4587" s="133" t="s">
        <v>9150</v>
      </c>
      <c r="BG4587" s="133" t="s">
        <v>9149</v>
      </c>
      <c r="BH4587" s="133" t="s">
        <v>9150</v>
      </c>
      <c r="BI4587" s="133" t="s">
        <v>9151</v>
      </c>
    </row>
    <row r="4588" spans="56:61" s="20" customFormat="1" ht="15" hidden="1" x14ac:dyDescent="0.25">
      <c r="BD4588" t="str">
        <f t="shared" si="144"/>
        <v>RY4BULL PLAIN</v>
      </c>
      <c r="BE4588" s="133" t="s">
        <v>9152</v>
      </c>
      <c r="BF4588" s="133" t="s">
        <v>9153</v>
      </c>
      <c r="BG4588" s="133" t="s">
        <v>9152</v>
      </c>
      <c r="BH4588" s="133" t="s">
        <v>9153</v>
      </c>
      <c r="BI4588" s="133" t="s">
        <v>9151</v>
      </c>
    </row>
    <row r="4589" spans="56:61" s="20" customFormat="1" ht="15" hidden="1" x14ac:dyDescent="0.25">
      <c r="BD4589" t="str">
        <f t="shared" si="144"/>
        <v>RY4CHESHUNT COMMUNITY HOSPITAL</v>
      </c>
      <c r="BE4589" s="133" t="s">
        <v>9154</v>
      </c>
      <c r="BF4589" s="133" t="s">
        <v>9155</v>
      </c>
      <c r="BG4589" s="133" t="s">
        <v>9154</v>
      </c>
      <c r="BH4589" s="133" t="s">
        <v>9155</v>
      </c>
      <c r="BI4589" s="133" t="s">
        <v>9151</v>
      </c>
    </row>
    <row r="4590" spans="56:61" s="20" customFormat="1" ht="15" hidden="1" x14ac:dyDescent="0.25">
      <c r="BD4590" t="str">
        <f t="shared" si="144"/>
        <v>RY4DANESBURY</v>
      </c>
      <c r="BE4590" s="133" t="s">
        <v>9156</v>
      </c>
      <c r="BF4590" s="133" t="s">
        <v>9157</v>
      </c>
      <c r="BG4590" s="133" t="s">
        <v>9156</v>
      </c>
      <c r="BH4590" s="133" t="s">
        <v>9157</v>
      </c>
      <c r="BI4590" s="133" t="s">
        <v>9151</v>
      </c>
    </row>
    <row r="4591" spans="56:61" s="20" customFormat="1" ht="15" hidden="1" x14ac:dyDescent="0.25">
      <c r="BD4591" t="str">
        <f t="shared" si="144"/>
        <v>RY4GARSTON CLINC</v>
      </c>
      <c r="BE4591" s="133" t="s">
        <v>9158</v>
      </c>
      <c r="BF4591" s="133" t="s">
        <v>9159</v>
      </c>
      <c r="BG4591" s="133" t="s">
        <v>9158</v>
      </c>
      <c r="BH4591" s="133" t="s">
        <v>9159</v>
      </c>
      <c r="BI4591" s="133" t="s">
        <v>9151</v>
      </c>
    </row>
    <row r="4592" spans="56:61" s="20" customFormat="1" ht="15" hidden="1" x14ac:dyDescent="0.25">
      <c r="BD4592" t="str">
        <f t="shared" si="144"/>
        <v>RY4GOSSOMS END ELDERLY CARE UNIT</v>
      </c>
      <c r="BE4592" s="133" t="s">
        <v>9160</v>
      </c>
      <c r="BF4592" s="133" t="s">
        <v>9161</v>
      </c>
      <c r="BG4592" s="133" t="s">
        <v>9160</v>
      </c>
      <c r="BH4592" s="133" t="s">
        <v>9161</v>
      </c>
      <c r="BI4592" s="133" t="s">
        <v>9151</v>
      </c>
    </row>
    <row r="4593" spans="56:61" s="20" customFormat="1" ht="15" hidden="1" x14ac:dyDescent="0.25">
      <c r="BD4593" t="str">
        <f t="shared" si="144"/>
        <v>RY4HARPENDEN MEMORIAL HOSPITAL</v>
      </c>
      <c r="BE4593" s="133" t="s">
        <v>9162</v>
      </c>
      <c r="BF4593" s="133" t="s">
        <v>1131</v>
      </c>
      <c r="BG4593" s="133" t="s">
        <v>9162</v>
      </c>
      <c r="BH4593" s="133" t="s">
        <v>1131</v>
      </c>
      <c r="BI4593" s="133" t="s">
        <v>9151</v>
      </c>
    </row>
    <row r="4594" spans="56:61" s="20" customFormat="1" ht="15" hidden="1" x14ac:dyDescent="0.25">
      <c r="BD4594" t="str">
        <f t="shared" si="144"/>
        <v>RY4HEMEL HEMPSTEAD GENERAL HOSPITAL</v>
      </c>
      <c r="BE4594" s="133" t="s">
        <v>9163</v>
      </c>
      <c r="BF4594" s="133" t="s">
        <v>6719</v>
      </c>
      <c r="BG4594" s="133" t="s">
        <v>9163</v>
      </c>
      <c r="BH4594" s="133" t="s">
        <v>6719</v>
      </c>
      <c r="BI4594" s="133" t="s">
        <v>9151</v>
      </c>
    </row>
    <row r="4595" spans="56:61" s="20" customFormat="1" ht="15" hidden="1" x14ac:dyDescent="0.25">
      <c r="BD4595" t="str">
        <f t="shared" si="144"/>
        <v>RY4HERTFORD COUNTY HOSPITAL</v>
      </c>
      <c r="BE4595" s="133" t="s">
        <v>9164</v>
      </c>
      <c r="BF4595" s="133" t="s">
        <v>6478</v>
      </c>
      <c r="BG4595" s="133" t="s">
        <v>9164</v>
      </c>
      <c r="BH4595" s="133" t="s">
        <v>6478</v>
      </c>
      <c r="BI4595" s="133" t="s">
        <v>9151</v>
      </c>
    </row>
    <row r="4596" spans="56:61" s="20" customFormat="1" ht="15" hidden="1" x14ac:dyDescent="0.25">
      <c r="BD4596" t="str">
        <f t="shared" si="144"/>
        <v>RY4HERTFORDSHIRE &amp; ESSEX HOSPITAL</v>
      </c>
      <c r="BE4596" s="133" t="s">
        <v>9165</v>
      </c>
      <c r="BF4596" s="133" t="s">
        <v>9166</v>
      </c>
      <c r="BG4596" s="133" t="s">
        <v>9165</v>
      </c>
      <c r="BH4596" s="133" t="s">
        <v>9166</v>
      </c>
      <c r="BI4596" s="133" t="s">
        <v>9151</v>
      </c>
    </row>
    <row r="4597" spans="56:61" s="20" customFormat="1" ht="15" hidden="1" x14ac:dyDescent="0.25">
      <c r="BD4597" t="str">
        <f t="shared" si="144"/>
        <v>RY4HITCHIN HOSPITAL</v>
      </c>
      <c r="BE4597" s="133" t="s">
        <v>9167</v>
      </c>
      <c r="BF4597" s="133" t="s">
        <v>9168</v>
      </c>
      <c r="BG4597" s="133" t="s">
        <v>9167</v>
      </c>
      <c r="BH4597" s="133" t="s">
        <v>9168</v>
      </c>
      <c r="BI4597" s="133" t="s">
        <v>9151</v>
      </c>
    </row>
    <row r="4598" spans="56:61" s="20" customFormat="1" ht="15" hidden="1" x14ac:dyDescent="0.25">
      <c r="BD4598" t="str">
        <f t="shared" si="144"/>
        <v>RY4HOLYWELL</v>
      </c>
      <c r="BE4598" s="133" t="s">
        <v>9169</v>
      </c>
      <c r="BF4598" s="133" t="s">
        <v>9170</v>
      </c>
      <c r="BG4598" s="133" t="s">
        <v>9169</v>
      </c>
      <c r="BH4598" s="133" t="s">
        <v>9170</v>
      </c>
      <c r="BI4598" s="133" t="s">
        <v>9151</v>
      </c>
    </row>
    <row r="4599" spans="56:61" s="20" customFormat="1" ht="15" hidden="1" x14ac:dyDescent="0.25">
      <c r="BD4599" t="str">
        <f t="shared" si="144"/>
        <v>RY4KINGSLEY GREEN</v>
      </c>
      <c r="BE4599" s="133" t="s">
        <v>9171</v>
      </c>
      <c r="BF4599" s="133" t="s">
        <v>6724</v>
      </c>
      <c r="BG4599" s="133" t="s">
        <v>9171</v>
      </c>
      <c r="BH4599" s="133" t="s">
        <v>6724</v>
      </c>
      <c r="BI4599" s="133" t="s">
        <v>9151</v>
      </c>
    </row>
    <row r="4600" spans="56:61" s="20" customFormat="1" ht="15" hidden="1" x14ac:dyDescent="0.25">
      <c r="BD4600" t="str">
        <f t="shared" si="144"/>
        <v xml:space="preserve">RY4LANGLEY HOUSE </v>
      </c>
      <c r="BE4600" s="133" t="s">
        <v>9172</v>
      </c>
      <c r="BF4600" s="133" t="s">
        <v>9173</v>
      </c>
      <c r="BG4600" s="133" t="s">
        <v>9172</v>
      </c>
      <c r="BH4600" s="133" t="s">
        <v>9173</v>
      </c>
      <c r="BI4600" s="133" t="s">
        <v>9151</v>
      </c>
    </row>
    <row r="4601" spans="56:61" s="20" customFormat="1" ht="15" hidden="1" x14ac:dyDescent="0.25">
      <c r="BD4601" t="str">
        <f t="shared" si="144"/>
        <v>RY4LANGTON</v>
      </c>
      <c r="BE4601" s="133" t="s">
        <v>9174</v>
      </c>
      <c r="BF4601" s="133" t="s">
        <v>9175</v>
      </c>
      <c r="BG4601" s="133" t="s">
        <v>9174</v>
      </c>
      <c r="BH4601" s="133" t="s">
        <v>9175</v>
      </c>
      <c r="BI4601" s="133" t="s">
        <v>9151</v>
      </c>
    </row>
    <row r="4602" spans="56:61" s="20" customFormat="1" ht="15" hidden="1" x14ac:dyDescent="0.25">
      <c r="BD4602" t="str">
        <f t="shared" si="144"/>
        <v>RY4NASCOT LAWN</v>
      </c>
      <c r="BE4602" s="133" t="s">
        <v>9176</v>
      </c>
      <c r="BF4602" s="133" t="s">
        <v>6755</v>
      </c>
      <c r="BG4602" s="133" t="s">
        <v>9176</v>
      </c>
      <c r="BH4602" s="133" t="s">
        <v>6755</v>
      </c>
      <c r="BI4602" s="133" t="s">
        <v>9151</v>
      </c>
    </row>
    <row r="4603" spans="56:61" s="20" customFormat="1" ht="15" hidden="1" x14ac:dyDescent="0.25">
      <c r="BD4603" t="str">
        <f t="shared" si="144"/>
        <v>RY4NIGHTINGALE COTTAGES</v>
      </c>
      <c r="BE4603" s="133" t="s">
        <v>9177</v>
      </c>
      <c r="BF4603" s="133" t="s">
        <v>9178</v>
      </c>
      <c r="BG4603" s="133" t="s">
        <v>9177</v>
      </c>
      <c r="BH4603" s="133" t="s">
        <v>9178</v>
      </c>
      <c r="BI4603" s="133" t="s">
        <v>9151</v>
      </c>
    </row>
    <row r="4604" spans="56:61" s="20" customFormat="1" ht="15" hidden="1" x14ac:dyDescent="0.25">
      <c r="BD4604" t="str">
        <f t="shared" si="144"/>
        <v>RY4POTTERS BAR COMMUNITY HOSPITAL</v>
      </c>
      <c r="BE4604" s="133" t="s">
        <v>9179</v>
      </c>
      <c r="BF4604" s="133" t="s">
        <v>9180</v>
      </c>
      <c r="BG4604" s="133" t="s">
        <v>9179</v>
      </c>
      <c r="BH4604" s="133" t="s">
        <v>9180</v>
      </c>
      <c r="BI4604" s="133" t="s">
        <v>9151</v>
      </c>
    </row>
    <row r="4605" spans="56:61" s="20" customFormat="1" ht="15" hidden="1" x14ac:dyDescent="0.25">
      <c r="BD4605" t="str">
        <f t="shared" si="144"/>
        <v>RY4QE2</v>
      </c>
      <c r="BE4605" s="133" t="s">
        <v>9181</v>
      </c>
      <c r="BF4605" s="133" t="s">
        <v>9182</v>
      </c>
      <c r="BG4605" s="133" t="s">
        <v>9181</v>
      </c>
      <c r="BH4605" s="133" t="s">
        <v>9182</v>
      </c>
      <c r="BI4605" s="133" t="s">
        <v>9151</v>
      </c>
    </row>
    <row r="4606" spans="56:61" s="20" customFormat="1" ht="15" hidden="1" x14ac:dyDescent="0.25">
      <c r="BD4606" t="str">
        <f t="shared" si="144"/>
        <v>RY4QUEEN VICTORIA MEMORIAL HOSPITAL</v>
      </c>
      <c r="BE4606" s="133" t="s">
        <v>9183</v>
      </c>
      <c r="BF4606" s="133" t="s">
        <v>6448</v>
      </c>
      <c r="BG4606" s="133" t="s">
        <v>9183</v>
      </c>
      <c r="BH4606" s="133" t="s">
        <v>6448</v>
      </c>
      <c r="BI4606" s="133" t="s">
        <v>9151</v>
      </c>
    </row>
    <row r="4607" spans="56:61" s="20" customFormat="1" ht="15" hidden="1" x14ac:dyDescent="0.25">
      <c r="BD4607" t="str">
        <f t="shared" si="144"/>
        <v>RY4ROYSTON HOSPITAL</v>
      </c>
      <c r="BE4607" s="133" t="s">
        <v>9184</v>
      </c>
      <c r="BF4607" s="133" t="s">
        <v>2130</v>
      </c>
      <c r="BG4607" s="133" t="s">
        <v>9184</v>
      </c>
      <c r="BH4607" s="133" t="s">
        <v>2130</v>
      </c>
      <c r="BI4607" s="133" t="s">
        <v>9151</v>
      </c>
    </row>
    <row r="4608" spans="56:61" s="20" customFormat="1" ht="15" hidden="1" x14ac:dyDescent="0.25">
      <c r="BD4608" t="str">
        <f t="shared" si="144"/>
        <v>RY4RUNCIE UNIT</v>
      </c>
      <c r="BE4608" s="133" t="s">
        <v>9185</v>
      </c>
      <c r="BF4608" s="133" t="s">
        <v>9186</v>
      </c>
      <c r="BG4608" s="133" t="s">
        <v>9185</v>
      </c>
      <c r="BH4608" s="133" t="s">
        <v>9186</v>
      </c>
      <c r="BI4608" s="133" t="s">
        <v>9151</v>
      </c>
    </row>
    <row r="4609" spans="56:61" s="20" customFormat="1" ht="15" hidden="1" x14ac:dyDescent="0.25">
      <c r="BD4609" t="str">
        <f t="shared" si="144"/>
        <v>RY4SOPWELL</v>
      </c>
      <c r="BE4609" s="133" t="s">
        <v>9187</v>
      </c>
      <c r="BF4609" s="133" t="s">
        <v>9188</v>
      </c>
      <c r="BG4609" s="133" t="s">
        <v>9187</v>
      </c>
      <c r="BH4609" s="133" t="s">
        <v>9188</v>
      </c>
      <c r="BI4609" s="133" t="s">
        <v>9151</v>
      </c>
    </row>
    <row r="4610" spans="56:61" s="20" customFormat="1" ht="15" hidden="1" x14ac:dyDescent="0.25">
      <c r="BD4610" t="str">
        <f t="shared" si="144"/>
        <v>RY4ST NICHOLAS</v>
      </c>
      <c r="BE4610" s="133" t="s">
        <v>9189</v>
      </c>
      <c r="BF4610" s="133" t="s">
        <v>9190</v>
      </c>
      <c r="BG4610" s="133" t="s">
        <v>9189</v>
      </c>
      <c r="BH4610" s="133" t="s">
        <v>9190</v>
      </c>
      <c r="BI4610" s="133" t="s">
        <v>9151</v>
      </c>
    </row>
    <row r="4611" spans="56:61" s="20" customFormat="1" ht="15" hidden="1" x14ac:dyDescent="0.25">
      <c r="BD4611" t="str">
        <f t="shared" si="144"/>
        <v>RY5JOHN COUPLAND COMMUNITY HOSPITAL</v>
      </c>
      <c r="BE4611" s="133" t="s">
        <v>9191</v>
      </c>
      <c r="BF4611" s="133" t="s">
        <v>9192</v>
      </c>
      <c r="BG4611" s="133" t="s">
        <v>9191</v>
      </c>
      <c r="BH4611" s="133" t="s">
        <v>9192</v>
      </c>
      <c r="BI4611" s="133" t="s">
        <v>9193</v>
      </c>
    </row>
    <row r="4612" spans="56:61" s="20" customFormat="1" ht="15" hidden="1" x14ac:dyDescent="0.25">
      <c r="BD4612" t="str">
        <f t="shared" ref="BD4612:BD4675" si="145">CONCATENATE(LEFT(BE4612, 3),BF4612)</f>
        <v>RY5LOUTH COMMUNITY HOSPITAL</v>
      </c>
      <c r="BE4612" s="133" t="s">
        <v>9194</v>
      </c>
      <c r="BF4612" s="133" t="s">
        <v>9195</v>
      </c>
      <c r="BG4612" s="133" t="s">
        <v>9194</v>
      </c>
      <c r="BH4612" s="133" t="s">
        <v>9195</v>
      </c>
      <c r="BI4612" s="133" t="s">
        <v>9193</v>
      </c>
    </row>
    <row r="4613" spans="56:61" s="20" customFormat="1" ht="15" hidden="1" x14ac:dyDescent="0.25">
      <c r="BD4613" t="str">
        <f t="shared" si="145"/>
        <v>RY5SKEGNESS HOSPITAL</v>
      </c>
      <c r="BE4613" s="133" t="s">
        <v>9196</v>
      </c>
      <c r="BF4613" s="133" t="s">
        <v>9197</v>
      </c>
      <c r="BG4613" s="133" t="s">
        <v>9196</v>
      </c>
      <c r="BH4613" s="133" t="s">
        <v>9197</v>
      </c>
      <c r="BI4613" s="133" t="s">
        <v>9193</v>
      </c>
    </row>
    <row r="4614" spans="56:61" s="20" customFormat="1" ht="15" hidden="1" x14ac:dyDescent="0.25">
      <c r="BD4614" t="str">
        <f t="shared" si="145"/>
        <v>RY5THE BUTTERFLY HOSPICE</v>
      </c>
      <c r="BE4614" s="112" t="s">
        <v>9198</v>
      </c>
      <c r="BF4614" s="123" t="s">
        <v>9199</v>
      </c>
      <c r="BG4614" s="112" t="s">
        <v>9198</v>
      </c>
      <c r="BH4614" s="123" t="s">
        <v>9199</v>
      </c>
      <c r="BI4614" s="133" t="s">
        <v>9193</v>
      </c>
    </row>
    <row r="4615" spans="56:61" s="20" customFormat="1" ht="15" hidden="1" x14ac:dyDescent="0.25">
      <c r="BD4615" t="str">
        <f t="shared" si="145"/>
        <v>RY5THE JOHNSON COMMUNITY HOSPITAL</v>
      </c>
      <c r="BE4615" s="133" t="s">
        <v>9200</v>
      </c>
      <c r="BF4615" s="133" t="s">
        <v>6414</v>
      </c>
      <c r="BG4615" s="133" t="s">
        <v>9200</v>
      </c>
      <c r="BH4615" s="133" t="s">
        <v>6414</v>
      </c>
      <c r="BI4615" s="133" t="s">
        <v>9193</v>
      </c>
    </row>
    <row r="4616" spans="56:61" s="20" customFormat="1" ht="15" hidden="1" x14ac:dyDescent="0.25">
      <c r="BD4616" t="str">
        <f t="shared" si="145"/>
        <v>RY5LINCOLN COUNTY HOSPITAL</v>
      </c>
      <c r="BE4616" s="31" t="s">
        <v>9201</v>
      </c>
      <c r="BF4616" s="31" t="s">
        <v>6406</v>
      </c>
      <c r="BG4616" s="31" t="s">
        <v>9202</v>
      </c>
      <c r="BH4616" s="31" t="s">
        <v>6406</v>
      </c>
      <c r="BI4616" s="31" t="s">
        <v>9193</v>
      </c>
    </row>
    <row r="4617" spans="56:61" s="20" customFormat="1" ht="15" hidden="1" x14ac:dyDescent="0.25">
      <c r="BD4617" t="str">
        <f t="shared" si="145"/>
        <v>RY6ARMLEY MOOR HEALTH CENTRE</v>
      </c>
      <c r="BE4617" s="133" t="s">
        <v>9203</v>
      </c>
      <c r="BF4617" s="133" t="s">
        <v>9204</v>
      </c>
      <c r="BG4617" s="133" t="s">
        <v>9203</v>
      </c>
      <c r="BH4617" s="133" t="s">
        <v>9204</v>
      </c>
      <c r="BI4617" s="133" t="s">
        <v>9205</v>
      </c>
    </row>
    <row r="4618" spans="56:61" s="20" customFormat="1" ht="15" hidden="1" x14ac:dyDescent="0.25">
      <c r="BD4618" t="str">
        <f t="shared" si="145"/>
        <v>RY6BECKETTS PARK</v>
      </c>
      <c r="BE4618" s="133" t="s">
        <v>9206</v>
      </c>
      <c r="BF4618" s="133" t="s">
        <v>9207</v>
      </c>
      <c r="BG4618" s="133" t="s">
        <v>9206</v>
      </c>
      <c r="BH4618" s="133" t="s">
        <v>9207</v>
      </c>
      <c r="BI4618" s="133" t="s">
        <v>9205</v>
      </c>
    </row>
    <row r="4619" spans="56:61" s="20" customFormat="1" ht="15" hidden="1" x14ac:dyDescent="0.25">
      <c r="BD4619" t="str">
        <f t="shared" si="145"/>
        <v>RY6BEESTON HILL COMMUNITY HEALTH CENTRE</v>
      </c>
      <c r="BE4619" s="133" t="s">
        <v>9208</v>
      </c>
      <c r="BF4619" s="133" t="s">
        <v>9209</v>
      </c>
      <c r="BG4619" s="133" t="s">
        <v>9208</v>
      </c>
      <c r="BH4619" s="133" t="s">
        <v>9209</v>
      </c>
      <c r="BI4619" s="133" t="s">
        <v>9205</v>
      </c>
    </row>
    <row r="4620" spans="56:61" s="20" customFormat="1" ht="15" hidden="1" x14ac:dyDescent="0.25">
      <c r="BD4620" t="str">
        <f t="shared" si="145"/>
        <v>RY6BEESTON VILLAGE SURGERY</v>
      </c>
      <c r="BE4620" s="133" t="s">
        <v>9210</v>
      </c>
      <c r="BF4620" s="133" t="s">
        <v>9211</v>
      </c>
      <c r="BG4620" s="133" t="s">
        <v>9210</v>
      </c>
      <c r="BH4620" s="133" t="s">
        <v>9211</v>
      </c>
      <c r="BI4620" s="133" t="s">
        <v>9205</v>
      </c>
    </row>
    <row r="4621" spans="56:61" s="20" customFormat="1" ht="15" hidden="1" x14ac:dyDescent="0.25">
      <c r="BD4621" t="str">
        <f t="shared" si="145"/>
        <v>RY6BRAMLEY CLINIC</v>
      </c>
      <c r="BE4621" s="133" t="s">
        <v>9212</v>
      </c>
      <c r="BF4621" s="133" t="s">
        <v>9213</v>
      </c>
      <c r="BG4621" s="133" t="s">
        <v>9212</v>
      </c>
      <c r="BH4621" s="133" t="s">
        <v>9213</v>
      </c>
      <c r="BI4621" s="133" t="s">
        <v>9205</v>
      </c>
    </row>
    <row r="4622" spans="56:61" s="20" customFormat="1" ht="15" hidden="1" x14ac:dyDescent="0.25">
      <c r="BD4622" t="str">
        <f t="shared" si="145"/>
        <v>RY6BURMANTOFTS HEALTH CENTRE</v>
      </c>
      <c r="BE4622" s="133" t="s">
        <v>9214</v>
      </c>
      <c r="BF4622" s="133" t="s">
        <v>9215</v>
      </c>
      <c r="BG4622" s="133" t="s">
        <v>9214</v>
      </c>
      <c r="BH4622" s="133" t="s">
        <v>9215</v>
      </c>
      <c r="BI4622" s="133" t="s">
        <v>9205</v>
      </c>
    </row>
    <row r="4623" spans="56:61" s="20" customFormat="1" ht="15" hidden="1" x14ac:dyDescent="0.25">
      <c r="BD4623" t="str">
        <f t="shared" si="145"/>
        <v>RY6CALVERLEY MEDICAL CENTRE</v>
      </c>
      <c r="BE4623" s="133" t="s">
        <v>9216</v>
      </c>
      <c r="BF4623" s="133" t="s">
        <v>9217</v>
      </c>
      <c r="BG4623" s="133" t="s">
        <v>9216</v>
      </c>
      <c r="BH4623" s="133" t="s">
        <v>9217</v>
      </c>
      <c r="BI4623" s="133" t="s">
        <v>9205</v>
      </c>
    </row>
    <row r="4624" spans="56:61" s="20" customFormat="1" ht="15" hidden="1" x14ac:dyDescent="0.25">
      <c r="BD4624" t="str">
        <f t="shared" si="145"/>
        <v>RY6CAMHS SERVICE (12A CLARENDON ROAD)</v>
      </c>
      <c r="BE4624" s="133" t="s">
        <v>9218</v>
      </c>
      <c r="BF4624" s="133" t="s">
        <v>9219</v>
      </c>
      <c r="BG4624" s="133" t="s">
        <v>9218</v>
      </c>
      <c r="BH4624" s="133" t="s">
        <v>9219</v>
      </c>
      <c r="BI4624" s="133" t="s">
        <v>9205</v>
      </c>
    </row>
    <row r="4625" spans="56:61" s="20" customFormat="1" ht="15" hidden="1" x14ac:dyDescent="0.25">
      <c r="BD4625" t="str">
        <f t="shared" si="145"/>
        <v>RY6CFU (SJUH)</v>
      </c>
      <c r="BE4625" s="133" t="s">
        <v>9220</v>
      </c>
      <c r="BF4625" s="133" t="s">
        <v>9221</v>
      </c>
      <c r="BG4625" s="133" t="s">
        <v>9220</v>
      </c>
      <c r="BH4625" s="133" t="s">
        <v>9221</v>
      </c>
      <c r="BI4625" s="133" t="s">
        <v>9205</v>
      </c>
    </row>
    <row r="4626" spans="56:61" s="20" customFormat="1" ht="15" hidden="1" x14ac:dyDescent="0.25">
      <c r="BD4626" t="str">
        <f t="shared" si="145"/>
        <v>RY6CHAPEL ALLERTON HOSPITAL (MUSCULOSKELETAL)</v>
      </c>
      <c r="BE4626" s="133" t="s">
        <v>9222</v>
      </c>
      <c r="BF4626" s="133" t="s">
        <v>9223</v>
      </c>
      <c r="BG4626" s="133" t="s">
        <v>9222</v>
      </c>
      <c r="BH4626" s="133" t="s">
        <v>9223</v>
      </c>
      <c r="BI4626" s="133" t="s">
        <v>9205</v>
      </c>
    </row>
    <row r="4627" spans="56:61" s="20" customFormat="1" ht="15" hidden="1" x14ac:dyDescent="0.25">
      <c r="BD4627" t="str">
        <f t="shared" si="145"/>
        <v>RY6CHAPELTOWN HEALTH CENTRE</v>
      </c>
      <c r="BE4627" s="133" t="s">
        <v>9224</v>
      </c>
      <c r="BF4627" s="133" t="s">
        <v>9225</v>
      </c>
      <c r="BG4627" s="133" t="s">
        <v>9224</v>
      </c>
      <c r="BH4627" s="133" t="s">
        <v>9225</v>
      </c>
      <c r="BI4627" s="133" t="s">
        <v>9205</v>
      </c>
    </row>
    <row r="4628" spans="56:61" s="20" customFormat="1" ht="15" hidden="1" x14ac:dyDescent="0.25">
      <c r="BD4628" t="str">
        <f t="shared" si="145"/>
        <v>RY6CHAPELTOWN IFSS</v>
      </c>
      <c r="BE4628" s="133" t="s">
        <v>9226</v>
      </c>
      <c r="BF4628" s="133" t="s">
        <v>9227</v>
      </c>
      <c r="BG4628" s="133" t="s">
        <v>9226</v>
      </c>
      <c r="BH4628" s="133" t="s">
        <v>9227</v>
      </c>
      <c r="BI4628" s="133" t="s">
        <v>9205</v>
      </c>
    </row>
    <row r="4629" spans="56:61" s="20" customFormat="1" ht="15" hidden="1" x14ac:dyDescent="0.25">
      <c r="BD4629" t="str">
        <f t="shared" si="145"/>
        <v>RY6CITY WISE CLINIC</v>
      </c>
      <c r="BE4629" s="133" t="s">
        <v>9228</v>
      </c>
      <c r="BF4629" s="133" t="s">
        <v>9229</v>
      </c>
      <c r="BG4629" s="133" t="s">
        <v>9228</v>
      </c>
      <c r="BH4629" s="133" t="s">
        <v>9229</v>
      </c>
      <c r="BI4629" s="133" t="s">
        <v>9205</v>
      </c>
    </row>
    <row r="4630" spans="56:61" s="20" customFormat="1" ht="15" hidden="1" x14ac:dyDescent="0.25">
      <c r="BD4630" t="str">
        <f t="shared" si="145"/>
        <v>RY6COLTON MILL MEDICAL CENTRE</v>
      </c>
      <c r="BE4630" s="133" t="s">
        <v>9230</v>
      </c>
      <c r="BF4630" s="133" t="s">
        <v>9231</v>
      </c>
      <c r="BG4630" s="133" t="s">
        <v>9230</v>
      </c>
      <c r="BH4630" s="133" t="s">
        <v>9231</v>
      </c>
      <c r="BI4630" s="133" t="s">
        <v>9205</v>
      </c>
    </row>
    <row r="4631" spans="56:61" s="20" customFormat="1" ht="15" hidden="1" x14ac:dyDescent="0.25">
      <c r="BD4631" t="str">
        <f t="shared" si="145"/>
        <v>RY6CRAVEN ROAD MEDICAL PRACTICE</v>
      </c>
      <c r="BE4631" s="133" t="s">
        <v>9232</v>
      </c>
      <c r="BF4631" s="133" t="s">
        <v>9233</v>
      </c>
      <c r="BG4631" s="133" t="s">
        <v>9232</v>
      </c>
      <c r="BH4631" s="133" t="s">
        <v>9233</v>
      </c>
      <c r="BI4631" s="133" t="s">
        <v>9205</v>
      </c>
    </row>
    <row r="4632" spans="56:61" s="20" customFormat="1" ht="15" hidden="1" x14ac:dyDescent="0.25">
      <c r="BD4632" t="str">
        <f t="shared" si="145"/>
        <v>RY6CRINGLEBAR</v>
      </c>
      <c r="BE4632" s="133" t="s">
        <v>9234</v>
      </c>
      <c r="BF4632" s="133" t="s">
        <v>9235</v>
      </c>
      <c r="BG4632" s="133" t="s">
        <v>9234</v>
      </c>
      <c r="BH4632" s="133" t="s">
        <v>9235</v>
      </c>
      <c r="BI4632" s="133" t="s">
        <v>9205</v>
      </c>
    </row>
    <row r="4633" spans="56:61" s="20" customFormat="1" ht="15" hidden="1" x14ac:dyDescent="0.25">
      <c r="BD4633" t="str">
        <f t="shared" si="145"/>
        <v>RY6EAST LEEDS HEALTH CENTRE</v>
      </c>
      <c r="BE4633" s="133" t="s">
        <v>9236</v>
      </c>
      <c r="BF4633" s="133" t="s">
        <v>9237</v>
      </c>
      <c r="BG4633" s="133" t="s">
        <v>9236</v>
      </c>
      <c r="BH4633" s="133" t="s">
        <v>9237</v>
      </c>
      <c r="BI4633" s="133" t="s">
        <v>9205</v>
      </c>
    </row>
    <row r="4634" spans="56:61" s="20" customFormat="1" ht="15" hidden="1" x14ac:dyDescent="0.25">
      <c r="BD4634" t="str">
        <f t="shared" si="145"/>
        <v>RY6FOUNDRY LANE SURGERY</v>
      </c>
      <c r="BE4634" s="133" t="s">
        <v>9238</v>
      </c>
      <c r="BF4634" s="133" t="s">
        <v>9239</v>
      </c>
      <c r="BG4634" s="133" t="s">
        <v>9238</v>
      </c>
      <c r="BH4634" s="133" t="s">
        <v>9239</v>
      </c>
      <c r="BI4634" s="133" t="s">
        <v>9205</v>
      </c>
    </row>
    <row r="4635" spans="56:61" s="20" customFormat="1" ht="15" hidden="1" x14ac:dyDescent="0.25">
      <c r="BD4635" t="str">
        <f t="shared" si="145"/>
        <v>RY6GARFORTH CLINIC</v>
      </c>
      <c r="BE4635" s="133" t="s">
        <v>9240</v>
      </c>
      <c r="BF4635" s="133" t="s">
        <v>9241</v>
      </c>
      <c r="BG4635" s="133" t="s">
        <v>9240</v>
      </c>
      <c r="BH4635" s="133" t="s">
        <v>9241</v>
      </c>
      <c r="BI4635" s="133" t="s">
        <v>9205</v>
      </c>
    </row>
    <row r="4636" spans="56:61" s="20" customFormat="1" ht="15" hidden="1" x14ac:dyDescent="0.25">
      <c r="BD4636" t="str">
        <f t="shared" si="145"/>
        <v>RY6GILDERSOME CLINIC</v>
      </c>
      <c r="BE4636" s="133" t="s">
        <v>9242</v>
      </c>
      <c r="BF4636" s="133" t="s">
        <v>9243</v>
      </c>
      <c r="BG4636" s="133" t="s">
        <v>9242</v>
      </c>
      <c r="BH4636" s="133" t="s">
        <v>9243</v>
      </c>
      <c r="BI4636" s="133" t="s">
        <v>9205</v>
      </c>
    </row>
    <row r="4637" spans="56:61" s="20" customFormat="1" ht="15" hidden="1" x14ac:dyDescent="0.25">
      <c r="BD4637" t="str">
        <f t="shared" si="145"/>
        <v>RY6GIPTON CLINIC</v>
      </c>
      <c r="BE4637" s="133" t="s">
        <v>9244</v>
      </c>
      <c r="BF4637" s="133" t="s">
        <v>9245</v>
      </c>
      <c r="BG4637" s="133" t="s">
        <v>9244</v>
      </c>
      <c r="BH4637" s="133" t="s">
        <v>9245</v>
      </c>
      <c r="BI4637" s="133" t="s">
        <v>9205</v>
      </c>
    </row>
    <row r="4638" spans="56:61" s="20" customFormat="1" ht="15" hidden="1" x14ac:dyDescent="0.25">
      <c r="BD4638" t="str">
        <f t="shared" si="145"/>
        <v>RY6GUISELEY CLINIC</v>
      </c>
      <c r="BE4638" s="133" t="s">
        <v>9246</v>
      </c>
      <c r="BF4638" s="133" t="s">
        <v>9247</v>
      </c>
      <c r="BG4638" s="133" t="s">
        <v>9246</v>
      </c>
      <c r="BH4638" s="133" t="s">
        <v>9247</v>
      </c>
      <c r="BI4638" s="133" t="s">
        <v>9205</v>
      </c>
    </row>
    <row r="4639" spans="56:61" s="20" customFormat="1" ht="15" hidden="1" x14ac:dyDescent="0.25">
      <c r="BD4639" t="str">
        <f t="shared" si="145"/>
        <v>RY6HALTON CLINIC</v>
      </c>
      <c r="BE4639" s="133" t="s">
        <v>9248</v>
      </c>
      <c r="BF4639" s="133" t="s">
        <v>9249</v>
      </c>
      <c r="BG4639" s="133" t="s">
        <v>9248</v>
      </c>
      <c r="BH4639" s="133" t="s">
        <v>9249</v>
      </c>
      <c r="BI4639" s="133" t="s">
        <v>9205</v>
      </c>
    </row>
    <row r="4640" spans="56:61" s="20" customFormat="1" ht="15" hidden="1" x14ac:dyDescent="0.25">
      <c r="BD4640" t="str">
        <f t="shared" si="145"/>
        <v>RY6HANNAH HOUSE</v>
      </c>
      <c r="BE4640" s="133" t="s">
        <v>9250</v>
      </c>
      <c r="BF4640" s="133" t="s">
        <v>9251</v>
      </c>
      <c r="BG4640" s="133" t="s">
        <v>9250</v>
      </c>
      <c r="BH4640" s="133" t="s">
        <v>9251</v>
      </c>
      <c r="BI4640" s="133" t="s">
        <v>9205</v>
      </c>
    </row>
    <row r="4641" spans="56:61" s="20" customFormat="1" ht="15" hidden="1" x14ac:dyDescent="0.25">
      <c r="BD4641" t="str">
        <f t="shared" si="145"/>
        <v>RY6HAREHILLS CHILDRENS CENTRE</v>
      </c>
      <c r="BE4641" s="133" t="s">
        <v>9252</v>
      </c>
      <c r="BF4641" s="133" t="s">
        <v>9253</v>
      </c>
      <c r="BG4641" s="133" t="s">
        <v>9252</v>
      </c>
      <c r="BH4641" s="133" t="s">
        <v>9253</v>
      </c>
      <c r="BI4641" s="133" t="s">
        <v>9205</v>
      </c>
    </row>
    <row r="4642" spans="56:61" s="20" customFormat="1" ht="15" hidden="1" x14ac:dyDescent="0.25">
      <c r="BD4642" t="str">
        <f t="shared" si="145"/>
        <v>RY6HARRY BOOTH HOUSE</v>
      </c>
      <c r="BE4642" s="133" t="s">
        <v>9254</v>
      </c>
      <c r="BF4642" s="133" t="s">
        <v>9255</v>
      </c>
      <c r="BG4642" s="133" t="s">
        <v>9254</v>
      </c>
      <c r="BH4642" s="133" t="s">
        <v>9255</v>
      </c>
      <c r="BI4642" s="133" t="s">
        <v>9205</v>
      </c>
    </row>
    <row r="4643" spans="56:61" s="20" customFormat="1" ht="15" hidden="1" x14ac:dyDescent="0.25">
      <c r="BD4643" t="str">
        <f t="shared" si="145"/>
        <v>RY6HAWTHORN HOUSE</v>
      </c>
      <c r="BE4643" s="133" t="s">
        <v>9256</v>
      </c>
      <c r="BF4643" s="133" t="s">
        <v>9257</v>
      </c>
      <c r="BG4643" s="133" t="s">
        <v>9256</v>
      </c>
      <c r="BH4643" s="133" t="s">
        <v>9257</v>
      </c>
      <c r="BI4643" s="133" t="s">
        <v>9205</v>
      </c>
    </row>
    <row r="4644" spans="56:61" s="20" customFormat="1" ht="15" hidden="1" x14ac:dyDescent="0.25">
      <c r="BD4644" t="str">
        <f t="shared" si="145"/>
        <v>RY6HAWTHORN SURGERY</v>
      </c>
      <c r="BE4644" s="133" t="s">
        <v>9258</v>
      </c>
      <c r="BF4644" s="133" t="s">
        <v>9259</v>
      </c>
      <c r="BG4644" s="133" t="s">
        <v>9258</v>
      </c>
      <c r="BH4644" s="133" t="s">
        <v>9259</v>
      </c>
      <c r="BI4644" s="133" t="s">
        <v>9205</v>
      </c>
    </row>
    <row r="4645" spans="56:61" s="20" customFormat="1" ht="15" hidden="1" x14ac:dyDescent="0.25">
      <c r="BD4645" t="str">
        <f t="shared" si="145"/>
        <v>RY6HIGHFIELD MEDICAL CENTRE</v>
      </c>
      <c r="BE4645" s="133" t="s">
        <v>9260</v>
      </c>
      <c r="BF4645" s="133" t="s">
        <v>9261</v>
      </c>
      <c r="BG4645" s="133" t="s">
        <v>9260</v>
      </c>
      <c r="BH4645" s="133" t="s">
        <v>9261</v>
      </c>
      <c r="BI4645" s="133" t="s">
        <v>9205</v>
      </c>
    </row>
    <row r="4646" spans="56:61" s="20" customFormat="1" ht="15" hidden="1" x14ac:dyDescent="0.25">
      <c r="BD4646" t="str">
        <f t="shared" si="145"/>
        <v>RY6HILLFOOT SURGERY</v>
      </c>
      <c r="BE4646" s="133" t="s">
        <v>9262</v>
      </c>
      <c r="BF4646" s="133" t="s">
        <v>9263</v>
      </c>
      <c r="BG4646" s="133" t="s">
        <v>9262</v>
      </c>
      <c r="BH4646" s="133" t="s">
        <v>9263</v>
      </c>
      <c r="BI4646" s="133" t="s">
        <v>9205</v>
      </c>
    </row>
    <row r="4647" spans="56:61" s="20" customFormat="1" ht="15" hidden="1" x14ac:dyDescent="0.25">
      <c r="BD4647" t="str">
        <f t="shared" si="145"/>
        <v>RY6HOLT PARK HEALTH CENTRE</v>
      </c>
      <c r="BE4647" s="133" t="s">
        <v>9264</v>
      </c>
      <c r="BF4647" s="133" t="s">
        <v>9265</v>
      </c>
      <c r="BG4647" s="133" t="s">
        <v>9264</v>
      </c>
      <c r="BH4647" s="133" t="s">
        <v>9265</v>
      </c>
      <c r="BI4647" s="133" t="s">
        <v>9205</v>
      </c>
    </row>
    <row r="4648" spans="56:61" s="20" customFormat="1" ht="15" hidden="1" x14ac:dyDescent="0.25">
      <c r="BD4648" t="str">
        <f t="shared" si="145"/>
        <v>RY6HORSFORTH CLINIC</v>
      </c>
      <c r="BE4648" s="133" t="s">
        <v>9266</v>
      </c>
      <c r="BF4648" s="133" t="s">
        <v>9267</v>
      </c>
      <c r="BG4648" s="133" t="s">
        <v>9266</v>
      </c>
      <c r="BH4648" s="133" t="s">
        <v>9267</v>
      </c>
      <c r="BI4648" s="133" t="s">
        <v>9205</v>
      </c>
    </row>
    <row r="4649" spans="56:61" s="20" customFormat="1" ht="15" hidden="1" x14ac:dyDescent="0.25">
      <c r="BD4649" t="str">
        <f t="shared" si="145"/>
        <v>RY6HUNSLET HEALTH CENTRE</v>
      </c>
      <c r="BE4649" s="133" t="s">
        <v>9268</v>
      </c>
      <c r="BF4649" s="133" t="s">
        <v>9269</v>
      </c>
      <c r="BG4649" s="133" t="s">
        <v>9268</v>
      </c>
      <c r="BH4649" s="133" t="s">
        <v>9269</v>
      </c>
      <c r="BI4649" s="133" t="s">
        <v>9205</v>
      </c>
    </row>
    <row r="4650" spans="56:61" s="20" customFormat="1" ht="15" hidden="1" x14ac:dyDescent="0.25">
      <c r="BD4650" t="str">
        <f t="shared" si="145"/>
        <v>RY6IRELAND WOOD SURGERY</v>
      </c>
      <c r="BE4650" s="133" t="s">
        <v>9270</v>
      </c>
      <c r="BF4650" s="133" t="s">
        <v>9271</v>
      </c>
      <c r="BG4650" s="133" t="s">
        <v>9270</v>
      </c>
      <c r="BH4650" s="133" t="s">
        <v>9271</v>
      </c>
      <c r="BI4650" s="133" t="s">
        <v>9205</v>
      </c>
    </row>
    <row r="4651" spans="56:61" s="20" customFormat="1" ht="15" hidden="1" x14ac:dyDescent="0.25">
      <c r="BD4651" t="str">
        <f t="shared" si="145"/>
        <v>RY6KIPPAX HEALTH CENTRE</v>
      </c>
      <c r="BE4651" s="133" t="s">
        <v>9272</v>
      </c>
      <c r="BF4651" s="133" t="s">
        <v>9273</v>
      </c>
      <c r="BG4651" s="133" t="s">
        <v>9272</v>
      </c>
      <c r="BH4651" s="133" t="s">
        <v>9273</v>
      </c>
      <c r="BI4651" s="133" t="s">
        <v>9205</v>
      </c>
    </row>
    <row r="4652" spans="56:61" s="20" customFormat="1" ht="15" hidden="1" x14ac:dyDescent="0.25">
      <c r="BD4652" t="str">
        <f t="shared" si="145"/>
        <v>RY6KIRKSTALL HEALTH CENTRE</v>
      </c>
      <c r="BE4652" s="133" t="s">
        <v>9274</v>
      </c>
      <c r="BF4652" s="133" t="s">
        <v>9275</v>
      </c>
      <c r="BG4652" s="133" t="s">
        <v>9274</v>
      </c>
      <c r="BH4652" s="133" t="s">
        <v>9275</v>
      </c>
      <c r="BI4652" s="133" t="s">
        <v>9205</v>
      </c>
    </row>
    <row r="4653" spans="56:61" s="20" customFormat="1" ht="15" hidden="1" x14ac:dyDescent="0.25">
      <c r="BD4653" t="str">
        <f t="shared" si="145"/>
        <v>RY6KIRKSTALL LANE MEDICAL CENTRE</v>
      </c>
      <c r="BE4653" s="133" t="s">
        <v>9276</v>
      </c>
      <c r="BF4653" s="133" t="s">
        <v>9277</v>
      </c>
      <c r="BG4653" s="133" t="s">
        <v>9276</v>
      </c>
      <c r="BH4653" s="133" t="s">
        <v>9277</v>
      </c>
      <c r="BI4653" s="133" t="s">
        <v>9205</v>
      </c>
    </row>
    <row r="4654" spans="56:61" s="20" customFormat="1" ht="15" hidden="1" x14ac:dyDescent="0.25">
      <c r="BD4654" t="str">
        <f t="shared" si="145"/>
        <v>RY6LEAFIELD CLINIC</v>
      </c>
      <c r="BE4654" s="133" t="s">
        <v>9278</v>
      </c>
      <c r="BF4654" s="133" t="s">
        <v>9279</v>
      </c>
      <c r="BG4654" s="133" t="s">
        <v>9278</v>
      </c>
      <c r="BH4654" s="133" t="s">
        <v>9279</v>
      </c>
      <c r="BI4654" s="133" t="s">
        <v>9205</v>
      </c>
    </row>
    <row r="4655" spans="56:61" s="20" customFormat="1" ht="15" hidden="1" x14ac:dyDescent="0.25">
      <c r="BD4655" t="str">
        <f t="shared" si="145"/>
        <v>RY6LEEDS CITY COLLEGE - HORSFORTH CAMPUS</v>
      </c>
      <c r="BE4655" s="133" t="s">
        <v>9280</v>
      </c>
      <c r="BF4655" s="133" t="s">
        <v>9281</v>
      </c>
      <c r="BG4655" s="133" t="s">
        <v>9280</v>
      </c>
      <c r="BH4655" s="133" t="s">
        <v>9281</v>
      </c>
      <c r="BI4655" s="133" t="s">
        <v>9205</v>
      </c>
    </row>
    <row r="4656" spans="56:61" s="20" customFormat="1" ht="15" hidden="1" x14ac:dyDescent="0.25">
      <c r="BD4656" t="str">
        <f t="shared" si="145"/>
        <v>RY6LEEDS CITY COLLEGE - PARK LANE CAMPUS</v>
      </c>
      <c r="BE4656" s="133" t="s">
        <v>9282</v>
      </c>
      <c r="BF4656" s="133" t="s">
        <v>9283</v>
      </c>
      <c r="BG4656" s="133" t="s">
        <v>9282</v>
      </c>
      <c r="BH4656" s="133" t="s">
        <v>9283</v>
      </c>
      <c r="BI4656" s="133" t="s">
        <v>9205</v>
      </c>
    </row>
    <row r="4657" spans="56:61" s="20" customFormat="1" ht="15" hidden="1" x14ac:dyDescent="0.25">
      <c r="BD4657" t="str">
        <f t="shared" si="145"/>
        <v>RY6LEEDS CITY COLLEGE - THOMAS DANBY CAMPUS</v>
      </c>
      <c r="BE4657" s="133" t="s">
        <v>9284</v>
      </c>
      <c r="BF4657" s="133" t="s">
        <v>9285</v>
      </c>
      <c r="BG4657" s="133" t="s">
        <v>9284</v>
      </c>
      <c r="BH4657" s="133" t="s">
        <v>9285</v>
      </c>
      <c r="BI4657" s="133" t="s">
        <v>9205</v>
      </c>
    </row>
    <row r="4658" spans="56:61" s="20" customFormat="1" ht="15" hidden="1" x14ac:dyDescent="0.25">
      <c r="BD4658" t="str">
        <f t="shared" si="145"/>
        <v>RY6LEEDS COMMUNITY EQUIPMENT SERVICE</v>
      </c>
      <c r="BE4658" s="133" t="s">
        <v>9286</v>
      </c>
      <c r="BF4658" s="133" t="s">
        <v>9287</v>
      </c>
      <c r="BG4658" s="133" t="s">
        <v>9286</v>
      </c>
      <c r="BH4658" s="133" t="s">
        <v>9287</v>
      </c>
      <c r="BI4658" s="133" t="s">
        <v>9205</v>
      </c>
    </row>
    <row r="4659" spans="56:61" s="20" customFormat="1" ht="15" hidden="1" x14ac:dyDescent="0.25">
      <c r="BD4659" t="str">
        <f t="shared" si="145"/>
        <v>RY6LEEDS GENERAL INFIRMARY</v>
      </c>
      <c r="BE4659" s="133" t="s">
        <v>9288</v>
      </c>
      <c r="BF4659" s="133" t="s">
        <v>2007</v>
      </c>
      <c r="BG4659" s="133" t="s">
        <v>9288</v>
      </c>
      <c r="BH4659" s="133" t="s">
        <v>2007</v>
      </c>
      <c r="BI4659" s="133" t="s">
        <v>9205</v>
      </c>
    </row>
    <row r="4660" spans="56:61" s="20" customFormat="1" ht="15" hidden="1" x14ac:dyDescent="0.25">
      <c r="BD4660" t="str">
        <f t="shared" si="145"/>
        <v>RY6LEEDS STUDENT MEDICAL PRACTICE</v>
      </c>
      <c r="BE4660" s="133" t="s">
        <v>9289</v>
      </c>
      <c r="BF4660" s="133" t="s">
        <v>9290</v>
      </c>
      <c r="BG4660" s="133" t="s">
        <v>9289</v>
      </c>
      <c r="BH4660" s="133" t="s">
        <v>9290</v>
      </c>
      <c r="BI4660" s="133" t="s">
        <v>9205</v>
      </c>
    </row>
    <row r="4661" spans="56:61" s="20" customFormat="1" ht="15" hidden="1" x14ac:dyDescent="0.25">
      <c r="BD4661" t="str">
        <f t="shared" si="145"/>
        <v>RY6LITTLE WOODHOUSE HALL</v>
      </c>
      <c r="BE4661" s="133" t="s">
        <v>9291</v>
      </c>
      <c r="BF4661" s="133" t="s">
        <v>9292</v>
      </c>
      <c r="BG4661" s="133" t="s">
        <v>9291</v>
      </c>
      <c r="BH4661" s="133" t="s">
        <v>9292</v>
      </c>
      <c r="BI4661" s="133" t="s">
        <v>9205</v>
      </c>
    </row>
    <row r="4662" spans="56:61" s="20" customFormat="1" ht="15" hidden="1" x14ac:dyDescent="0.25">
      <c r="BD4662" t="str">
        <f t="shared" si="145"/>
        <v>RY6MANOR PARK SURGERY</v>
      </c>
      <c r="BE4662" s="133" t="s">
        <v>9293</v>
      </c>
      <c r="BF4662" s="133" t="s">
        <v>9294</v>
      </c>
      <c r="BG4662" s="133" t="s">
        <v>9293</v>
      </c>
      <c r="BH4662" s="133" t="s">
        <v>9294</v>
      </c>
      <c r="BI4662" s="133" t="s">
        <v>9205</v>
      </c>
    </row>
    <row r="4663" spans="56:61" s="20" customFormat="1" ht="15" hidden="1" x14ac:dyDescent="0.25">
      <c r="BD4663" t="str">
        <f t="shared" si="145"/>
        <v>RY6MEANWOOD HEALTH CENTRE</v>
      </c>
      <c r="BE4663" s="133" t="s">
        <v>9295</v>
      </c>
      <c r="BF4663" s="133" t="s">
        <v>9296</v>
      </c>
      <c r="BG4663" s="133" t="s">
        <v>9295</v>
      </c>
      <c r="BH4663" s="133" t="s">
        <v>9296</v>
      </c>
      <c r="BI4663" s="133" t="s">
        <v>9205</v>
      </c>
    </row>
    <row r="4664" spans="56:61" s="20" customFormat="1" ht="15" hidden="1" x14ac:dyDescent="0.25">
      <c r="BD4664" t="str">
        <f t="shared" si="145"/>
        <v>RY6MIDDLETON COMMUNITY HEALTH CENTRE</v>
      </c>
      <c r="BE4664" s="133" t="s">
        <v>9297</v>
      </c>
      <c r="BF4664" s="133" t="s">
        <v>9298</v>
      </c>
      <c r="BG4664" s="133" t="s">
        <v>9297</v>
      </c>
      <c r="BH4664" s="133" t="s">
        <v>9298</v>
      </c>
      <c r="BI4664" s="133" t="s">
        <v>9205</v>
      </c>
    </row>
    <row r="4665" spans="56:61" s="20" customFormat="1" ht="15" hidden="1" x14ac:dyDescent="0.25">
      <c r="BD4665" t="str">
        <f t="shared" si="145"/>
        <v>RY6MORLEY HEALTH CENTRE</v>
      </c>
      <c r="BE4665" s="133" t="s">
        <v>9299</v>
      </c>
      <c r="BF4665" s="133" t="s">
        <v>9300</v>
      </c>
      <c r="BG4665" s="133" t="s">
        <v>9299</v>
      </c>
      <c r="BH4665" s="133" t="s">
        <v>9300</v>
      </c>
      <c r="BI4665" s="133" t="s">
        <v>9205</v>
      </c>
    </row>
    <row r="4666" spans="56:61" s="20" customFormat="1" ht="15" hidden="1" x14ac:dyDescent="0.25">
      <c r="BD4666" t="str">
        <f t="shared" si="145"/>
        <v>RY6NEW CROFT SURGERY</v>
      </c>
      <c r="BE4666" s="133" t="s">
        <v>9301</v>
      </c>
      <c r="BF4666" s="133" t="s">
        <v>9302</v>
      </c>
      <c r="BG4666" s="133" t="s">
        <v>9301</v>
      </c>
      <c r="BH4666" s="133" t="s">
        <v>9302</v>
      </c>
      <c r="BI4666" s="133" t="s">
        <v>9205</v>
      </c>
    </row>
    <row r="4667" spans="56:61" s="20" customFormat="1" ht="15" hidden="1" x14ac:dyDescent="0.25">
      <c r="BD4667" t="str">
        <f t="shared" si="145"/>
        <v>RY6NORTH WEST HOUSE (PCT HQ)</v>
      </c>
      <c r="BE4667" s="133" t="s">
        <v>9303</v>
      </c>
      <c r="BF4667" s="133" t="s">
        <v>9304</v>
      </c>
      <c r="BG4667" s="133" t="s">
        <v>9303</v>
      </c>
      <c r="BH4667" s="133" t="s">
        <v>9304</v>
      </c>
      <c r="BI4667" s="133" t="s">
        <v>9205</v>
      </c>
    </row>
    <row r="4668" spans="56:61" s="20" customFormat="1" ht="15" hidden="1" x14ac:dyDescent="0.25">
      <c r="BD4668" t="str">
        <f t="shared" si="145"/>
        <v>RY6OFFENDER HEALTHCARE - LEEDS</v>
      </c>
      <c r="BE4668" s="133" t="s">
        <v>9305</v>
      </c>
      <c r="BF4668" s="133" t="s">
        <v>9306</v>
      </c>
      <c r="BG4668" s="133" t="s">
        <v>9305</v>
      </c>
      <c r="BH4668" s="133" t="s">
        <v>9306</v>
      </c>
      <c r="BI4668" s="133" t="s">
        <v>9205</v>
      </c>
    </row>
    <row r="4669" spans="56:61" s="20" customFormat="1" ht="15" hidden="1" x14ac:dyDescent="0.25">
      <c r="BD4669" t="str">
        <f t="shared" si="145"/>
        <v>RY6OFFENDER HEALTHCARE - WEALSTUN</v>
      </c>
      <c r="BE4669" s="133" t="s">
        <v>9307</v>
      </c>
      <c r="BF4669" s="133" t="s">
        <v>9308</v>
      </c>
      <c r="BG4669" s="133" t="s">
        <v>9307</v>
      </c>
      <c r="BH4669" s="133" t="s">
        <v>9308</v>
      </c>
      <c r="BI4669" s="133" t="s">
        <v>9205</v>
      </c>
    </row>
    <row r="4670" spans="56:61" s="20" customFormat="1" ht="15" hidden="1" x14ac:dyDescent="0.25">
      <c r="BD4670" t="str">
        <f t="shared" si="145"/>
        <v>RY6OFFENDER HEALTHCARE - WETHERBY</v>
      </c>
      <c r="BE4670" s="133" t="s">
        <v>9309</v>
      </c>
      <c r="BF4670" s="133" t="s">
        <v>9310</v>
      </c>
      <c r="BG4670" s="133" t="s">
        <v>9309</v>
      </c>
      <c r="BH4670" s="133" t="s">
        <v>9310</v>
      </c>
      <c r="BI4670" s="133" t="s">
        <v>9205</v>
      </c>
    </row>
    <row r="4671" spans="56:61" s="20" customFormat="1" ht="15" hidden="1" x14ac:dyDescent="0.25">
      <c r="BD4671" t="str">
        <f t="shared" si="145"/>
        <v>RY6OSMONDTHORPE ONE STOP SHOP</v>
      </c>
      <c r="BE4671" s="133" t="s">
        <v>9311</v>
      </c>
      <c r="BF4671" s="133" t="s">
        <v>9312</v>
      </c>
      <c r="BG4671" s="133" t="s">
        <v>9311</v>
      </c>
      <c r="BH4671" s="133" t="s">
        <v>9312</v>
      </c>
      <c r="BI4671" s="133" t="s">
        <v>9205</v>
      </c>
    </row>
    <row r="4672" spans="56:61" s="20" customFormat="1" ht="15" hidden="1" x14ac:dyDescent="0.25">
      <c r="BD4672" t="str">
        <f t="shared" si="145"/>
        <v>RY6OTLEY CLINIC</v>
      </c>
      <c r="BE4672" s="133" t="s">
        <v>9313</v>
      </c>
      <c r="BF4672" s="133" t="s">
        <v>9314</v>
      </c>
      <c r="BG4672" s="133" t="s">
        <v>9313</v>
      </c>
      <c r="BH4672" s="133" t="s">
        <v>9314</v>
      </c>
      <c r="BI4672" s="133" t="s">
        <v>9205</v>
      </c>
    </row>
    <row r="4673" spans="56:61" s="20" customFormat="1" ht="15" hidden="1" x14ac:dyDescent="0.25">
      <c r="BD4673" t="str">
        <f t="shared" si="145"/>
        <v>RY6PARK EDGE MEDICAL CENTRE</v>
      </c>
      <c r="BE4673" s="133" t="s">
        <v>9315</v>
      </c>
      <c r="BF4673" s="133" t="s">
        <v>9316</v>
      </c>
      <c r="BG4673" s="133" t="s">
        <v>9315</v>
      </c>
      <c r="BH4673" s="133" t="s">
        <v>9316</v>
      </c>
      <c r="BI4673" s="133" t="s">
        <v>9205</v>
      </c>
    </row>
    <row r="4674" spans="56:61" s="20" customFormat="1" ht="15" hidden="1" x14ac:dyDescent="0.25">
      <c r="BD4674" t="str">
        <f t="shared" si="145"/>
        <v>RY6PARK EDGE PRACTICE</v>
      </c>
      <c r="BE4674" s="133" t="s">
        <v>9317</v>
      </c>
      <c r="BF4674" s="133" t="s">
        <v>9318</v>
      </c>
      <c r="BG4674" s="133" t="s">
        <v>9317</v>
      </c>
      <c r="BH4674" s="133" t="s">
        <v>9318</v>
      </c>
      <c r="BI4674" s="133" t="s">
        <v>9205</v>
      </c>
    </row>
    <row r="4675" spans="56:61" s="20" customFormat="1" ht="15" hidden="1" x14ac:dyDescent="0.25">
      <c r="BD4675" t="str">
        <f t="shared" si="145"/>
        <v>RY6PARK ROAD MEDICAL CENTRE</v>
      </c>
      <c r="BE4675" s="133" t="s">
        <v>9319</v>
      </c>
      <c r="BF4675" s="133" t="s">
        <v>9320</v>
      </c>
      <c r="BG4675" s="133" t="s">
        <v>9319</v>
      </c>
      <c r="BH4675" s="133" t="s">
        <v>9320</v>
      </c>
      <c r="BI4675" s="133" t="s">
        <v>9205</v>
      </c>
    </row>
    <row r="4676" spans="56:61" s="20" customFormat="1" ht="15" hidden="1" x14ac:dyDescent="0.25">
      <c r="BD4676" t="str">
        <f t="shared" ref="BD4676:BD4739" si="146">CONCATENATE(LEFT(BE4676, 3),BF4676)</f>
        <v>RY6PARKSIDE COMMUNITY HEALTH CENTRE</v>
      </c>
      <c r="BE4676" s="133" t="s">
        <v>9321</v>
      </c>
      <c r="BF4676" s="133" t="s">
        <v>9322</v>
      </c>
      <c r="BG4676" s="133" t="s">
        <v>9321</v>
      </c>
      <c r="BH4676" s="133" t="s">
        <v>9322</v>
      </c>
      <c r="BI4676" s="133" t="s">
        <v>9205</v>
      </c>
    </row>
    <row r="4677" spans="56:61" s="20" customFormat="1" ht="15" hidden="1" x14ac:dyDescent="0.25">
      <c r="BD4677" t="str">
        <f t="shared" si="146"/>
        <v>RY6PRIORY VIEW MEDICAL CENTRE</v>
      </c>
      <c r="BE4677" s="133" t="s">
        <v>9323</v>
      </c>
      <c r="BF4677" s="133" t="s">
        <v>9324</v>
      </c>
      <c r="BG4677" s="133" t="s">
        <v>9323</v>
      </c>
      <c r="BH4677" s="133" t="s">
        <v>9324</v>
      </c>
      <c r="BI4677" s="133" t="s">
        <v>9205</v>
      </c>
    </row>
    <row r="4678" spans="56:61" s="20" customFormat="1" ht="15" hidden="1" x14ac:dyDescent="0.25">
      <c r="BD4678" t="str">
        <f t="shared" si="146"/>
        <v>RY6PUDSEY HEALTH CENTRE</v>
      </c>
      <c r="BE4678" s="133" t="s">
        <v>9325</v>
      </c>
      <c r="BF4678" s="133" t="s">
        <v>9326</v>
      </c>
      <c r="BG4678" s="133" t="s">
        <v>9325</v>
      </c>
      <c r="BH4678" s="133" t="s">
        <v>9326</v>
      </c>
      <c r="BI4678" s="133" t="s">
        <v>9205</v>
      </c>
    </row>
    <row r="4679" spans="56:61" s="20" customFormat="1" ht="15" hidden="1" x14ac:dyDescent="0.25">
      <c r="BD4679" t="str">
        <f t="shared" si="146"/>
        <v>RY6REGINALD CENTRE</v>
      </c>
      <c r="BE4679" s="133" t="s">
        <v>9327</v>
      </c>
      <c r="BF4679" s="133" t="s">
        <v>9328</v>
      </c>
      <c r="BG4679" s="133" t="s">
        <v>9327</v>
      </c>
      <c r="BH4679" s="133" t="s">
        <v>9328</v>
      </c>
      <c r="BI4679" s="133" t="s">
        <v>9205</v>
      </c>
    </row>
    <row r="4680" spans="56:61" s="20" customFormat="1" ht="15" hidden="1" x14ac:dyDescent="0.25">
      <c r="BD4680" t="str">
        <f t="shared" si="146"/>
        <v>RY6RICHMOND HOUSE</v>
      </c>
      <c r="BE4680" s="133" t="s">
        <v>9329</v>
      </c>
      <c r="BF4680" s="133" t="s">
        <v>9330</v>
      </c>
      <c r="BG4680" s="133" t="s">
        <v>9329</v>
      </c>
      <c r="BH4680" s="133" t="s">
        <v>9330</v>
      </c>
      <c r="BI4680" s="133" t="s">
        <v>9205</v>
      </c>
    </row>
    <row r="4681" spans="56:61" s="20" customFormat="1" ht="15" hidden="1" x14ac:dyDescent="0.25">
      <c r="BD4681" t="str">
        <f t="shared" si="146"/>
        <v>RY6ROBIN LANE MEDICAL CENTRE</v>
      </c>
      <c r="BE4681" s="133" t="s">
        <v>9331</v>
      </c>
      <c r="BF4681" s="133" t="s">
        <v>9332</v>
      </c>
      <c r="BG4681" s="133" t="s">
        <v>9331</v>
      </c>
      <c r="BH4681" s="133" t="s">
        <v>9332</v>
      </c>
      <c r="BI4681" s="133" t="s">
        <v>9205</v>
      </c>
    </row>
    <row r="4682" spans="56:61" s="20" customFormat="1" ht="15" hidden="1" x14ac:dyDescent="0.25">
      <c r="BD4682" t="str">
        <f t="shared" si="146"/>
        <v>RY6ROTHWELL HEALTH CENTRE</v>
      </c>
      <c r="BE4682" s="133" t="s">
        <v>9333</v>
      </c>
      <c r="BF4682" s="133" t="s">
        <v>9334</v>
      </c>
      <c r="BG4682" s="133" t="s">
        <v>9333</v>
      </c>
      <c r="BH4682" s="133" t="s">
        <v>9334</v>
      </c>
      <c r="BI4682" s="133" t="s">
        <v>9205</v>
      </c>
    </row>
    <row r="4683" spans="56:61" s="20" customFormat="1" ht="15" hidden="1" x14ac:dyDescent="0.25">
      <c r="BD4683" t="str">
        <f t="shared" si="146"/>
        <v>RY6RUTLAND LODGE MEDICAL PRACTICE</v>
      </c>
      <c r="BE4683" s="133" t="s">
        <v>9335</v>
      </c>
      <c r="BF4683" s="133" t="s">
        <v>9336</v>
      </c>
      <c r="BG4683" s="133" t="s">
        <v>9335</v>
      </c>
      <c r="BH4683" s="133" t="s">
        <v>9336</v>
      </c>
      <c r="BI4683" s="133" t="s">
        <v>9205</v>
      </c>
    </row>
    <row r="4684" spans="56:61" s="20" customFormat="1" ht="15" hidden="1" x14ac:dyDescent="0.25">
      <c r="BD4684" t="str">
        <f t="shared" si="146"/>
        <v>RY6SCOTT HALL LEISURE CENTRE</v>
      </c>
      <c r="BE4684" s="133" t="s">
        <v>9337</v>
      </c>
      <c r="BF4684" s="133" t="s">
        <v>9338</v>
      </c>
      <c r="BG4684" s="133" t="s">
        <v>9337</v>
      </c>
      <c r="BH4684" s="133" t="s">
        <v>9338</v>
      </c>
      <c r="BI4684" s="133" t="s">
        <v>9205</v>
      </c>
    </row>
    <row r="4685" spans="56:61" s="20" customFormat="1" ht="15" hidden="1" x14ac:dyDescent="0.25">
      <c r="BD4685" t="str">
        <f t="shared" si="146"/>
        <v>RY6SEACROFT CLINIC</v>
      </c>
      <c r="BE4685" s="133" t="s">
        <v>9339</v>
      </c>
      <c r="BF4685" s="133" t="s">
        <v>9340</v>
      </c>
      <c r="BG4685" s="133" t="s">
        <v>9339</v>
      </c>
      <c r="BH4685" s="133" t="s">
        <v>9340</v>
      </c>
      <c r="BI4685" s="133" t="s">
        <v>9205</v>
      </c>
    </row>
    <row r="4686" spans="56:61" s="20" customFormat="1" ht="15" hidden="1" x14ac:dyDescent="0.25">
      <c r="BD4686" t="str">
        <f t="shared" si="146"/>
        <v>RY6SEACROFT HOSPITAL</v>
      </c>
      <c r="BE4686" s="133" t="s">
        <v>9341</v>
      </c>
      <c r="BF4686" s="133" t="s">
        <v>9342</v>
      </c>
      <c r="BG4686" s="133" t="s">
        <v>9341</v>
      </c>
      <c r="BH4686" s="133" t="s">
        <v>9342</v>
      </c>
      <c r="BI4686" s="133" t="s">
        <v>9205</v>
      </c>
    </row>
    <row r="4687" spans="56:61" s="20" customFormat="1" ht="15" hidden="1" x14ac:dyDescent="0.25">
      <c r="BD4687" t="str">
        <f t="shared" si="146"/>
        <v>RY6SEACROFT ONE STOP SHOP</v>
      </c>
      <c r="BE4687" s="133" t="s">
        <v>9343</v>
      </c>
      <c r="BF4687" s="133" t="s">
        <v>2053</v>
      </c>
      <c r="BG4687" s="133" t="s">
        <v>9343</v>
      </c>
      <c r="BH4687" s="133" t="s">
        <v>2053</v>
      </c>
      <c r="BI4687" s="133" t="s">
        <v>9205</v>
      </c>
    </row>
    <row r="4688" spans="56:61" s="20" customFormat="1" ht="15" hidden="1" x14ac:dyDescent="0.25">
      <c r="BD4688" t="str">
        <f t="shared" si="146"/>
        <v>RY6SHAFTSBURY HOUSE</v>
      </c>
      <c r="BE4688" s="133" t="s">
        <v>9344</v>
      </c>
      <c r="BF4688" s="133" t="s">
        <v>9345</v>
      </c>
      <c r="BG4688" s="133" t="s">
        <v>9344</v>
      </c>
      <c r="BH4688" s="133" t="s">
        <v>9345</v>
      </c>
      <c r="BI4688" s="133" t="s">
        <v>9205</v>
      </c>
    </row>
    <row r="4689" spans="56:61" s="20" customFormat="1" ht="15" hidden="1" x14ac:dyDescent="0.25">
      <c r="BD4689" t="str">
        <f t="shared" si="146"/>
        <v>RY6ST GEORGES CENTRE</v>
      </c>
      <c r="BE4689" s="133" t="s">
        <v>9346</v>
      </c>
      <c r="BF4689" s="133" t="s">
        <v>9347</v>
      </c>
      <c r="BG4689" s="133" t="s">
        <v>9346</v>
      </c>
      <c r="BH4689" s="133" t="s">
        <v>9347</v>
      </c>
      <c r="BI4689" s="133" t="s">
        <v>9205</v>
      </c>
    </row>
    <row r="4690" spans="56:61" s="20" customFormat="1" ht="15" hidden="1" x14ac:dyDescent="0.25">
      <c r="BD4690" t="str">
        <f t="shared" si="146"/>
        <v>RY6ST MARY'S HOSPITAL</v>
      </c>
      <c r="BE4690" s="133" t="s">
        <v>9348</v>
      </c>
      <c r="BF4690" s="133" t="s">
        <v>337</v>
      </c>
      <c r="BG4690" s="133" t="s">
        <v>9348</v>
      </c>
      <c r="BH4690" s="133" t="s">
        <v>337</v>
      </c>
      <c r="BI4690" s="133" t="s">
        <v>9205</v>
      </c>
    </row>
    <row r="4691" spans="56:61" s="20" customFormat="1" ht="15" hidden="1" x14ac:dyDescent="0.25">
      <c r="BD4691" t="str">
        <f t="shared" si="146"/>
        <v>RY6STOCKDALE HOUSE</v>
      </c>
      <c r="BE4691" s="133" t="s">
        <v>9349</v>
      </c>
      <c r="BF4691" s="133" t="s">
        <v>9350</v>
      </c>
      <c r="BG4691" s="133" t="s">
        <v>9349</v>
      </c>
      <c r="BH4691" s="133" t="s">
        <v>9350</v>
      </c>
      <c r="BI4691" s="133" t="s">
        <v>9205</v>
      </c>
    </row>
    <row r="4692" spans="56:61" s="20" customFormat="1" ht="15" hidden="1" x14ac:dyDescent="0.25">
      <c r="BD4692" t="str">
        <f t="shared" si="146"/>
        <v>RY6STREET LANE PRACTICE</v>
      </c>
      <c r="BE4692" s="133" t="s">
        <v>9351</v>
      </c>
      <c r="BF4692" s="133" t="s">
        <v>9352</v>
      </c>
      <c r="BG4692" s="133" t="s">
        <v>9351</v>
      </c>
      <c r="BH4692" s="133" t="s">
        <v>9352</v>
      </c>
      <c r="BI4692" s="133" t="s">
        <v>9205</v>
      </c>
    </row>
    <row r="4693" spans="56:61" s="20" customFormat="1" ht="15" hidden="1" x14ac:dyDescent="0.25">
      <c r="BD4693" t="str">
        <f t="shared" si="146"/>
        <v>RY6SUNFIELD MEDICAL CENTRE</v>
      </c>
      <c r="BE4693" s="133" t="s">
        <v>9353</v>
      </c>
      <c r="BF4693" s="133" t="s">
        <v>9354</v>
      </c>
      <c r="BG4693" s="133" t="s">
        <v>9353</v>
      </c>
      <c r="BH4693" s="133" t="s">
        <v>9354</v>
      </c>
      <c r="BI4693" s="133" t="s">
        <v>9205</v>
      </c>
    </row>
    <row r="4694" spans="56:61" s="20" customFormat="1" ht="15" hidden="1" x14ac:dyDescent="0.25">
      <c r="BD4694" t="str">
        <f t="shared" si="146"/>
        <v>RY6SWILLINGTON CLINIC</v>
      </c>
      <c r="BE4694" s="133" t="s">
        <v>9355</v>
      </c>
      <c r="BF4694" s="133" t="s">
        <v>9356</v>
      </c>
      <c r="BG4694" s="133" t="s">
        <v>9355</v>
      </c>
      <c r="BH4694" s="133" t="s">
        <v>9356</v>
      </c>
      <c r="BI4694" s="133" t="s">
        <v>9205</v>
      </c>
    </row>
    <row r="4695" spans="56:61" s="20" customFormat="1" ht="15" hidden="1" x14ac:dyDescent="0.25">
      <c r="BD4695" t="str">
        <f t="shared" si="146"/>
        <v>RY6THORNTON MEDICAL CENTRE</v>
      </c>
      <c r="BE4695" s="133" t="s">
        <v>9357</v>
      </c>
      <c r="BF4695" s="133" t="s">
        <v>9358</v>
      </c>
      <c r="BG4695" s="133" t="s">
        <v>9357</v>
      </c>
      <c r="BH4695" s="133" t="s">
        <v>9358</v>
      </c>
      <c r="BI4695" s="133" t="s">
        <v>9205</v>
      </c>
    </row>
    <row r="4696" spans="56:61" s="20" customFormat="1" ht="15" hidden="1" x14ac:dyDescent="0.25">
      <c r="BD4696" t="str">
        <f t="shared" si="146"/>
        <v>RY6TINSHILL LANE SURGERY</v>
      </c>
      <c r="BE4696" s="133" t="s">
        <v>9359</v>
      </c>
      <c r="BF4696" s="133" t="s">
        <v>9360</v>
      </c>
      <c r="BG4696" s="133" t="s">
        <v>9359</v>
      </c>
      <c r="BH4696" s="133" t="s">
        <v>9360</v>
      </c>
      <c r="BI4696" s="133" t="s">
        <v>9205</v>
      </c>
    </row>
    <row r="4697" spans="56:61" s="20" customFormat="1" ht="15" hidden="1" x14ac:dyDescent="0.25">
      <c r="BD4697" t="str">
        <f t="shared" si="146"/>
        <v>RY6WEST LODGE SURGERY</v>
      </c>
      <c r="BE4697" s="133" t="s">
        <v>9361</v>
      </c>
      <c r="BF4697" s="133" t="s">
        <v>9362</v>
      </c>
      <c r="BG4697" s="133" t="s">
        <v>9361</v>
      </c>
      <c r="BH4697" s="133" t="s">
        <v>9362</v>
      </c>
      <c r="BI4697" s="133" t="s">
        <v>9205</v>
      </c>
    </row>
    <row r="4698" spans="56:61" s="20" customFormat="1" ht="15" hidden="1" x14ac:dyDescent="0.25">
      <c r="BD4698" t="str">
        <f t="shared" si="146"/>
        <v>RY6WESTGATE SURGERY</v>
      </c>
      <c r="BE4698" s="133" t="s">
        <v>9363</v>
      </c>
      <c r="BF4698" s="133" t="s">
        <v>9364</v>
      </c>
      <c r="BG4698" s="133" t="s">
        <v>9363</v>
      </c>
      <c r="BH4698" s="133" t="s">
        <v>9364</v>
      </c>
      <c r="BI4698" s="133" t="s">
        <v>9205</v>
      </c>
    </row>
    <row r="4699" spans="56:61" s="20" customFormat="1" ht="15" hidden="1" x14ac:dyDescent="0.25">
      <c r="BD4699" t="str">
        <f t="shared" si="146"/>
        <v>RY6WETHERBY HEALTH CENTRE</v>
      </c>
      <c r="BE4699" s="133" t="s">
        <v>9365</v>
      </c>
      <c r="BF4699" s="133" t="s">
        <v>9366</v>
      </c>
      <c r="BG4699" s="133" t="s">
        <v>9365</v>
      </c>
      <c r="BH4699" s="133" t="s">
        <v>9366</v>
      </c>
      <c r="BI4699" s="133" t="s">
        <v>9205</v>
      </c>
    </row>
    <row r="4700" spans="56:61" s="20" customFormat="1" ht="15" hidden="1" x14ac:dyDescent="0.25">
      <c r="BD4700" t="str">
        <f t="shared" si="146"/>
        <v>RY6WHARFEDALE HOSPITAL</v>
      </c>
      <c r="BE4700" s="133" t="s">
        <v>9367</v>
      </c>
      <c r="BF4700" s="133" t="s">
        <v>9368</v>
      </c>
      <c r="BG4700" s="133" t="s">
        <v>9367</v>
      </c>
      <c r="BH4700" s="133" t="s">
        <v>9368</v>
      </c>
      <c r="BI4700" s="133" t="s">
        <v>9205</v>
      </c>
    </row>
    <row r="4701" spans="56:61" s="20" customFormat="1" ht="15" hidden="1" x14ac:dyDescent="0.25">
      <c r="BD4701" t="str">
        <f t="shared" si="146"/>
        <v>RY6WHITEHALL SURGERY</v>
      </c>
      <c r="BE4701" s="133" t="s">
        <v>9369</v>
      </c>
      <c r="BF4701" s="133" t="s">
        <v>9370</v>
      </c>
      <c r="BG4701" s="133" t="s">
        <v>9369</v>
      </c>
      <c r="BH4701" s="133" t="s">
        <v>9370</v>
      </c>
      <c r="BI4701" s="133" t="s">
        <v>9205</v>
      </c>
    </row>
    <row r="4702" spans="56:61" s="20" customFormat="1" ht="15" hidden="1" x14ac:dyDescent="0.25">
      <c r="BD4702" t="str">
        <f t="shared" si="146"/>
        <v>RY6WIRA HOUSE</v>
      </c>
      <c r="BE4702" s="133" t="s">
        <v>9371</v>
      </c>
      <c r="BF4702" s="133" t="s">
        <v>9372</v>
      </c>
      <c r="BG4702" s="133" t="s">
        <v>9371</v>
      </c>
      <c r="BH4702" s="133" t="s">
        <v>9372</v>
      </c>
      <c r="BI4702" s="133" t="s">
        <v>9205</v>
      </c>
    </row>
    <row r="4703" spans="56:61" s="20" customFormat="1" ht="15" hidden="1" x14ac:dyDescent="0.25">
      <c r="BD4703" t="str">
        <f t="shared" si="146"/>
        <v>RY6WOODHOUSE HEALTH CENTRE</v>
      </c>
      <c r="BE4703" s="133" t="s">
        <v>9373</v>
      </c>
      <c r="BF4703" s="133" t="s">
        <v>9374</v>
      </c>
      <c r="BG4703" s="133" t="s">
        <v>9373</v>
      </c>
      <c r="BH4703" s="133" t="s">
        <v>9374</v>
      </c>
      <c r="BI4703" s="133" t="s">
        <v>9205</v>
      </c>
    </row>
    <row r="4704" spans="56:61" s="20" customFormat="1" ht="15" hidden="1" x14ac:dyDescent="0.25">
      <c r="BD4704" t="str">
        <f t="shared" si="146"/>
        <v>RY6WOODSLEY ROAD HEALTH CENTRE</v>
      </c>
      <c r="BE4704" s="133" t="s">
        <v>9375</v>
      </c>
      <c r="BF4704" s="133" t="s">
        <v>9376</v>
      </c>
      <c r="BG4704" s="133" t="s">
        <v>9375</v>
      </c>
      <c r="BH4704" s="133" t="s">
        <v>9376</v>
      </c>
      <c r="BI4704" s="133" t="s">
        <v>9205</v>
      </c>
    </row>
    <row r="4705" spans="56:61" s="20" customFormat="1" ht="15" hidden="1" x14ac:dyDescent="0.25">
      <c r="BD4705" t="str">
        <f t="shared" si="146"/>
        <v>RY6WORTLEY BECK HEALTH CENTRE</v>
      </c>
      <c r="BE4705" s="133" t="s">
        <v>9377</v>
      </c>
      <c r="BF4705" s="133" t="s">
        <v>9378</v>
      </c>
      <c r="BG4705" s="133" t="s">
        <v>9377</v>
      </c>
      <c r="BH4705" s="133" t="s">
        <v>9378</v>
      </c>
      <c r="BI4705" s="133" t="s">
        <v>9205</v>
      </c>
    </row>
    <row r="4706" spans="56:61" s="20" customFormat="1" ht="15" hidden="1" x14ac:dyDescent="0.25">
      <c r="BD4706" t="str">
        <f t="shared" si="146"/>
        <v>RY6YEADON HEALTH CENTRE</v>
      </c>
      <c r="BE4706" s="133" t="s">
        <v>9379</v>
      </c>
      <c r="BF4706" s="133" t="s">
        <v>9380</v>
      </c>
      <c r="BG4706" s="133" t="s">
        <v>9379</v>
      </c>
      <c r="BH4706" s="133" t="s">
        <v>9380</v>
      </c>
      <c r="BI4706" s="133" t="s">
        <v>9205</v>
      </c>
    </row>
    <row r="4707" spans="56:61" s="20" customFormat="1" ht="15" hidden="1" x14ac:dyDescent="0.25">
      <c r="BD4707" t="str">
        <f t="shared" si="146"/>
        <v>RY6YORK STREET PRACTICE</v>
      </c>
      <c r="BE4707" s="133" t="s">
        <v>9381</v>
      </c>
      <c r="BF4707" s="133" t="s">
        <v>9382</v>
      </c>
      <c r="BG4707" s="133" t="s">
        <v>9381</v>
      </c>
      <c r="BH4707" s="133" t="s">
        <v>9382</v>
      </c>
      <c r="BI4707" s="133" t="s">
        <v>9205</v>
      </c>
    </row>
    <row r="4708" spans="56:61" s="20" customFormat="1" ht="15" hidden="1" x14ac:dyDescent="0.25">
      <c r="BD4708" t="str">
        <f t="shared" si="146"/>
        <v>RY6YORK TOWERS</v>
      </c>
      <c r="BE4708" s="133" t="s">
        <v>9383</v>
      </c>
      <c r="BF4708" s="133" t="s">
        <v>2083</v>
      </c>
      <c r="BG4708" s="133" t="s">
        <v>9383</v>
      </c>
      <c r="BH4708" s="133" t="s">
        <v>2083</v>
      </c>
      <c r="BI4708" s="133" t="s">
        <v>9205</v>
      </c>
    </row>
    <row r="4709" spans="56:61" s="20" customFormat="1" ht="15" hidden="1" x14ac:dyDescent="0.25">
      <c r="BD4709" t="str">
        <f t="shared" si="146"/>
        <v>RY8AMBERLEY HOUSE</v>
      </c>
      <c r="BE4709" s="133" t="s">
        <v>9384</v>
      </c>
      <c r="BF4709" s="133" t="s">
        <v>9385</v>
      </c>
      <c r="BG4709" s="133" t="s">
        <v>9384</v>
      </c>
      <c r="BH4709" s="133" t="s">
        <v>9385</v>
      </c>
      <c r="BI4709" s="133" t="s">
        <v>9386</v>
      </c>
    </row>
    <row r="4710" spans="56:61" s="20" customFormat="1" ht="15" hidden="1" x14ac:dyDescent="0.25">
      <c r="BD4710" t="str">
        <f t="shared" si="146"/>
        <v>RY8ASH GREEN</v>
      </c>
      <c r="BE4710" s="133" t="s">
        <v>9387</v>
      </c>
      <c r="BF4710" s="133" t="s">
        <v>9388</v>
      </c>
      <c r="BG4710" s="133" t="s">
        <v>9387</v>
      </c>
      <c r="BH4710" s="133" t="s">
        <v>9388</v>
      </c>
      <c r="BI4710" s="133" t="s">
        <v>9386</v>
      </c>
    </row>
    <row r="4711" spans="56:61" s="20" customFormat="1" ht="15" hidden="1" x14ac:dyDescent="0.25">
      <c r="BD4711" t="str">
        <f t="shared" si="146"/>
        <v>RY8ASHBY &amp; DISTRICT HOSPITAL</v>
      </c>
      <c r="BE4711" s="133" t="s">
        <v>9389</v>
      </c>
      <c r="BF4711" s="133" t="s">
        <v>9390</v>
      </c>
      <c r="BG4711" s="133" t="s">
        <v>9389</v>
      </c>
      <c r="BH4711" s="133" t="s">
        <v>9390</v>
      </c>
      <c r="BI4711" s="133" t="s">
        <v>9386</v>
      </c>
    </row>
    <row r="4712" spans="56:61" s="20" customFormat="1" ht="15" hidden="1" x14ac:dyDescent="0.25">
      <c r="BD4712" t="str">
        <f t="shared" si="146"/>
        <v>RY8BABINGTON HOSPITAL</v>
      </c>
      <c r="BE4712" s="133" t="s">
        <v>9391</v>
      </c>
      <c r="BF4712" s="133" t="s">
        <v>9392</v>
      </c>
      <c r="BG4712" s="133" t="s">
        <v>9391</v>
      </c>
      <c r="BH4712" s="133" t="s">
        <v>9392</v>
      </c>
      <c r="BI4712" s="133" t="s">
        <v>9386</v>
      </c>
    </row>
    <row r="4713" spans="56:61" s="20" customFormat="1" ht="15" hidden="1" x14ac:dyDescent="0.25">
      <c r="BD4713" t="str">
        <f t="shared" si="146"/>
        <v>RY8BABINGTON HOSPITAL 2</v>
      </c>
      <c r="BE4713" s="133" t="s">
        <v>9393</v>
      </c>
      <c r="BF4713" s="133" t="s">
        <v>9394</v>
      </c>
      <c r="BG4713" s="133" t="s">
        <v>9393</v>
      </c>
      <c r="BH4713" s="133" t="s">
        <v>9394</v>
      </c>
      <c r="BI4713" s="133" t="s">
        <v>9386</v>
      </c>
    </row>
    <row r="4714" spans="56:61" s="20" customFormat="1" ht="15" hidden="1" x14ac:dyDescent="0.25">
      <c r="BD4714" t="str">
        <f t="shared" si="146"/>
        <v>RY8BOLSOVER HOSPITAL</v>
      </c>
      <c r="BE4714" s="133" t="s">
        <v>9395</v>
      </c>
      <c r="BF4714" s="133" t="s">
        <v>9396</v>
      </c>
      <c r="BG4714" s="133" t="s">
        <v>9395</v>
      </c>
      <c r="BH4714" s="133" t="s">
        <v>9396</v>
      </c>
      <c r="BI4714" s="133" t="s">
        <v>9386</v>
      </c>
    </row>
    <row r="4715" spans="56:61" s="20" customFormat="1" ht="15" hidden="1" x14ac:dyDescent="0.25">
      <c r="BD4715" t="str">
        <f t="shared" si="146"/>
        <v>RY8BUXTON COTTAGE HOSPITAL</v>
      </c>
      <c r="BE4715" s="133" t="s">
        <v>9397</v>
      </c>
      <c r="BF4715" s="133" t="s">
        <v>6487</v>
      </c>
      <c r="BG4715" s="133" t="s">
        <v>9397</v>
      </c>
      <c r="BH4715" s="133" t="s">
        <v>6487</v>
      </c>
      <c r="BI4715" s="133" t="s">
        <v>9386</v>
      </c>
    </row>
    <row r="4716" spans="56:61" s="20" customFormat="1" ht="15" hidden="1" x14ac:dyDescent="0.25">
      <c r="BD4716" t="str">
        <f t="shared" si="146"/>
        <v>RY8BUXTON HOSPITAL</v>
      </c>
      <c r="BE4716" s="133" t="s">
        <v>9398</v>
      </c>
      <c r="BF4716" s="133" t="s">
        <v>1958</v>
      </c>
      <c r="BG4716" s="133" t="s">
        <v>9398</v>
      </c>
      <c r="BH4716" s="133" t="s">
        <v>1958</v>
      </c>
      <c r="BI4716" s="133" t="s">
        <v>9386</v>
      </c>
    </row>
    <row r="4717" spans="56:61" s="20" customFormat="1" ht="15" hidden="1" x14ac:dyDescent="0.25">
      <c r="BD4717" t="str">
        <f t="shared" si="146"/>
        <v>RY8CARDIOLOGY - ILKESTON</v>
      </c>
      <c r="BE4717" s="133" t="s">
        <v>9399</v>
      </c>
      <c r="BF4717" s="133" t="s">
        <v>9400</v>
      </c>
      <c r="BG4717" s="133" t="s">
        <v>9399</v>
      </c>
      <c r="BH4717" s="133" t="s">
        <v>9400</v>
      </c>
      <c r="BI4717" s="133" t="s">
        <v>9386</v>
      </c>
    </row>
    <row r="4718" spans="56:61" s="20" customFormat="1" ht="15" hidden="1" x14ac:dyDescent="0.25">
      <c r="BD4718" t="str">
        <f t="shared" si="146"/>
        <v>RY8CARDIOLOGY - LONG EATON</v>
      </c>
      <c r="BE4718" s="133" t="s">
        <v>9401</v>
      </c>
      <c r="BF4718" s="133" t="s">
        <v>9402</v>
      </c>
      <c r="BG4718" s="133" t="s">
        <v>9401</v>
      </c>
      <c r="BH4718" s="133" t="s">
        <v>9402</v>
      </c>
      <c r="BI4718" s="133" t="s">
        <v>9386</v>
      </c>
    </row>
    <row r="4719" spans="56:61" s="20" customFormat="1" ht="15" hidden="1" x14ac:dyDescent="0.25">
      <c r="BD4719" t="str">
        <f t="shared" si="146"/>
        <v>RY8CAVENDISH HOSPITAL</v>
      </c>
      <c r="BE4719" s="133" t="s">
        <v>9403</v>
      </c>
      <c r="BF4719" s="133" t="s">
        <v>9404</v>
      </c>
      <c r="BG4719" s="133" t="s">
        <v>9403</v>
      </c>
      <c r="BH4719" s="133" t="s">
        <v>9404</v>
      </c>
      <c r="BI4719" s="133" t="s">
        <v>9386</v>
      </c>
    </row>
    <row r="4720" spans="56:61" s="20" customFormat="1" ht="15" hidden="1" x14ac:dyDescent="0.25">
      <c r="BD4720" t="str">
        <f t="shared" si="146"/>
        <v>RY8CLAY CROSS HOSPITAL</v>
      </c>
      <c r="BE4720" s="133" t="s">
        <v>9405</v>
      </c>
      <c r="BF4720" s="133" t="s">
        <v>9406</v>
      </c>
      <c r="BG4720" s="133" t="s">
        <v>9405</v>
      </c>
      <c r="BH4720" s="133" t="s">
        <v>9406</v>
      </c>
      <c r="BI4720" s="133" t="s">
        <v>9386</v>
      </c>
    </row>
    <row r="4721" spans="56:61" s="20" customFormat="1" ht="15" hidden="1" x14ac:dyDescent="0.25">
      <c r="BD4721" t="str">
        <f t="shared" si="146"/>
        <v>RY8COALVILLE COMMUNITY HOSPITAL</v>
      </c>
      <c r="BE4721" s="133" t="s">
        <v>9407</v>
      </c>
      <c r="BF4721" s="133" t="s">
        <v>9408</v>
      </c>
      <c r="BG4721" s="133" t="s">
        <v>9407</v>
      </c>
      <c r="BH4721" s="133" t="s">
        <v>9408</v>
      </c>
      <c r="BI4721" s="133" t="s">
        <v>9386</v>
      </c>
    </row>
    <row r="4722" spans="56:61" s="20" customFormat="1" ht="15" hidden="1" x14ac:dyDescent="0.25">
      <c r="BD4722" t="str">
        <f t="shared" si="146"/>
        <v>RY8COMMUNITY PAEDIATRICS</v>
      </c>
      <c r="BE4722" s="133" t="s">
        <v>9409</v>
      </c>
      <c r="BF4722" s="133" t="s">
        <v>3124</v>
      </c>
      <c r="BG4722" s="133" t="s">
        <v>9409</v>
      </c>
      <c r="BH4722" s="133" t="s">
        <v>3124</v>
      </c>
      <c r="BI4722" s="133" t="s">
        <v>9386</v>
      </c>
    </row>
    <row r="4723" spans="56:61" s="20" customFormat="1" ht="15" hidden="1" x14ac:dyDescent="0.25">
      <c r="BD4723" t="str">
        <f t="shared" si="146"/>
        <v>RY8DERBYSHIRE COUNTY PCT HEALTH PROMOTION</v>
      </c>
      <c r="BE4723" s="133" t="s">
        <v>9410</v>
      </c>
      <c r="BF4723" s="133" t="s">
        <v>9411</v>
      </c>
      <c r="BG4723" s="133" t="s">
        <v>9410</v>
      </c>
      <c r="BH4723" s="133" t="s">
        <v>9411</v>
      </c>
      <c r="BI4723" s="133" t="s">
        <v>9386</v>
      </c>
    </row>
    <row r="4724" spans="56:61" s="20" customFormat="1" ht="15" hidden="1" x14ac:dyDescent="0.25">
      <c r="BD4724" t="str">
        <f t="shared" si="146"/>
        <v>RY8DRONFIELD CIVIC HALL</v>
      </c>
      <c r="BE4724" s="133" t="s">
        <v>9412</v>
      </c>
      <c r="BF4724" s="133" t="s">
        <v>9413</v>
      </c>
      <c r="BG4724" s="133" t="s">
        <v>9412</v>
      </c>
      <c r="BH4724" s="133" t="s">
        <v>9413</v>
      </c>
      <c r="BI4724" s="133" t="s">
        <v>9386</v>
      </c>
    </row>
    <row r="4725" spans="56:61" s="20" customFormat="1" ht="15" hidden="1" x14ac:dyDescent="0.25">
      <c r="BD4725" t="str">
        <f t="shared" si="146"/>
        <v>RY8EAR NOSE &amp; THROAT - ILKESTON</v>
      </c>
      <c r="BE4725" s="133" t="s">
        <v>9414</v>
      </c>
      <c r="BF4725" s="133" t="s">
        <v>9415</v>
      </c>
      <c r="BG4725" s="133" t="s">
        <v>9414</v>
      </c>
      <c r="BH4725" s="133" t="s">
        <v>9415</v>
      </c>
      <c r="BI4725" s="133" t="s">
        <v>9386</v>
      </c>
    </row>
    <row r="4726" spans="56:61" s="20" customFormat="1" ht="15" hidden="1" x14ac:dyDescent="0.25">
      <c r="BD4726" t="str">
        <f t="shared" si="146"/>
        <v>RY8EAR NOSE &amp; THROAT (ADH)</v>
      </c>
      <c r="BE4726" s="133" t="s">
        <v>9416</v>
      </c>
      <c r="BF4726" s="133" t="s">
        <v>9417</v>
      </c>
      <c r="BG4726" s="133" t="s">
        <v>9416</v>
      </c>
      <c r="BH4726" s="133" t="s">
        <v>9417</v>
      </c>
      <c r="BI4726" s="133" t="s">
        <v>9386</v>
      </c>
    </row>
    <row r="4727" spans="56:61" s="20" customFormat="1" ht="15" hidden="1" x14ac:dyDescent="0.25">
      <c r="BD4727" t="str">
        <f t="shared" si="146"/>
        <v>RY8EAR NOSE &amp; THROAT (CCH)</v>
      </c>
      <c r="BE4727" s="133" t="s">
        <v>9418</v>
      </c>
      <c r="BF4727" s="133" t="s">
        <v>9419</v>
      </c>
      <c r="BG4727" s="133" t="s">
        <v>9418</v>
      </c>
      <c r="BH4727" s="133" t="s">
        <v>9419</v>
      </c>
      <c r="BI4727" s="133" t="s">
        <v>9386</v>
      </c>
    </row>
    <row r="4728" spans="56:61" s="20" customFormat="1" ht="15" hidden="1" x14ac:dyDescent="0.25">
      <c r="BD4728" t="str">
        <f t="shared" si="146"/>
        <v>RY8EAR NOSE &amp; THROAT (LH)</v>
      </c>
      <c r="BE4728" s="133" t="s">
        <v>9420</v>
      </c>
      <c r="BF4728" s="133" t="s">
        <v>9421</v>
      </c>
      <c r="BG4728" s="133" t="s">
        <v>9420</v>
      </c>
      <c r="BH4728" s="133" t="s">
        <v>9421</v>
      </c>
      <c r="BI4728" s="133" t="s">
        <v>9386</v>
      </c>
    </row>
    <row r="4729" spans="56:61" s="20" customFormat="1" ht="15" hidden="1" x14ac:dyDescent="0.25">
      <c r="BD4729" t="str">
        <f t="shared" si="146"/>
        <v>RY8EAR NOSE &amp; THROAT HMH</v>
      </c>
      <c r="BE4729" s="133" t="s">
        <v>9422</v>
      </c>
      <c r="BF4729" s="133" t="s">
        <v>9423</v>
      </c>
      <c r="BG4729" s="133" t="s">
        <v>9422</v>
      </c>
      <c r="BH4729" s="133" t="s">
        <v>9423</v>
      </c>
      <c r="BI4729" s="133" t="s">
        <v>9386</v>
      </c>
    </row>
    <row r="4730" spans="56:61" s="20" customFormat="1" ht="15" hidden="1" x14ac:dyDescent="0.25">
      <c r="BD4730" t="str">
        <f t="shared" si="146"/>
        <v>RY8ENT - LONG EATON</v>
      </c>
      <c r="BE4730" s="133" t="s">
        <v>9424</v>
      </c>
      <c r="BF4730" s="133" t="s">
        <v>9425</v>
      </c>
      <c r="BG4730" s="133" t="s">
        <v>9424</v>
      </c>
      <c r="BH4730" s="133" t="s">
        <v>9425</v>
      </c>
      <c r="BI4730" s="133" t="s">
        <v>9386</v>
      </c>
    </row>
    <row r="4731" spans="56:61" s="20" customFormat="1" ht="15" hidden="1" x14ac:dyDescent="0.25">
      <c r="BD4731" t="str">
        <f t="shared" si="146"/>
        <v>RY8FEILDING PALMER COTTAGE HOSPITAL</v>
      </c>
      <c r="BE4731" s="133" t="s">
        <v>9426</v>
      </c>
      <c r="BF4731" s="133" t="s">
        <v>9427</v>
      </c>
      <c r="BG4731" s="133" t="s">
        <v>9426</v>
      </c>
      <c r="BH4731" s="133" t="s">
        <v>9427</v>
      </c>
      <c r="BI4731" s="133" t="s">
        <v>9386</v>
      </c>
    </row>
    <row r="4732" spans="56:61" s="20" customFormat="1" ht="15" hidden="1" x14ac:dyDescent="0.25">
      <c r="BD4732" t="str">
        <f t="shared" si="146"/>
        <v>RY8FEILDING PALMER HOSPITAL</v>
      </c>
      <c r="BE4732" s="133" t="s">
        <v>9428</v>
      </c>
      <c r="BF4732" s="133" t="s">
        <v>9429</v>
      </c>
      <c r="BG4732" s="133" t="s">
        <v>9428</v>
      </c>
      <c r="BH4732" s="133" t="s">
        <v>9429</v>
      </c>
      <c r="BI4732" s="133" t="s">
        <v>9386</v>
      </c>
    </row>
    <row r="4733" spans="56:61" s="20" customFormat="1" ht="15" hidden="1" x14ac:dyDescent="0.25">
      <c r="BD4733" t="str">
        <f t="shared" si="146"/>
        <v>RY8GASTROENTEROLOGY - HMH</v>
      </c>
      <c r="BE4733" s="133" t="s">
        <v>9430</v>
      </c>
      <c r="BF4733" s="133" t="s">
        <v>9431</v>
      </c>
      <c r="BG4733" s="133" t="s">
        <v>9430</v>
      </c>
      <c r="BH4733" s="133" t="s">
        <v>9431</v>
      </c>
      <c r="BI4733" s="133" t="s">
        <v>9386</v>
      </c>
    </row>
    <row r="4734" spans="56:61" s="20" customFormat="1" ht="15" hidden="1" x14ac:dyDescent="0.25">
      <c r="BD4734" t="str">
        <f t="shared" si="146"/>
        <v>RY8GASTROENTEROLOGY - ILKESTON</v>
      </c>
      <c r="BE4734" s="133" t="s">
        <v>9432</v>
      </c>
      <c r="BF4734" s="133" t="s">
        <v>9433</v>
      </c>
      <c r="BG4734" s="133" t="s">
        <v>9432</v>
      </c>
      <c r="BH4734" s="133" t="s">
        <v>9433</v>
      </c>
      <c r="BI4734" s="133" t="s">
        <v>9386</v>
      </c>
    </row>
    <row r="4735" spans="56:61" s="20" customFormat="1" ht="15" hidden="1" x14ac:dyDescent="0.25">
      <c r="BD4735" t="str">
        <f t="shared" si="146"/>
        <v>RY8GASTROENTEROLOGY - LONG EATON</v>
      </c>
      <c r="BE4735" s="133" t="s">
        <v>9434</v>
      </c>
      <c r="BF4735" s="133" t="s">
        <v>9435</v>
      </c>
      <c r="BG4735" s="133" t="s">
        <v>9434</v>
      </c>
      <c r="BH4735" s="133" t="s">
        <v>9435</v>
      </c>
      <c r="BI4735" s="133" t="s">
        <v>9386</v>
      </c>
    </row>
    <row r="4736" spans="56:61" s="20" customFormat="1" ht="15" hidden="1" x14ac:dyDescent="0.25">
      <c r="BD4736" t="str">
        <f t="shared" si="146"/>
        <v>RY8GASTROENTEROLOGY - RIPLEY</v>
      </c>
      <c r="BE4736" s="133" t="s">
        <v>9436</v>
      </c>
      <c r="BF4736" s="133" t="s">
        <v>9437</v>
      </c>
      <c r="BG4736" s="133" t="s">
        <v>9436</v>
      </c>
      <c r="BH4736" s="133" t="s">
        <v>9437</v>
      </c>
      <c r="BI4736" s="133" t="s">
        <v>9386</v>
      </c>
    </row>
    <row r="4737" spans="56:61" s="20" customFormat="1" ht="15" hidden="1" x14ac:dyDescent="0.25">
      <c r="BD4737" t="str">
        <f t="shared" si="146"/>
        <v>RY8GASTROENTEROLOGY DPT(CCH)</v>
      </c>
      <c r="BE4737" s="133" t="s">
        <v>9438</v>
      </c>
      <c r="BF4737" s="133" t="s">
        <v>9439</v>
      </c>
      <c r="BG4737" s="133" t="s">
        <v>9438</v>
      </c>
      <c r="BH4737" s="133" t="s">
        <v>9439</v>
      </c>
      <c r="BI4737" s="133" t="s">
        <v>9386</v>
      </c>
    </row>
    <row r="4738" spans="56:61" s="20" customFormat="1" ht="15" hidden="1" x14ac:dyDescent="0.25">
      <c r="BD4738" t="str">
        <f t="shared" si="146"/>
        <v>RY8GENERAL MEDICINE (ADH)</v>
      </c>
      <c r="BE4738" s="133" t="s">
        <v>9440</v>
      </c>
      <c r="BF4738" s="133" t="s">
        <v>9441</v>
      </c>
      <c r="BG4738" s="133" t="s">
        <v>9440</v>
      </c>
      <c r="BH4738" s="133" t="s">
        <v>9441</v>
      </c>
      <c r="BI4738" s="133" t="s">
        <v>9386</v>
      </c>
    </row>
    <row r="4739" spans="56:61" s="20" customFormat="1" ht="15" hidden="1" x14ac:dyDescent="0.25">
      <c r="BD4739" t="str">
        <f t="shared" si="146"/>
        <v>RY8GENERAL MEDICINE (CCH)</v>
      </c>
      <c r="BE4739" s="133" t="s">
        <v>9442</v>
      </c>
      <c r="BF4739" s="133" t="s">
        <v>9443</v>
      </c>
      <c r="BG4739" s="133" t="s">
        <v>9442</v>
      </c>
      <c r="BH4739" s="133" t="s">
        <v>9443</v>
      </c>
      <c r="BI4739" s="133" t="s">
        <v>9386</v>
      </c>
    </row>
    <row r="4740" spans="56:61" s="20" customFormat="1" ht="15" hidden="1" x14ac:dyDescent="0.25">
      <c r="BD4740" t="str">
        <f t="shared" ref="BD4740:BD4803" si="147">CONCATENATE(LEFT(BE4740, 3),BF4740)</f>
        <v>RY8GERIATRIC MEDICINE</v>
      </c>
      <c r="BE4740" s="133" t="s">
        <v>9444</v>
      </c>
      <c r="BF4740" s="133" t="s">
        <v>9445</v>
      </c>
      <c r="BG4740" s="133" t="s">
        <v>9444</v>
      </c>
      <c r="BH4740" s="133" t="s">
        <v>9445</v>
      </c>
      <c r="BI4740" s="133" t="s">
        <v>9386</v>
      </c>
    </row>
    <row r="4741" spans="56:61" s="20" customFormat="1" ht="15" hidden="1" x14ac:dyDescent="0.25">
      <c r="BD4741" t="str">
        <f t="shared" si="147"/>
        <v>RY8GERIATRIC MEDICINE - BABINGTON</v>
      </c>
      <c r="BE4741" s="133" t="s">
        <v>9446</v>
      </c>
      <c r="BF4741" s="133" t="s">
        <v>9447</v>
      </c>
      <c r="BG4741" s="133" t="s">
        <v>9446</v>
      </c>
      <c r="BH4741" s="133" t="s">
        <v>9447</v>
      </c>
      <c r="BI4741" s="133" t="s">
        <v>9386</v>
      </c>
    </row>
    <row r="4742" spans="56:61" s="20" customFormat="1" ht="15" hidden="1" x14ac:dyDescent="0.25">
      <c r="BD4742" t="str">
        <f t="shared" si="147"/>
        <v>RY8GERIATRIC MEDICINE - RIPLEY</v>
      </c>
      <c r="BE4742" s="133" t="s">
        <v>9448</v>
      </c>
      <c r="BF4742" s="133" t="s">
        <v>9449</v>
      </c>
      <c r="BG4742" s="133" t="s">
        <v>9448</v>
      </c>
      <c r="BH4742" s="133" t="s">
        <v>9449</v>
      </c>
      <c r="BI4742" s="133" t="s">
        <v>9386</v>
      </c>
    </row>
    <row r="4743" spans="56:61" s="20" customFormat="1" ht="15" hidden="1" x14ac:dyDescent="0.25">
      <c r="BD4743" t="str">
        <f t="shared" si="147"/>
        <v>RY8GYNAECOLOGY - HMH</v>
      </c>
      <c r="BE4743" s="133" t="s">
        <v>9450</v>
      </c>
      <c r="BF4743" s="133" t="s">
        <v>9451</v>
      </c>
      <c r="BG4743" s="133" t="s">
        <v>9450</v>
      </c>
      <c r="BH4743" s="133" t="s">
        <v>9451</v>
      </c>
      <c r="BI4743" s="133" t="s">
        <v>9386</v>
      </c>
    </row>
    <row r="4744" spans="56:61" s="20" customFormat="1" ht="15" hidden="1" x14ac:dyDescent="0.25">
      <c r="BD4744" t="str">
        <f t="shared" si="147"/>
        <v>RY8GYNAECOLOGY - ILKESTON</v>
      </c>
      <c r="BE4744" s="133" t="s">
        <v>9452</v>
      </c>
      <c r="BF4744" s="133" t="s">
        <v>9453</v>
      </c>
      <c r="BG4744" s="133" t="s">
        <v>9452</v>
      </c>
      <c r="BH4744" s="133" t="s">
        <v>9453</v>
      </c>
      <c r="BI4744" s="133" t="s">
        <v>9386</v>
      </c>
    </row>
    <row r="4745" spans="56:61" s="20" customFormat="1" ht="15" hidden="1" x14ac:dyDescent="0.25">
      <c r="BD4745" t="str">
        <f t="shared" si="147"/>
        <v>RY8GYNAECOLOGY - LONG EATON</v>
      </c>
      <c r="BE4745" s="133" t="s">
        <v>9454</v>
      </c>
      <c r="BF4745" s="133" t="s">
        <v>9455</v>
      </c>
      <c r="BG4745" s="133" t="s">
        <v>9454</v>
      </c>
      <c r="BH4745" s="133" t="s">
        <v>9455</v>
      </c>
      <c r="BI4745" s="133" t="s">
        <v>9386</v>
      </c>
    </row>
    <row r="4746" spans="56:61" s="20" customFormat="1" ht="15" hidden="1" x14ac:dyDescent="0.25">
      <c r="BD4746" t="str">
        <f t="shared" si="147"/>
        <v>RY8GYNAECOLOGY - RIPLEY</v>
      </c>
      <c r="BE4746" s="133" t="s">
        <v>9456</v>
      </c>
      <c r="BF4746" s="133" t="s">
        <v>9457</v>
      </c>
      <c r="BG4746" s="133" t="s">
        <v>9456</v>
      </c>
      <c r="BH4746" s="133" t="s">
        <v>9457</v>
      </c>
      <c r="BI4746" s="133" t="s">
        <v>9386</v>
      </c>
    </row>
    <row r="4747" spans="56:61" s="20" customFormat="1" ht="15" hidden="1" x14ac:dyDescent="0.25">
      <c r="BD4747" t="str">
        <f t="shared" si="147"/>
        <v>RY8HARBOROUGH OUT PATIENTS</v>
      </c>
      <c r="BE4747" s="133" t="s">
        <v>9458</v>
      </c>
      <c r="BF4747" s="133" t="s">
        <v>9459</v>
      </c>
      <c r="BG4747" s="133" t="s">
        <v>9458</v>
      </c>
      <c r="BH4747" s="133" t="s">
        <v>9459</v>
      </c>
      <c r="BI4747" s="133" t="s">
        <v>9386</v>
      </c>
    </row>
    <row r="4748" spans="56:61" s="20" customFormat="1" ht="15" hidden="1" x14ac:dyDescent="0.25">
      <c r="BD4748" t="str">
        <f t="shared" si="147"/>
        <v>RY8HAZELWOOD</v>
      </c>
      <c r="BE4748" s="133" t="s">
        <v>9460</v>
      </c>
      <c r="BF4748" s="133" t="s">
        <v>3609</v>
      </c>
      <c r="BG4748" s="133" t="s">
        <v>9460</v>
      </c>
      <c r="BH4748" s="133" t="s">
        <v>3609</v>
      </c>
      <c r="BI4748" s="133" t="s">
        <v>9386</v>
      </c>
    </row>
    <row r="4749" spans="56:61" s="20" customFormat="1" ht="15" hidden="1" x14ac:dyDescent="0.25">
      <c r="BD4749" t="str">
        <f t="shared" si="147"/>
        <v>RY8HEANOR MEMORIAL HOSPITAL</v>
      </c>
      <c r="BE4749" s="133" t="s">
        <v>9461</v>
      </c>
      <c r="BF4749" s="133" t="s">
        <v>9462</v>
      </c>
      <c r="BG4749" s="133" t="s">
        <v>9461</v>
      </c>
      <c r="BH4749" s="133" t="s">
        <v>9462</v>
      </c>
      <c r="BI4749" s="133" t="s">
        <v>9386</v>
      </c>
    </row>
    <row r="4750" spans="56:61" s="20" customFormat="1" ht="15" hidden="1" x14ac:dyDescent="0.25">
      <c r="BD4750" t="str">
        <f t="shared" si="147"/>
        <v>RY8HEANOR MEMORIAL HOSPITAL 2</v>
      </c>
      <c r="BE4750" s="133" t="s">
        <v>9463</v>
      </c>
      <c r="BF4750" s="133" t="s">
        <v>9464</v>
      </c>
      <c r="BG4750" s="133" t="s">
        <v>9463</v>
      </c>
      <c r="BH4750" s="133" t="s">
        <v>9464</v>
      </c>
      <c r="BI4750" s="133" t="s">
        <v>9386</v>
      </c>
    </row>
    <row r="4751" spans="56:61" s="20" customFormat="1" ht="15" hidden="1" x14ac:dyDescent="0.25">
      <c r="BD4751" t="str">
        <f t="shared" si="147"/>
        <v>RY8HINCKLEY &amp; BOSWORTH COMMUNITY HOSPITAL</v>
      </c>
      <c r="BE4751" s="133" t="s">
        <v>9465</v>
      </c>
      <c r="BF4751" s="133" t="s">
        <v>9466</v>
      </c>
      <c r="BG4751" s="133" t="s">
        <v>9465</v>
      </c>
      <c r="BH4751" s="133" t="s">
        <v>9466</v>
      </c>
      <c r="BI4751" s="133" t="s">
        <v>9386</v>
      </c>
    </row>
    <row r="4752" spans="56:61" s="20" customFormat="1" ht="15" hidden="1" x14ac:dyDescent="0.25">
      <c r="BD4752" t="str">
        <f t="shared" si="147"/>
        <v>RY8HINCKLEY &amp; DISTRICT HOSP</v>
      </c>
      <c r="BE4752" s="133" t="s">
        <v>9467</v>
      </c>
      <c r="BF4752" s="133" t="s">
        <v>9468</v>
      </c>
      <c r="BG4752" s="133" t="s">
        <v>9467</v>
      </c>
      <c r="BH4752" s="133" t="s">
        <v>9468</v>
      </c>
      <c r="BI4752" s="133" t="s">
        <v>9386</v>
      </c>
    </row>
    <row r="4753" spans="56:61" s="20" customFormat="1" ht="15" hidden="1" x14ac:dyDescent="0.25">
      <c r="BD4753" t="str">
        <f t="shared" si="147"/>
        <v>RY8HINCKLEY AND DISTRICT HOSPITAL</v>
      </c>
      <c r="BE4753" s="133" t="s">
        <v>9469</v>
      </c>
      <c r="BF4753" s="133" t="s">
        <v>2902</v>
      </c>
      <c r="BG4753" s="133" t="s">
        <v>9469</v>
      </c>
      <c r="BH4753" s="133" t="s">
        <v>2902</v>
      </c>
      <c r="BI4753" s="133" t="s">
        <v>9386</v>
      </c>
    </row>
    <row r="4754" spans="56:61" s="20" customFormat="1" ht="15" hidden="1" x14ac:dyDescent="0.25">
      <c r="BD4754" t="str">
        <f t="shared" si="147"/>
        <v>RY8ILKESTON COMMUNITY HOSPITAL</v>
      </c>
      <c r="BE4754" s="133" t="s">
        <v>9470</v>
      </c>
      <c r="BF4754" s="133" t="s">
        <v>9471</v>
      </c>
      <c r="BG4754" s="133" t="s">
        <v>9470</v>
      </c>
      <c r="BH4754" s="133" t="s">
        <v>9471</v>
      </c>
      <c r="BI4754" s="133" t="s">
        <v>9386</v>
      </c>
    </row>
    <row r="4755" spans="56:61" s="20" customFormat="1" ht="15" hidden="1" x14ac:dyDescent="0.25">
      <c r="BD4755" t="str">
        <f t="shared" si="147"/>
        <v>RY8ILKESTON HOSPITAL</v>
      </c>
      <c r="BE4755" s="133" t="s">
        <v>9472</v>
      </c>
      <c r="BF4755" s="133" t="s">
        <v>9473</v>
      </c>
      <c r="BG4755" s="133" t="s">
        <v>9472</v>
      </c>
      <c r="BH4755" s="133" t="s">
        <v>9473</v>
      </c>
      <c r="BI4755" s="133" t="s">
        <v>9386</v>
      </c>
    </row>
    <row r="4756" spans="56:61" s="20" customFormat="1" ht="15" hidden="1" x14ac:dyDescent="0.25">
      <c r="BD4756" t="str">
        <f t="shared" si="147"/>
        <v>RY8LONG EATON HEALTH CENTRE</v>
      </c>
      <c r="BE4756" s="133" t="s">
        <v>9474</v>
      </c>
      <c r="BF4756" s="133" t="s">
        <v>9475</v>
      </c>
      <c r="BG4756" s="133" t="s">
        <v>9474</v>
      </c>
      <c r="BH4756" s="133" t="s">
        <v>9475</v>
      </c>
      <c r="BI4756" s="133" t="s">
        <v>9386</v>
      </c>
    </row>
    <row r="4757" spans="56:61" s="20" customFormat="1" ht="15" hidden="1" x14ac:dyDescent="0.25">
      <c r="BD4757" t="str">
        <f t="shared" si="147"/>
        <v>RY8LOUGHBOROUGH HOSPITAL</v>
      </c>
      <c r="BE4757" s="133" t="s">
        <v>9476</v>
      </c>
      <c r="BF4757" s="133" t="s">
        <v>4552</v>
      </c>
      <c r="BG4757" s="133" t="s">
        <v>9476</v>
      </c>
      <c r="BH4757" s="133" t="s">
        <v>4552</v>
      </c>
      <c r="BI4757" s="133" t="s">
        <v>9386</v>
      </c>
    </row>
    <row r="4758" spans="56:61" s="20" customFormat="1" ht="15" hidden="1" x14ac:dyDescent="0.25">
      <c r="BD4758" t="str">
        <f t="shared" si="147"/>
        <v>RY8MARKET HARBOROUGH &amp; DISTRICT HOSPITAL</v>
      </c>
      <c r="BE4758" s="133" t="s">
        <v>9477</v>
      </c>
      <c r="BF4758" s="133" t="s">
        <v>9478</v>
      </c>
      <c r="BG4758" s="133" t="s">
        <v>9477</v>
      </c>
      <c r="BH4758" s="133" t="s">
        <v>9478</v>
      </c>
      <c r="BI4758" s="133" t="s">
        <v>9386</v>
      </c>
    </row>
    <row r="4759" spans="56:61" s="20" customFormat="1" ht="15" hidden="1" x14ac:dyDescent="0.25">
      <c r="BD4759" t="str">
        <f t="shared" si="147"/>
        <v>RY8MELTON MOWBRAY HOSPITAL</v>
      </c>
      <c r="BE4759" s="133" t="s">
        <v>9479</v>
      </c>
      <c r="BF4759" s="133" t="s">
        <v>4558</v>
      </c>
      <c r="BG4759" s="133" t="s">
        <v>9479</v>
      </c>
      <c r="BH4759" s="133" t="s">
        <v>4558</v>
      </c>
      <c r="BI4759" s="133" t="s">
        <v>9386</v>
      </c>
    </row>
    <row r="4760" spans="56:61" s="20" customFormat="1" ht="15" hidden="1" x14ac:dyDescent="0.25">
      <c r="BD4760" t="str">
        <f t="shared" si="147"/>
        <v>RY8MELTON WAR MEMORIAL HOSPITAL</v>
      </c>
      <c r="BE4760" s="133" t="s">
        <v>9480</v>
      </c>
      <c r="BF4760" s="133" t="s">
        <v>9481</v>
      </c>
      <c r="BG4760" s="133" t="s">
        <v>9480</v>
      </c>
      <c r="BH4760" s="133" t="s">
        <v>9481</v>
      </c>
      <c r="BI4760" s="133" t="s">
        <v>9386</v>
      </c>
    </row>
    <row r="4761" spans="56:61" s="20" customFormat="1" ht="15" hidden="1" x14ac:dyDescent="0.25">
      <c r="BD4761" t="str">
        <f t="shared" si="147"/>
        <v>RY8MMH OUT PATIENTS</v>
      </c>
      <c r="BE4761" s="133" t="s">
        <v>9482</v>
      </c>
      <c r="BF4761" s="133" t="s">
        <v>9483</v>
      </c>
      <c r="BG4761" s="133" t="s">
        <v>9482</v>
      </c>
      <c r="BH4761" s="133" t="s">
        <v>9483</v>
      </c>
      <c r="BI4761" s="133" t="s">
        <v>9386</v>
      </c>
    </row>
    <row r="4762" spans="56:61" s="20" customFormat="1" ht="15" hidden="1" x14ac:dyDescent="0.25">
      <c r="BD4762" t="str">
        <f t="shared" si="147"/>
        <v>RY8NEPHROLOGY - LONG EATON</v>
      </c>
      <c r="BE4762" s="133" t="s">
        <v>9484</v>
      </c>
      <c r="BF4762" s="133" t="s">
        <v>9485</v>
      </c>
      <c r="BG4762" s="133" t="s">
        <v>9484</v>
      </c>
      <c r="BH4762" s="133" t="s">
        <v>9485</v>
      </c>
      <c r="BI4762" s="133" t="s">
        <v>9386</v>
      </c>
    </row>
    <row r="4763" spans="56:61" s="20" customFormat="1" ht="15" hidden="1" x14ac:dyDescent="0.25">
      <c r="BD4763" t="str">
        <f t="shared" si="147"/>
        <v>RY8NEWHOLME HOSPITAL</v>
      </c>
      <c r="BE4763" s="133" t="s">
        <v>9486</v>
      </c>
      <c r="BF4763" s="133" t="s">
        <v>8275</v>
      </c>
      <c r="BG4763" s="133" t="s">
        <v>9486</v>
      </c>
      <c r="BH4763" s="133" t="s">
        <v>8275</v>
      </c>
      <c r="BI4763" s="133" t="s">
        <v>9386</v>
      </c>
    </row>
    <row r="4764" spans="56:61" s="20" customFormat="1" ht="15" hidden="1" x14ac:dyDescent="0.25">
      <c r="BD4764" t="str">
        <f t="shared" si="147"/>
        <v>RY8OLD VICARAGE</v>
      </c>
      <c r="BE4764" s="133" t="s">
        <v>9487</v>
      </c>
      <c r="BF4764" s="133" t="s">
        <v>6020</v>
      </c>
      <c r="BG4764" s="133" t="s">
        <v>9487</v>
      </c>
      <c r="BH4764" s="133" t="s">
        <v>6020</v>
      </c>
      <c r="BI4764" s="133" t="s">
        <v>9386</v>
      </c>
    </row>
    <row r="4765" spans="56:61" s="20" customFormat="1" ht="15" hidden="1" x14ac:dyDescent="0.25">
      <c r="BD4765" t="str">
        <f t="shared" si="147"/>
        <v>RY8OPHTHALMOLOGY - ILKESTON</v>
      </c>
      <c r="BE4765" s="133" t="s">
        <v>9488</v>
      </c>
      <c r="BF4765" s="133" t="s">
        <v>9489</v>
      </c>
      <c r="BG4765" s="133" t="s">
        <v>9488</v>
      </c>
      <c r="BH4765" s="133" t="s">
        <v>9489</v>
      </c>
      <c r="BI4765" s="133" t="s">
        <v>9386</v>
      </c>
    </row>
    <row r="4766" spans="56:61" s="20" customFormat="1" ht="15" hidden="1" x14ac:dyDescent="0.25">
      <c r="BD4766" t="str">
        <f t="shared" si="147"/>
        <v>RY8OPHTHALMOLOGY - LONG EATON</v>
      </c>
      <c r="BE4766" s="133" t="s">
        <v>9490</v>
      </c>
      <c r="BF4766" s="133" t="s">
        <v>9491</v>
      </c>
      <c r="BG4766" s="133" t="s">
        <v>9490</v>
      </c>
      <c r="BH4766" s="133" t="s">
        <v>9491</v>
      </c>
      <c r="BI4766" s="133" t="s">
        <v>9386</v>
      </c>
    </row>
    <row r="4767" spans="56:61" s="20" customFormat="1" ht="15" hidden="1" x14ac:dyDescent="0.25">
      <c r="BD4767" t="str">
        <f t="shared" si="147"/>
        <v>RY8OPHTHALMOLOGY - RIPLEY</v>
      </c>
      <c r="BE4767" s="133" t="s">
        <v>9492</v>
      </c>
      <c r="BF4767" s="133" t="s">
        <v>9493</v>
      </c>
      <c r="BG4767" s="133" t="s">
        <v>9492</v>
      </c>
      <c r="BH4767" s="133" t="s">
        <v>9493</v>
      </c>
      <c r="BI4767" s="133" t="s">
        <v>9386</v>
      </c>
    </row>
    <row r="4768" spans="56:61" s="20" customFormat="1" ht="15" hidden="1" x14ac:dyDescent="0.25">
      <c r="BD4768" t="str">
        <f t="shared" si="147"/>
        <v>RY8OPMH</v>
      </c>
      <c r="BE4768" s="133" t="s">
        <v>9494</v>
      </c>
      <c r="BF4768" s="133" t="s">
        <v>9495</v>
      </c>
      <c r="BG4768" s="133" t="s">
        <v>9494</v>
      </c>
      <c r="BH4768" s="133" t="s">
        <v>9495</v>
      </c>
      <c r="BI4768" s="133" t="s">
        <v>9386</v>
      </c>
    </row>
    <row r="4769" spans="56:61" s="20" customFormat="1" ht="15" hidden="1" x14ac:dyDescent="0.25">
      <c r="BD4769" t="str">
        <f t="shared" si="147"/>
        <v>RY8ORCHARD COTTAGES</v>
      </c>
      <c r="BE4769" s="133" t="s">
        <v>9496</v>
      </c>
      <c r="BF4769" s="133" t="s">
        <v>9497</v>
      </c>
      <c r="BG4769" s="133" t="s">
        <v>9496</v>
      </c>
      <c r="BH4769" s="133" t="s">
        <v>9497</v>
      </c>
      <c r="BI4769" s="133" t="s">
        <v>9386</v>
      </c>
    </row>
    <row r="4770" spans="56:61" s="20" customFormat="1" ht="15" hidden="1" x14ac:dyDescent="0.25">
      <c r="BD4770" t="str">
        <f t="shared" si="147"/>
        <v>RY8ORTHOPAEDIC- LONG EATON</v>
      </c>
      <c r="BE4770" s="133" t="s">
        <v>9498</v>
      </c>
      <c r="BF4770" s="133" t="s">
        <v>9499</v>
      </c>
      <c r="BG4770" s="133" t="s">
        <v>9498</v>
      </c>
      <c r="BH4770" s="133" t="s">
        <v>9499</v>
      </c>
      <c r="BI4770" s="133" t="s">
        <v>9386</v>
      </c>
    </row>
    <row r="4771" spans="56:61" s="20" customFormat="1" ht="15" hidden="1" x14ac:dyDescent="0.25">
      <c r="BD4771" t="str">
        <f t="shared" si="147"/>
        <v>RY8PAEDIATRICS - RIPLEY</v>
      </c>
      <c r="BE4771" s="133" t="s">
        <v>9500</v>
      </c>
      <c r="BF4771" s="133" t="s">
        <v>9501</v>
      </c>
      <c r="BG4771" s="133" t="s">
        <v>9500</v>
      </c>
      <c r="BH4771" s="133" t="s">
        <v>9501</v>
      </c>
      <c r="BI4771" s="133" t="s">
        <v>9386</v>
      </c>
    </row>
    <row r="4772" spans="56:61" s="20" customFormat="1" ht="15" hidden="1" x14ac:dyDescent="0.25">
      <c r="BD4772" t="str">
        <f t="shared" si="147"/>
        <v>RY8PAEDIATRICS (LCRCHS ONLY)</v>
      </c>
      <c r="BE4772" s="133" t="s">
        <v>9502</v>
      </c>
      <c r="BF4772" s="133" t="s">
        <v>9503</v>
      </c>
      <c r="BG4772" s="133" t="s">
        <v>9502</v>
      </c>
      <c r="BH4772" s="133" t="s">
        <v>9503</v>
      </c>
      <c r="BI4772" s="133" t="s">
        <v>9386</v>
      </c>
    </row>
    <row r="4773" spans="56:61" s="20" customFormat="1" ht="15" hidden="1" x14ac:dyDescent="0.25">
      <c r="BD4773" t="str">
        <f t="shared" si="147"/>
        <v>RY8PALLIATIVE CARE - ILKESTON</v>
      </c>
      <c r="BE4773" s="133" t="s">
        <v>9504</v>
      </c>
      <c r="BF4773" s="133" t="s">
        <v>9505</v>
      </c>
      <c r="BG4773" s="133" t="s">
        <v>9504</v>
      </c>
      <c r="BH4773" s="133" t="s">
        <v>9505</v>
      </c>
      <c r="BI4773" s="133" t="s">
        <v>9386</v>
      </c>
    </row>
    <row r="4774" spans="56:61" s="20" customFormat="1" ht="15" hidden="1" x14ac:dyDescent="0.25">
      <c r="BD4774" t="str">
        <f t="shared" si="147"/>
        <v>RY8PALLIATIVE CARE - RIPLEY</v>
      </c>
      <c r="BE4774" s="133" t="s">
        <v>9506</v>
      </c>
      <c r="BF4774" s="133" t="s">
        <v>9507</v>
      </c>
      <c r="BG4774" s="133" t="s">
        <v>9506</v>
      </c>
      <c r="BH4774" s="133" t="s">
        <v>9507</v>
      </c>
      <c r="BI4774" s="133" t="s">
        <v>9386</v>
      </c>
    </row>
    <row r="4775" spans="56:61" s="20" customFormat="1" ht="15" hidden="1" x14ac:dyDescent="0.25">
      <c r="BD4775" t="str">
        <f t="shared" si="147"/>
        <v>RY8PARK HILL</v>
      </c>
      <c r="BE4775" s="133" t="s">
        <v>9508</v>
      </c>
      <c r="BF4775" s="133" t="s">
        <v>9509</v>
      </c>
      <c r="BG4775" s="133" t="s">
        <v>9508</v>
      </c>
      <c r="BH4775" s="133" t="s">
        <v>9509</v>
      </c>
      <c r="BI4775" s="133" t="s">
        <v>9386</v>
      </c>
    </row>
    <row r="4776" spans="56:61" s="20" customFormat="1" ht="15" hidden="1" x14ac:dyDescent="0.25">
      <c r="BD4776" t="str">
        <f t="shared" si="147"/>
        <v>RY8RESPIRATORY- LONG EATON</v>
      </c>
      <c r="BE4776" s="133" t="s">
        <v>9510</v>
      </c>
      <c r="BF4776" s="133" t="s">
        <v>9511</v>
      </c>
      <c r="BG4776" s="133" t="s">
        <v>9510</v>
      </c>
      <c r="BH4776" s="133" t="s">
        <v>9511</v>
      </c>
      <c r="BI4776" s="133" t="s">
        <v>9386</v>
      </c>
    </row>
    <row r="4777" spans="56:61" s="20" customFormat="1" ht="15" hidden="1" x14ac:dyDescent="0.25">
      <c r="BD4777" t="str">
        <f t="shared" si="147"/>
        <v>RY8RESPIRATORY MEDICINE</v>
      </c>
      <c r="BE4777" s="133" t="s">
        <v>9512</v>
      </c>
      <c r="BF4777" s="133" t="s">
        <v>9513</v>
      </c>
      <c r="BG4777" s="133" t="s">
        <v>9512</v>
      </c>
      <c r="BH4777" s="133" t="s">
        <v>9513</v>
      </c>
      <c r="BI4777" s="133" t="s">
        <v>9386</v>
      </c>
    </row>
    <row r="4778" spans="56:61" s="20" customFormat="1" ht="15" hidden="1" x14ac:dyDescent="0.25">
      <c r="BD4778" t="str">
        <f t="shared" si="147"/>
        <v>RY8RHEUMATOLOGY - HMH</v>
      </c>
      <c r="BE4778" s="133" t="s">
        <v>9514</v>
      </c>
      <c r="BF4778" s="133" t="s">
        <v>9515</v>
      </c>
      <c r="BG4778" s="133" t="s">
        <v>9514</v>
      </c>
      <c r="BH4778" s="133" t="s">
        <v>9515</v>
      </c>
      <c r="BI4778" s="133" t="s">
        <v>9386</v>
      </c>
    </row>
    <row r="4779" spans="56:61" s="20" customFormat="1" ht="15" hidden="1" x14ac:dyDescent="0.25">
      <c r="BD4779" t="str">
        <f t="shared" si="147"/>
        <v>RY8RHEUMATOLOGY - ILKESTON</v>
      </c>
      <c r="BE4779" s="133" t="s">
        <v>9516</v>
      </c>
      <c r="BF4779" s="133" t="s">
        <v>9517</v>
      </c>
      <c r="BG4779" s="133" t="s">
        <v>9516</v>
      </c>
      <c r="BH4779" s="133" t="s">
        <v>9517</v>
      </c>
      <c r="BI4779" s="133" t="s">
        <v>9386</v>
      </c>
    </row>
    <row r="4780" spans="56:61" s="20" customFormat="1" ht="15" hidden="1" x14ac:dyDescent="0.25">
      <c r="BD4780" t="str">
        <f t="shared" si="147"/>
        <v>RY8RHEUMATOLOGY - RIPLEY</v>
      </c>
      <c r="BE4780" s="133" t="s">
        <v>9518</v>
      </c>
      <c r="BF4780" s="133" t="s">
        <v>9519</v>
      </c>
      <c r="BG4780" s="133" t="s">
        <v>9518</v>
      </c>
      <c r="BH4780" s="133" t="s">
        <v>9519</v>
      </c>
      <c r="BI4780" s="133" t="s">
        <v>9386</v>
      </c>
    </row>
    <row r="4781" spans="56:61" s="20" customFormat="1" ht="15" hidden="1" x14ac:dyDescent="0.25">
      <c r="BD4781" t="str">
        <f t="shared" si="147"/>
        <v>RY8RIPLEY HOSPITAL</v>
      </c>
      <c r="BE4781" s="133" t="s">
        <v>9520</v>
      </c>
      <c r="BF4781" s="133" t="s">
        <v>8285</v>
      </c>
      <c r="BG4781" s="133" t="s">
        <v>9520</v>
      </c>
      <c r="BH4781" s="133" t="s">
        <v>8285</v>
      </c>
      <c r="BI4781" s="133" t="s">
        <v>9386</v>
      </c>
    </row>
    <row r="4782" spans="56:61" s="20" customFormat="1" ht="15" hidden="1" x14ac:dyDescent="0.25">
      <c r="BD4782" t="str">
        <f t="shared" si="147"/>
        <v>RY8RIPLEY HOSPITAL 2</v>
      </c>
      <c r="BE4782" s="133" t="s">
        <v>9521</v>
      </c>
      <c r="BF4782" s="133" t="s">
        <v>9522</v>
      </c>
      <c r="BG4782" s="133" t="s">
        <v>9521</v>
      </c>
      <c r="BH4782" s="133" t="s">
        <v>9522</v>
      </c>
      <c r="BI4782" s="133" t="s">
        <v>9386</v>
      </c>
    </row>
    <row r="4783" spans="56:61" s="20" customFormat="1" ht="15" hidden="1" x14ac:dyDescent="0.25">
      <c r="BD4783" t="str">
        <f t="shared" si="147"/>
        <v>RY8RMH DAY HOSPITAL</v>
      </c>
      <c r="BE4783" s="133" t="s">
        <v>9523</v>
      </c>
      <c r="BF4783" s="133" t="s">
        <v>9524</v>
      </c>
      <c r="BG4783" s="133" t="s">
        <v>9523</v>
      </c>
      <c r="BH4783" s="133" t="s">
        <v>9524</v>
      </c>
      <c r="BI4783" s="133" t="s">
        <v>9386</v>
      </c>
    </row>
    <row r="4784" spans="56:61" s="20" customFormat="1" ht="15" hidden="1" x14ac:dyDescent="0.25">
      <c r="BD4784" t="str">
        <f t="shared" si="147"/>
        <v>RY8ROBERTSON ROAD</v>
      </c>
      <c r="BE4784" s="133" t="s">
        <v>9525</v>
      </c>
      <c r="BF4784" s="133" t="s">
        <v>9526</v>
      </c>
      <c r="BG4784" s="133" t="s">
        <v>9525</v>
      </c>
      <c r="BH4784" s="133" t="s">
        <v>9526</v>
      </c>
      <c r="BI4784" s="133" t="s">
        <v>9386</v>
      </c>
    </row>
    <row r="4785" spans="56:61" s="20" customFormat="1" ht="15" hidden="1" x14ac:dyDescent="0.25">
      <c r="BD4785" t="str">
        <f t="shared" si="147"/>
        <v>RY8ROCKLEY HOUSE</v>
      </c>
      <c r="BE4785" s="133" t="s">
        <v>9527</v>
      </c>
      <c r="BF4785" s="133" t="s">
        <v>9528</v>
      </c>
      <c r="BG4785" s="133" t="s">
        <v>9527</v>
      </c>
      <c r="BH4785" s="133" t="s">
        <v>9528</v>
      </c>
      <c r="BI4785" s="133" t="s">
        <v>9386</v>
      </c>
    </row>
    <row r="4786" spans="56:61" s="20" customFormat="1" ht="15" hidden="1" x14ac:dyDescent="0.25">
      <c r="BD4786" t="str">
        <f t="shared" si="147"/>
        <v>RY8RUTLAND MEMORIAL HOSPITAL</v>
      </c>
      <c r="BE4786" s="133" t="s">
        <v>9529</v>
      </c>
      <c r="BF4786" s="133" t="s">
        <v>9530</v>
      </c>
      <c r="BG4786" s="133" t="s">
        <v>9529</v>
      </c>
      <c r="BH4786" s="133" t="s">
        <v>9530</v>
      </c>
      <c r="BI4786" s="133" t="s">
        <v>9386</v>
      </c>
    </row>
    <row r="4787" spans="56:61" s="20" customFormat="1" ht="15" hidden="1" x14ac:dyDescent="0.25">
      <c r="BD4787" t="str">
        <f t="shared" si="147"/>
        <v>RY8RUTLAND OUT PATIENTS</v>
      </c>
      <c r="BE4787" s="133" t="s">
        <v>9531</v>
      </c>
      <c r="BF4787" s="133" t="s">
        <v>9532</v>
      </c>
      <c r="BG4787" s="133" t="s">
        <v>9531</v>
      </c>
      <c r="BH4787" s="133" t="s">
        <v>9532</v>
      </c>
      <c r="BI4787" s="133" t="s">
        <v>9386</v>
      </c>
    </row>
    <row r="4788" spans="56:61" s="20" customFormat="1" ht="15" hidden="1" x14ac:dyDescent="0.25">
      <c r="BD4788" t="str">
        <f t="shared" si="147"/>
        <v>RY8ST LUKE'S HOSPITAL</v>
      </c>
      <c r="BE4788" s="133" t="s">
        <v>9533</v>
      </c>
      <c r="BF4788" s="133" t="s">
        <v>9534</v>
      </c>
      <c r="BG4788" s="133" t="s">
        <v>9533</v>
      </c>
      <c r="BH4788" s="133" t="s">
        <v>9534</v>
      </c>
      <c r="BI4788" s="133" t="s">
        <v>9386</v>
      </c>
    </row>
    <row r="4789" spans="56:61" s="20" customFormat="1" ht="15" hidden="1" x14ac:dyDescent="0.25">
      <c r="BD4789" t="str">
        <f t="shared" si="147"/>
        <v>RY8ST MARY'S HOSPITAL</v>
      </c>
      <c r="BE4789" s="133" t="s">
        <v>9535</v>
      </c>
      <c r="BF4789" s="133" t="s">
        <v>337</v>
      </c>
      <c r="BG4789" s="133" t="s">
        <v>9535</v>
      </c>
      <c r="BH4789" s="133" t="s">
        <v>337</v>
      </c>
      <c r="BI4789" s="133" t="s">
        <v>9386</v>
      </c>
    </row>
    <row r="4790" spans="56:61" s="20" customFormat="1" ht="15" hidden="1" x14ac:dyDescent="0.25">
      <c r="BD4790" t="str">
        <f t="shared" si="147"/>
        <v>RY8ST OSWALD'S</v>
      </c>
      <c r="BE4790" s="133" t="s">
        <v>9536</v>
      </c>
      <c r="BF4790" s="133" t="s">
        <v>9537</v>
      </c>
      <c r="BG4790" s="133" t="s">
        <v>9536</v>
      </c>
      <c r="BH4790" s="133" t="s">
        <v>9537</v>
      </c>
      <c r="BI4790" s="133" t="s">
        <v>9386</v>
      </c>
    </row>
    <row r="4791" spans="56:61" s="20" customFormat="1" ht="15" hidden="1" x14ac:dyDescent="0.25">
      <c r="BD4791" t="str">
        <f t="shared" si="147"/>
        <v>RY8ST OSWALD'S COMMUNITY HOSPITAL</v>
      </c>
      <c r="BE4791" s="133" t="s">
        <v>9538</v>
      </c>
      <c r="BF4791" s="133" t="s">
        <v>9539</v>
      </c>
      <c r="BG4791" s="133" t="s">
        <v>9538</v>
      </c>
      <c r="BH4791" s="133" t="s">
        <v>9539</v>
      </c>
      <c r="BI4791" s="133" t="s">
        <v>9386</v>
      </c>
    </row>
    <row r="4792" spans="56:61" s="20" customFormat="1" ht="15" hidden="1" x14ac:dyDescent="0.25">
      <c r="BD4792" t="str">
        <f t="shared" si="147"/>
        <v>RY8THE LIMES</v>
      </c>
      <c r="BE4792" s="133" t="s">
        <v>9540</v>
      </c>
      <c r="BF4792" s="133" t="s">
        <v>2860</v>
      </c>
      <c r="BG4792" s="133" t="s">
        <v>9540</v>
      </c>
      <c r="BH4792" s="133" t="s">
        <v>2860</v>
      </c>
      <c r="BI4792" s="133" t="s">
        <v>9386</v>
      </c>
    </row>
    <row r="4793" spans="56:61" s="20" customFormat="1" ht="15" hidden="1" x14ac:dyDescent="0.25">
      <c r="BD4793" t="str">
        <f t="shared" si="147"/>
        <v>RY8THE MANOR STORE</v>
      </c>
      <c r="BE4793" s="133" t="s">
        <v>9541</v>
      </c>
      <c r="BF4793" s="133" t="s">
        <v>9542</v>
      </c>
      <c r="BG4793" s="133" t="s">
        <v>9541</v>
      </c>
      <c r="BH4793" s="133" t="s">
        <v>9542</v>
      </c>
      <c r="BI4793" s="133" t="s">
        <v>9386</v>
      </c>
    </row>
    <row r="4794" spans="56:61" s="20" customFormat="1" ht="15" hidden="1" x14ac:dyDescent="0.25">
      <c r="BD4794" t="str">
        <f t="shared" si="147"/>
        <v>RY8THE POPLARS</v>
      </c>
      <c r="BE4794" s="133" t="s">
        <v>9543</v>
      </c>
      <c r="BF4794" s="133" t="s">
        <v>8184</v>
      </c>
      <c r="BG4794" s="133" t="s">
        <v>9543</v>
      </c>
      <c r="BH4794" s="133" t="s">
        <v>8184</v>
      </c>
      <c r="BI4794" s="133" t="s">
        <v>9386</v>
      </c>
    </row>
    <row r="4795" spans="56:61" s="20" customFormat="1" ht="15" hidden="1" x14ac:dyDescent="0.25">
      <c r="BD4795" t="str">
        <f t="shared" si="147"/>
        <v>RY8THE SPINNEY</v>
      </c>
      <c r="BE4795" s="133" t="s">
        <v>9544</v>
      </c>
      <c r="BF4795" s="133" t="s">
        <v>9545</v>
      </c>
      <c r="BG4795" s="133" t="s">
        <v>9544</v>
      </c>
      <c r="BH4795" s="133" t="s">
        <v>9545</v>
      </c>
      <c r="BI4795" s="133" t="s">
        <v>9386</v>
      </c>
    </row>
    <row r="4796" spans="56:61" s="20" customFormat="1" ht="15" hidden="1" x14ac:dyDescent="0.25">
      <c r="BD4796" t="str">
        <f t="shared" si="147"/>
        <v>RY8TRAUMA &amp; ORTHOPAEDICS - HMH</v>
      </c>
      <c r="BE4796" s="133" t="s">
        <v>9546</v>
      </c>
      <c r="BF4796" s="133" t="s">
        <v>9547</v>
      </c>
      <c r="BG4796" s="133" t="s">
        <v>9546</v>
      </c>
      <c r="BH4796" s="133" t="s">
        <v>9547</v>
      </c>
      <c r="BI4796" s="133" t="s">
        <v>9386</v>
      </c>
    </row>
    <row r="4797" spans="56:61" s="20" customFormat="1" ht="15" hidden="1" x14ac:dyDescent="0.25">
      <c r="BD4797" t="str">
        <f t="shared" si="147"/>
        <v>RY8TRAUMA &amp; ORTHOPAEDICS - ILKESTON</v>
      </c>
      <c r="BE4797" s="133" t="s">
        <v>9548</v>
      </c>
      <c r="BF4797" s="133" t="s">
        <v>9549</v>
      </c>
      <c r="BG4797" s="133" t="s">
        <v>9548</v>
      </c>
      <c r="BH4797" s="133" t="s">
        <v>9549</v>
      </c>
      <c r="BI4797" s="133" t="s">
        <v>9386</v>
      </c>
    </row>
    <row r="4798" spans="56:61" s="20" customFormat="1" ht="15" hidden="1" x14ac:dyDescent="0.25">
      <c r="BD4798" t="str">
        <f t="shared" si="147"/>
        <v>RY8UROLOGY</v>
      </c>
      <c r="BE4798" s="133" t="s">
        <v>9550</v>
      </c>
      <c r="BF4798" s="133" t="s">
        <v>9551</v>
      </c>
      <c r="BG4798" s="133" t="s">
        <v>9550</v>
      </c>
      <c r="BH4798" s="133" t="s">
        <v>9551</v>
      </c>
      <c r="BI4798" s="133" t="s">
        <v>9386</v>
      </c>
    </row>
    <row r="4799" spans="56:61" s="20" customFormat="1" ht="15" hidden="1" x14ac:dyDescent="0.25">
      <c r="BD4799" t="str">
        <f t="shared" si="147"/>
        <v>RY8UROLOGY - LONG EATON</v>
      </c>
      <c r="BE4799" s="133" t="s">
        <v>9552</v>
      </c>
      <c r="BF4799" s="133" t="s">
        <v>9553</v>
      </c>
      <c r="BG4799" s="133" t="s">
        <v>9552</v>
      </c>
      <c r="BH4799" s="133" t="s">
        <v>9553</v>
      </c>
      <c r="BI4799" s="133" t="s">
        <v>9386</v>
      </c>
    </row>
    <row r="4800" spans="56:61" s="20" customFormat="1" ht="15" hidden="1" x14ac:dyDescent="0.25">
      <c r="BD4800" t="str">
        <f t="shared" si="147"/>
        <v>RY8WALTON HOSPITAL</v>
      </c>
      <c r="BE4800" s="133" t="s">
        <v>9554</v>
      </c>
      <c r="BF4800" s="133" t="s">
        <v>1922</v>
      </c>
      <c r="BG4800" s="133" t="s">
        <v>9554</v>
      </c>
      <c r="BH4800" s="133" t="s">
        <v>1922</v>
      </c>
      <c r="BI4800" s="133" t="s">
        <v>9386</v>
      </c>
    </row>
    <row r="4801" spans="56:61" s="20" customFormat="1" ht="15" hidden="1" x14ac:dyDescent="0.25">
      <c r="BD4801" t="str">
        <f t="shared" si="147"/>
        <v>RY8WHEATBRIDGE ROAD HEALTH VILLAGE</v>
      </c>
      <c r="BE4801" s="133" t="s">
        <v>9555</v>
      </c>
      <c r="BF4801" s="133" t="s">
        <v>9556</v>
      </c>
      <c r="BG4801" s="133" t="s">
        <v>9555</v>
      </c>
      <c r="BH4801" s="133" t="s">
        <v>9556</v>
      </c>
      <c r="BI4801" s="133" t="s">
        <v>9386</v>
      </c>
    </row>
    <row r="4802" spans="56:61" s="20" customFormat="1" ht="15" hidden="1" x14ac:dyDescent="0.25">
      <c r="BD4802" t="str">
        <f t="shared" si="147"/>
        <v>RY8WHITWORTH CENTRE</v>
      </c>
      <c r="BE4802" s="133" t="s">
        <v>9557</v>
      </c>
      <c r="BF4802" s="133" t="s">
        <v>9558</v>
      </c>
      <c r="BG4802" s="133" t="s">
        <v>9557</v>
      </c>
      <c r="BH4802" s="133" t="s">
        <v>9558</v>
      </c>
      <c r="BI4802" s="133" t="s">
        <v>9386</v>
      </c>
    </row>
    <row r="4803" spans="56:61" s="20" customFormat="1" ht="15" hidden="1" x14ac:dyDescent="0.25">
      <c r="BD4803" t="str">
        <f t="shared" si="147"/>
        <v>RY8WHITWORTH HOSPITAL</v>
      </c>
      <c r="BE4803" s="133" t="s">
        <v>9559</v>
      </c>
      <c r="BF4803" s="133" t="s">
        <v>1967</v>
      </c>
      <c r="BG4803" s="133" t="s">
        <v>9559</v>
      </c>
      <c r="BH4803" s="133" t="s">
        <v>1967</v>
      </c>
      <c r="BI4803" s="133" t="s">
        <v>9386</v>
      </c>
    </row>
    <row r="4804" spans="56:61" s="20" customFormat="1" ht="15" hidden="1" x14ac:dyDescent="0.25">
      <c r="BD4804" t="str">
        <f t="shared" ref="BD4804:BD4867" si="148">CONCATENATE(LEFT(BE4804, 3),BF4804)</f>
        <v>RY9RICHMOND ROYAL HOSPITAL</v>
      </c>
      <c r="BE4804" s="133" t="s">
        <v>9560</v>
      </c>
      <c r="BF4804" s="133" t="s">
        <v>9561</v>
      </c>
      <c r="BG4804" s="133" t="s">
        <v>9560</v>
      </c>
      <c r="BH4804" s="133" t="s">
        <v>9561</v>
      </c>
      <c r="BI4804" s="133" t="s">
        <v>9562</v>
      </c>
    </row>
    <row r="4805" spans="56:61" s="20" customFormat="1" ht="15" hidden="1" x14ac:dyDescent="0.25">
      <c r="BD4805" t="str">
        <f t="shared" si="148"/>
        <v>RY9TEDDINGTON MEMORIAL HOSPITAL</v>
      </c>
      <c r="BE4805" s="133" t="s">
        <v>9563</v>
      </c>
      <c r="BF4805" s="133" t="s">
        <v>3725</v>
      </c>
      <c r="BG4805" s="133" t="s">
        <v>9563</v>
      </c>
      <c r="BH4805" s="133" t="s">
        <v>3725</v>
      </c>
      <c r="BI4805" s="133" t="s">
        <v>9562</v>
      </c>
    </row>
    <row r="4806" spans="56:61" s="20" customFormat="1" ht="15" hidden="1" x14ac:dyDescent="0.25">
      <c r="BD4806" t="str">
        <f t="shared" si="148"/>
        <v>RY9TEDDINGTON MEMORIAL HOSPITAL HRCH</v>
      </c>
      <c r="BE4806" s="133" t="s">
        <v>9564</v>
      </c>
      <c r="BF4806" s="133" t="s">
        <v>9565</v>
      </c>
      <c r="BG4806" s="133" t="s">
        <v>9564</v>
      </c>
      <c r="BH4806" s="133" t="s">
        <v>9565</v>
      </c>
      <c r="BI4806" s="133" t="s">
        <v>9562</v>
      </c>
    </row>
    <row r="4807" spans="56:61" s="20" customFormat="1" ht="15" hidden="1" x14ac:dyDescent="0.25">
      <c r="BD4807" t="str">
        <f t="shared" si="148"/>
        <v>RYGABBEY VIEW</v>
      </c>
      <c r="BE4807" s="133" t="s">
        <v>9566</v>
      </c>
      <c r="BF4807" s="133" t="s">
        <v>3101</v>
      </c>
      <c r="BG4807" s="133" t="s">
        <v>9566</v>
      </c>
      <c r="BH4807" s="133" t="s">
        <v>3101</v>
      </c>
      <c r="BI4807" s="133" t="s">
        <v>9567</v>
      </c>
    </row>
    <row r="4808" spans="56:61" s="20" customFormat="1" ht="15" hidden="1" x14ac:dyDescent="0.25">
      <c r="BD4808" t="str">
        <f t="shared" si="148"/>
        <v>RYGADOLESCENT UNIT</v>
      </c>
      <c r="BE4808" s="133" t="s">
        <v>9568</v>
      </c>
      <c r="BF4808" s="133" t="s">
        <v>4133</v>
      </c>
      <c r="BG4808" s="133" t="s">
        <v>9568</v>
      </c>
      <c r="BH4808" s="133" t="s">
        <v>4133</v>
      </c>
      <c r="BI4808" s="133" t="s">
        <v>9567</v>
      </c>
    </row>
    <row r="4809" spans="56:61" s="20" customFormat="1" ht="15" hidden="1" x14ac:dyDescent="0.25">
      <c r="BD4809" t="str">
        <f t="shared" si="148"/>
        <v>RYGASPEN CENTRE</v>
      </c>
      <c r="BE4809" s="133" t="s">
        <v>9569</v>
      </c>
      <c r="BF4809" s="133" t="s">
        <v>9570</v>
      </c>
      <c r="BG4809" s="133" t="s">
        <v>9569</v>
      </c>
      <c r="BH4809" s="133" t="s">
        <v>9570</v>
      </c>
      <c r="BI4809" s="133" t="s">
        <v>9567</v>
      </c>
    </row>
    <row r="4810" spans="56:61" s="20" customFormat="1" ht="15" hidden="1" x14ac:dyDescent="0.25">
      <c r="BD4810" t="str">
        <f t="shared" si="148"/>
        <v>RYGBROOKLANDS HOSPITAL</v>
      </c>
      <c r="BE4810" s="133" t="s">
        <v>9571</v>
      </c>
      <c r="BF4810" s="133" t="s">
        <v>9572</v>
      </c>
      <c r="BG4810" s="133" t="s">
        <v>9571</v>
      </c>
      <c r="BH4810" s="133" t="s">
        <v>9572</v>
      </c>
      <c r="BI4810" s="133" t="s">
        <v>9567</v>
      </c>
    </row>
    <row r="4811" spans="56:61" s="20" customFormat="1" ht="15" hidden="1" x14ac:dyDescent="0.25">
      <c r="BD4811" t="str">
        <f t="shared" si="148"/>
        <v>RYGCANLEY HEALTH VISITORS BASE</v>
      </c>
      <c r="BE4811" s="133" t="s">
        <v>9573</v>
      </c>
      <c r="BF4811" s="133" t="s">
        <v>9574</v>
      </c>
      <c r="BG4811" s="133" t="s">
        <v>9573</v>
      </c>
      <c r="BH4811" s="133" t="s">
        <v>9574</v>
      </c>
      <c r="BI4811" s="133" t="s">
        <v>9567</v>
      </c>
    </row>
    <row r="4812" spans="56:61" s="20" customFormat="1" ht="15" hidden="1" x14ac:dyDescent="0.25">
      <c r="BD4812" t="str">
        <f t="shared" si="148"/>
        <v>RYGCOV &amp; WARK PSYCHOLOGY SUITE</v>
      </c>
      <c r="BE4812" s="133" t="s">
        <v>9575</v>
      </c>
      <c r="BF4812" s="133" t="s">
        <v>9576</v>
      </c>
      <c r="BG4812" s="133" t="s">
        <v>9575</v>
      </c>
      <c r="BH4812" s="133" t="s">
        <v>9576</v>
      </c>
      <c r="BI4812" s="133" t="s">
        <v>9567</v>
      </c>
    </row>
    <row r="4813" spans="56:61" s="20" customFormat="1" ht="15" hidden="1" x14ac:dyDescent="0.25">
      <c r="BD4813" t="str">
        <f t="shared" si="148"/>
        <v>RYGELLYS EXTRA ACRE</v>
      </c>
      <c r="BE4813" s="133" t="s">
        <v>9577</v>
      </c>
      <c r="BF4813" s="133" t="s">
        <v>9578</v>
      </c>
      <c r="BG4813" s="133" t="s">
        <v>9577</v>
      </c>
      <c r="BH4813" s="133" t="s">
        <v>9578</v>
      </c>
      <c r="BI4813" s="133" t="s">
        <v>9567</v>
      </c>
    </row>
    <row r="4814" spans="56:61" s="20" customFormat="1" ht="15" hidden="1" x14ac:dyDescent="0.25">
      <c r="BD4814" t="str">
        <f t="shared" si="148"/>
        <v>RYGGULSON HOSPITAL</v>
      </c>
      <c r="BE4814" s="133" t="s">
        <v>9579</v>
      </c>
      <c r="BF4814" s="133" t="s">
        <v>9580</v>
      </c>
      <c r="BG4814" s="133" t="s">
        <v>9579</v>
      </c>
      <c r="BH4814" s="133" t="s">
        <v>9580</v>
      </c>
      <c r="BI4814" s="133" t="s">
        <v>9567</v>
      </c>
    </row>
    <row r="4815" spans="56:61" s="20" customFormat="1" ht="15" hidden="1" x14ac:dyDescent="0.25">
      <c r="BD4815" t="str">
        <f t="shared" si="148"/>
        <v>RYGHAWTHORN &amp; MAPLE DAY (EMI UNIT)</v>
      </c>
      <c r="BE4815" s="133" t="s">
        <v>9581</v>
      </c>
      <c r="BF4815" s="133" t="s">
        <v>9582</v>
      </c>
      <c r="BG4815" s="133" t="s">
        <v>9581</v>
      </c>
      <c r="BH4815" s="133" t="s">
        <v>9582</v>
      </c>
      <c r="BI4815" s="133" t="s">
        <v>9567</v>
      </c>
    </row>
    <row r="4816" spans="56:61" s="20" customFormat="1" ht="15" hidden="1" x14ac:dyDescent="0.25">
      <c r="BD4816" t="str">
        <f t="shared" si="148"/>
        <v>RYGIRONMONGER ROW</v>
      </c>
      <c r="BE4816" s="133" t="s">
        <v>9583</v>
      </c>
      <c r="BF4816" s="133" t="s">
        <v>9584</v>
      </c>
      <c r="BG4816" s="133" t="s">
        <v>9583</v>
      </c>
      <c r="BH4816" s="133" t="s">
        <v>9584</v>
      </c>
      <c r="BI4816" s="133" t="s">
        <v>9567</v>
      </c>
    </row>
    <row r="4817" spans="56:61" s="20" customFormat="1" ht="15" hidden="1" x14ac:dyDescent="0.25">
      <c r="BD4817" t="str">
        <f t="shared" si="148"/>
        <v>RYGLOXLEY BUILDING</v>
      </c>
      <c r="BE4817" s="133" t="s">
        <v>9585</v>
      </c>
      <c r="BF4817" s="133" t="s">
        <v>9586</v>
      </c>
      <c r="BG4817" s="133" t="s">
        <v>9585</v>
      </c>
      <c r="BH4817" s="133" t="s">
        <v>9586</v>
      </c>
      <c r="BI4817" s="133" t="s">
        <v>9567</v>
      </c>
    </row>
    <row r="4818" spans="56:61" s="20" customFormat="1" ht="15" hidden="1" x14ac:dyDescent="0.25">
      <c r="BD4818" t="str">
        <f t="shared" si="148"/>
        <v>RYGMAPLEWOOD</v>
      </c>
      <c r="BE4818" s="133" t="s">
        <v>9587</v>
      </c>
      <c r="BF4818" s="133" t="s">
        <v>9588</v>
      </c>
      <c r="BG4818" s="133" t="s">
        <v>9587</v>
      </c>
      <c r="BH4818" s="133" t="s">
        <v>9588</v>
      </c>
      <c r="BI4818" s="133" t="s">
        <v>9567</v>
      </c>
    </row>
    <row r="4819" spans="56:61" s="20" customFormat="1" ht="15" hidden="1" x14ac:dyDescent="0.25">
      <c r="BD4819" t="str">
        <f t="shared" si="148"/>
        <v>RYGNEWFIELD ANNEXE</v>
      </c>
      <c r="BE4819" s="133" t="s">
        <v>9589</v>
      </c>
      <c r="BF4819" s="133" t="s">
        <v>9590</v>
      </c>
      <c r="BG4819" s="133" t="s">
        <v>9589</v>
      </c>
      <c r="BH4819" s="133" t="s">
        <v>9590</v>
      </c>
      <c r="BI4819" s="133" t="s">
        <v>9567</v>
      </c>
    </row>
    <row r="4820" spans="56:61" s="20" customFormat="1" ht="15" hidden="1" x14ac:dyDescent="0.25">
      <c r="BD4820" t="str">
        <f t="shared" si="148"/>
        <v>RYGPAYBODY BUILDING</v>
      </c>
      <c r="BE4820" s="133" t="s">
        <v>9591</v>
      </c>
      <c r="BF4820" s="133" t="s">
        <v>9592</v>
      </c>
      <c r="BG4820" s="133" t="s">
        <v>9591</v>
      </c>
      <c r="BH4820" s="133" t="s">
        <v>9592</v>
      </c>
      <c r="BI4820" s="133" t="s">
        <v>9567</v>
      </c>
    </row>
    <row r="4821" spans="56:61" s="20" customFormat="1" ht="15" hidden="1" x14ac:dyDescent="0.25">
      <c r="BD4821" t="str">
        <f t="shared" si="148"/>
        <v>RYGRESIDENTIAL HOME</v>
      </c>
      <c r="BE4821" s="133" t="s">
        <v>9593</v>
      </c>
      <c r="BF4821" s="133" t="s">
        <v>9594</v>
      </c>
      <c r="BG4821" s="133" t="s">
        <v>9593</v>
      </c>
      <c r="BH4821" s="133" t="s">
        <v>9594</v>
      </c>
      <c r="BI4821" s="133" t="s">
        <v>9567</v>
      </c>
    </row>
    <row r="4822" spans="56:61" s="20" customFormat="1" ht="15" hidden="1" x14ac:dyDescent="0.25">
      <c r="BD4822" t="str">
        <f t="shared" si="148"/>
        <v>RYGST MICHAEL'S</v>
      </c>
      <c r="BE4822" s="133" t="s">
        <v>9595</v>
      </c>
      <c r="BF4822" s="133" t="s">
        <v>9596</v>
      </c>
      <c r="BG4822" s="133" t="s">
        <v>9595</v>
      </c>
      <c r="BH4822" s="133" t="s">
        <v>9596</v>
      </c>
      <c r="BI4822" s="133" t="s">
        <v>9567</v>
      </c>
    </row>
    <row r="4823" spans="56:61" s="20" customFormat="1" ht="15" hidden="1" x14ac:dyDescent="0.25">
      <c r="BD4823" t="str">
        <f t="shared" si="148"/>
        <v>RYGSWANSWELL POINT</v>
      </c>
      <c r="BE4823" s="133" t="s">
        <v>9597</v>
      </c>
      <c r="BF4823" s="133" t="s">
        <v>9598</v>
      </c>
      <c r="BG4823" s="133" t="s">
        <v>9597</v>
      </c>
      <c r="BH4823" s="133" t="s">
        <v>9598</v>
      </c>
      <c r="BI4823" s="133" t="s">
        <v>9567</v>
      </c>
    </row>
    <row r="4824" spans="56:61" s="20" customFormat="1" ht="15" hidden="1" x14ac:dyDescent="0.25">
      <c r="BD4824" t="str">
        <f t="shared" si="148"/>
        <v>RYGTHE BIRCHES</v>
      </c>
      <c r="BE4824" s="133" t="s">
        <v>9599</v>
      </c>
      <c r="BF4824" s="133" t="s">
        <v>9600</v>
      </c>
      <c r="BG4824" s="133" t="s">
        <v>9599</v>
      </c>
      <c r="BH4824" s="133" t="s">
        <v>9600</v>
      </c>
      <c r="BI4824" s="133" t="s">
        <v>9567</v>
      </c>
    </row>
    <row r="4825" spans="56:61" s="20" customFormat="1" ht="15" hidden="1" x14ac:dyDescent="0.25">
      <c r="BD4825" t="str">
        <f t="shared" si="148"/>
        <v>RYGTHE BIRCHES</v>
      </c>
      <c r="BE4825" s="133" t="s">
        <v>9601</v>
      </c>
      <c r="BF4825" s="133" t="s">
        <v>9600</v>
      </c>
      <c r="BG4825" s="133" t="s">
        <v>9601</v>
      </c>
      <c r="BH4825" s="133" t="s">
        <v>9600</v>
      </c>
      <c r="BI4825" s="133" t="s">
        <v>9567</v>
      </c>
    </row>
    <row r="4826" spans="56:61" s="20" customFormat="1" ht="15" hidden="1" x14ac:dyDescent="0.25">
      <c r="BD4826" t="str">
        <f t="shared" si="148"/>
        <v>RYGTHE CALUDON CENTRE, COVENTRY</v>
      </c>
      <c r="BE4826" s="133" t="s">
        <v>9602</v>
      </c>
      <c r="BF4826" s="133" t="s">
        <v>9603</v>
      </c>
      <c r="BG4826" s="133" t="s">
        <v>9602</v>
      </c>
      <c r="BH4826" s="133" t="s">
        <v>9603</v>
      </c>
      <c r="BI4826" s="133" t="s">
        <v>9567</v>
      </c>
    </row>
    <row r="4827" spans="56:61" s="20" customFormat="1" ht="15" hidden="1" x14ac:dyDescent="0.25">
      <c r="BD4827" t="str">
        <f t="shared" si="148"/>
        <v>RYGTHE CEDARS</v>
      </c>
      <c r="BE4827" s="133" t="s">
        <v>9604</v>
      </c>
      <c r="BF4827" s="133" t="s">
        <v>4231</v>
      </c>
      <c r="BG4827" s="133" t="s">
        <v>9604</v>
      </c>
      <c r="BH4827" s="133" t="s">
        <v>4231</v>
      </c>
      <c r="BI4827" s="133" t="s">
        <v>9567</v>
      </c>
    </row>
    <row r="4828" spans="56:61" s="20" customFormat="1" ht="15" hidden="1" x14ac:dyDescent="0.25">
      <c r="BD4828" t="str">
        <f t="shared" si="148"/>
        <v>RYGTHE LOFT</v>
      </c>
      <c r="BE4828" s="133" t="s">
        <v>9605</v>
      </c>
      <c r="BF4828" s="133" t="s">
        <v>9606</v>
      </c>
      <c r="BG4828" s="133" t="s">
        <v>9605</v>
      </c>
      <c r="BH4828" s="133" t="s">
        <v>9606</v>
      </c>
      <c r="BI4828" s="133" t="s">
        <v>9567</v>
      </c>
    </row>
    <row r="4829" spans="56:61" s="20" customFormat="1" ht="15" hidden="1" x14ac:dyDescent="0.25">
      <c r="BD4829" t="str">
        <f t="shared" si="148"/>
        <v>RYGTHE MANOR HOSPITAL</v>
      </c>
      <c r="BE4829" s="133" t="s">
        <v>9607</v>
      </c>
      <c r="BF4829" s="133" t="s">
        <v>9608</v>
      </c>
      <c r="BG4829" s="133" t="s">
        <v>9607</v>
      </c>
      <c r="BH4829" s="133" t="s">
        <v>9608</v>
      </c>
      <c r="BI4829" s="133" t="s">
        <v>9567</v>
      </c>
    </row>
    <row r="4830" spans="56:61" s="20" customFormat="1" ht="15" hidden="1" x14ac:dyDescent="0.25">
      <c r="BD4830" t="str">
        <f t="shared" si="148"/>
        <v>RYGTHE PARK PALING</v>
      </c>
      <c r="BE4830" s="133" t="s">
        <v>9609</v>
      </c>
      <c r="BF4830" s="133" t="s">
        <v>9610</v>
      </c>
      <c r="BG4830" s="133" t="s">
        <v>9609</v>
      </c>
      <c r="BH4830" s="133" t="s">
        <v>9610</v>
      </c>
      <c r="BI4830" s="133" t="s">
        <v>9567</v>
      </c>
    </row>
    <row r="4831" spans="56:61" s="20" customFormat="1" ht="15" hidden="1" x14ac:dyDescent="0.25">
      <c r="BD4831" t="str">
        <f t="shared" si="148"/>
        <v>RYGTHE PARK PALING CARE HOME</v>
      </c>
      <c r="BE4831" s="133" t="s">
        <v>9611</v>
      </c>
      <c r="BF4831" s="133" t="s">
        <v>9612</v>
      </c>
      <c r="BG4831" s="133" t="s">
        <v>9611</v>
      </c>
      <c r="BH4831" s="133" t="s">
        <v>9612</v>
      </c>
      <c r="BI4831" s="133" t="s">
        <v>9567</v>
      </c>
    </row>
    <row r="4832" spans="56:61" s="20" customFormat="1" ht="15" hidden="1" x14ac:dyDescent="0.25">
      <c r="BD4832" t="str">
        <f t="shared" si="148"/>
        <v>RYGTHE RAILINGS</v>
      </c>
      <c r="BE4832" s="133" t="s">
        <v>9613</v>
      </c>
      <c r="BF4832" s="133" t="s">
        <v>9614</v>
      </c>
      <c r="BG4832" s="133" t="s">
        <v>9613</v>
      </c>
      <c r="BH4832" s="133" t="s">
        <v>9614</v>
      </c>
      <c r="BI4832" s="133" t="s">
        <v>9567</v>
      </c>
    </row>
    <row r="4833" spans="56:61" s="20" customFormat="1" ht="15" hidden="1" x14ac:dyDescent="0.25">
      <c r="BD4833" t="str">
        <f t="shared" si="148"/>
        <v>RYGTHE WILLOWS</v>
      </c>
      <c r="BE4833" s="133" t="s">
        <v>9615</v>
      </c>
      <c r="BF4833" s="133" t="s">
        <v>2646</v>
      </c>
      <c r="BG4833" s="133" t="s">
        <v>9615</v>
      </c>
      <c r="BH4833" s="133" t="s">
        <v>2646</v>
      </c>
      <c r="BI4833" s="133" t="s">
        <v>9567</v>
      </c>
    </row>
    <row r="4834" spans="56:61" s="20" customFormat="1" ht="15" hidden="1" x14ac:dyDescent="0.25">
      <c r="BD4834" t="str">
        <f t="shared" si="148"/>
        <v>RYGWALL HILL CARE HOME</v>
      </c>
      <c r="BE4834" s="133" t="s">
        <v>9616</v>
      </c>
      <c r="BF4834" s="133" t="s">
        <v>9617</v>
      </c>
      <c r="BG4834" s="133" t="s">
        <v>9616</v>
      </c>
      <c r="BH4834" s="133" t="s">
        <v>9617</v>
      </c>
      <c r="BI4834" s="133" t="s">
        <v>9567</v>
      </c>
    </row>
    <row r="4835" spans="56:61" s="20" customFormat="1" ht="15" hidden="1" x14ac:dyDescent="0.25">
      <c r="BD4835" t="str">
        <f t="shared" si="148"/>
        <v>RYGWARWICK MHRC</v>
      </c>
      <c r="BE4835" s="133" t="s">
        <v>9618</v>
      </c>
      <c r="BF4835" s="133" t="s">
        <v>9619</v>
      </c>
      <c r="BG4835" s="133" t="s">
        <v>9618</v>
      </c>
      <c r="BH4835" s="133" t="s">
        <v>9619</v>
      </c>
      <c r="BI4835" s="133" t="s">
        <v>9567</v>
      </c>
    </row>
    <row r="4836" spans="56:61" s="20" customFormat="1" ht="15" hidden="1" x14ac:dyDescent="0.25">
      <c r="BD4836" t="str">
        <f t="shared" si="148"/>
        <v>RYGWINDMILL POINT</v>
      </c>
      <c r="BE4836" s="133" t="s">
        <v>9620</v>
      </c>
      <c r="BF4836" s="133" t="s">
        <v>9621</v>
      </c>
      <c r="BG4836" s="133" t="s">
        <v>9620</v>
      </c>
      <c r="BH4836" s="133" t="s">
        <v>9621</v>
      </c>
      <c r="BI4836" s="133" t="s">
        <v>9567</v>
      </c>
    </row>
    <row r="4837" spans="56:61" s="20" customFormat="1" ht="15" hidden="1" x14ac:dyDescent="0.25">
      <c r="BD4837" t="str">
        <f t="shared" si="148"/>
        <v>RYJCHARING CROSS HOSPITAL</v>
      </c>
      <c r="BE4837" s="133" t="s">
        <v>9622</v>
      </c>
      <c r="BF4837" s="133" t="s">
        <v>9623</v>
      </c>
      <c r="BG4837" s="133" t="s">
        <v>9622</v>
      </c>
      <c r="BH4837" s="133" t="s">
        <v>9623</v>
      </c>
      <c r="BI4837" s="133" t="s">
        <v>9624</v>
      </c>
    </row>
    <row r="4838" spans="56:61" s="20" customFormat="1" ht="15" hidden="1" x14ac:dyDescent="0.25">
      <c r="BD4838" t="str">
        <f t="shared" si="148"/>
        <v>RYJHAMMERSMITH HOSPITAL</v>
      </c>
      <c r="BE4838" s="133" t="s">
        <v>9625</v>
      </c>
      <c r="BF4838" s="133" t="s">
        <v>9626</v>
      </c>
      <c r="BG4838" s="133" t="s">
        <v>9625</v>
      </c>
      <c r="BH4838" s="133" t="s">
        <v>9626</v>
      </c>
      <c r="BI4838" s="133" t="s">
        <v>9624</v>
      </c>
    </row>
    <row r="4839" spans="56:61" s="20" customFormat="1" ht="15" hidden="1" x14ac:dyDescent="0.25">
      <c r="BD4839" t="str">
        <f t="shared" si="148"/>
        <v>RYJQUEEN CHARLOTTE'S HOSPITAL</v>
      </c>
      <c r="BE4839" s="133" t="s">
        <v>9627</v>
      </c>
      <c r="BF4839" s="133" t="s">
        <v>9628</v>
      </c>
      <c r="BG4839" s="133" t="s">
        <v>9627</v>
      </c>
      <c r="BH4839" s="133" t="s">
        <v>9628</v>
      </c>
      <c r="BI4839" s="133" t="s">
        <v>9624</v>
      </c>
    </row>
    <row r="4840" spans="56:61" s="20" customFormat="1" ht="15" hidden="1" x14ac:dyDescent="0.25">
      <c r="BD4840" t="str">
        <f t="shared" si="148"/>
        <v>RYJST MARY'S HOSPITAL (HQ)</v>
      </c>
      <c r="BE4840" s="133" t="s">
        <v>9629</v>
      </c>
      <c r="BF4840" s="133" t="s">
        <v>9630</v>
      </c>
      <c r="BG4840" s="133" t="s">
        <v>9629</v>
      </c>
      <c r="BH4840" s="133" t="s">
        <v>9630</v>
      </c>
      <c r="BI4840" s="133" t="s">
        <v>9624</v>
      </c>
    </row>
    <row r="4841" spans="56:61" s="20" customFormat="1" ht="15" hidden="1" x14ac:dyDescent="0.25">
      <c r="BD4841" t="str">
        <f t="shared" si="148"/>
        <v>RYJWESTERN EYE HOSPITAL</v>
      </c>
      <c r="BE4841" s="133" t="s">
        <v>9631</v>
      </c>
      <c r="BF4841" s="133" t="s">
        <v>9632</v>
      </c>
      <c r="BG4841" s="133" t="s">
        <v>9631</v>
      </c>
      <c r="BH4841" s="133" t="s">
        <v>9632</v>
      </c>
      <c r="BI4841" s="133" t="s">
        <v>9624</v>
      </c>
    </row>
    <row r="4842" spans="56:61" s="20" customFormat="1" ht="15" hidden="1" x14ac:dyDescent="0.25">
      <c r="BD4842" t="str">
        <f t="shared" si="148"/>
        <v>RYKANCHOR MEADOW</v>
      </c>
      <c r="BE4842" s="133" t="s">
        <v>9633</v>
      </c>
      <c r="BF4842" s="133" t="s">
        <v>9634</v>
      </c>
      <c r="BG4842" s="133" t="s">
        <v>9633</v>
      </c>
      <c r="BH4842" s="133" t="s">
        <v>9634</v>
      </c>
      <c r="BI4842" s="133" t="s">
        <v>9635</v>
      </c>
    </row>
    <row r="4843" spans="56:61" s="20" customFormat="1" ht="15" hidden="1" x14ac:dyDescent="0.25">
      <c r="BD4843" t="str">
        <f t="shared" si="148"/>
        <v>RYKBLOXWICH HOSPITAL (MENTAL ILLNESS)</v>
      </c>
      <c r="BE4843" s="133" t="s">
        <v>9636</v>
      </c>
      <c r="BF4843" s="133" t="s">
        <v>9637</v>
      </c>
      <c r="BG4843" s="133" t="s">
        <v>9636</v>
      </c>
      <c r="BH4843" s="133" t="s">
        <v>9637</v>
      </c>
      <c r="BI4843" s="133" t="s">
        <v>9635</v>
      </c>
    </row>
    <row r="4844" spans="56:61" s="20" customFormat="1" ht="15" hidden="1" x14ac:dyDescent="0.25">
      <c r="BD4844" t="str">
        <f t="shared" si="148"/>
        <v>RYKBLOXWICH HOSPITAL 1</v>
      </c>
      <c r="BE4844" s="133" t="s">
        <v>9638</v>
      </c>
      <c r="BF4844" s="133" t="s">
        <v>9639</v>
      </c>
      <c r="BG4844" s="133" t="s">
        <v>9638</v>
      </c>
      <c r="BH4844" s="133" t="s">
        <v>9639</v>
      </c>
      <c r="BI4844" s="133" t="s">
        <v>9635</v>
      </c>
    </row>
    <row r="4845" spans="56:61" s="20" customFormat="1" ht="15" hidden="1" x14ac:dyDescent="0.25">
      <c r="BD4845" t="str">
        <f t="shared" si="148"/>
        <v>RYKBLOXWICH HOSPITAL 2</v>
      </c>
      <c r="BE4845" s="133" t="s">
        <v>9640</v>
      </c>
      <c r="BF4845" s="133" t="s">
        <v>9641</v>
      </c>
      <c r="BG4845" s="133" t="s">
        <v>9640</v>
      </c>
      <c r="BH4845" s="133" t="s">
        <v>9641</v>
      </c>
      <c r="BI4845" s="133" t="s">
        <v>9635</v>
      </c>
    </row>
    <row r="4846" spans="56:61" s="20" customFormat="1" ht="15" hidden="1" x14ac:dyDescent="0.25">
      <c r="BD4846" t="str">
        <f t="shared" si="148"/>
        <v>RYKBLOXWICH HOSPITAL 3</v>
      </c>
      <c r="BE4846" s="133" t="s">
        <v>9642</v>
      </c>
      <c r="BF4846" s="133" t="s">
        <v>9643</v>
      </c>
      <c r="BG4846" s="133" t="s">
        <v>9642</v>
      </c>
      <c r="BH4846" s="133" t="s">
        <v>9643</v>
      </c>
      <c r="BI4846" s="133" t="s">
        <v>9635</v>
      </c>
    </row>
    <row r="4847" spans="56:61" s="20" customFormat="1" ht="15" hidden="1" x14ac:dyDescent="0.25">
      <c r="BD4847" t="str">
        <f t="shared" si="148"/>
        <v>RYKBLOXWICH HOSPITAL 4</v>
      </c>
      <c r="BE4847" s="133" t="s">
        <v>9644</v>
      </c>
      <c r="BF4847" s="133" t="s">
        <v>9645</v>
      </c>
      <c r="BG4847" s="133" t="s">
        <v>9644</v>
      </c>
      <c r="BH4847" s="133" t="s">
        <v>9645</v>
      </c>
      <c r="BI4847" s="133" t="s">
        <v>9635</v>
      </c>
    </row>
    <row r="4848" spans="56:61" s="20" customFormat="1" ht="15" hidden="1" x14ac:dyDescent="0.25">
      <c r="BD4848" t="str">
        <f t="shared" si="148"/>
        <v>RYKBUSHEY FIELDS HOSPITAL</v>
      </c>
      <c r="BE4848" s="133" t="s">
        <v>9646</v>
      </c>
      <c r="BF4848" s="133" t="s">
        <v>9647</v>
      </c>
      <c r="BG4848" s="133" t="s">
        <v>9646</v>
      </c>
      <c r="BH4848" s="133" t="s">
        <v>9647</v>
      </c>
      <c r="BI4848" s="133" t="s">
        <v>9635</v>
      </c>
    </row>
    <row r="4849" spans="56:61" s="20" customFormat="1" ht="15" hidden="1" x14ac:dyDescent="0.25">
      <c r="BD4849" t="str">
        <f t="shared" si="148"/>
        <v>RYKBUSHEY FIELDS HOSPITAL 1</v>
      </c>
      <c r="BE4849" s="133" t="s">
        <v>9648</v>
      </c>
      <c r="BF4849" s="133" t="s">
        <v>9649</v>
      </c>
      <c r="BG4849" s="133" t="s">
        <v>9648</v>
      </c>
      <c r="BH4849" s="133" t="s">
        <v>9649</v>
      </c>
      <c r="BI4849" s="133" t="s">
        <v>9635</v>
      </c>
    </row>
    <row r="4850" spans="56:61" s="20" customFormat="1" ht="15" hidden="1" x14ac:dyDescent="0.25">
      <c r="BD4850" t="str">
        <f t="shared" si="148"/>
        <v>RYKBUSHEY FIELDS HOSPITAL 10</v>
      </c>
      <c r="BE4850" s="133" t="s">
        <v>9650</v>
      </c>
      <c r="BF4850" s="133" t="s">
        <v>9651</v>
      </c>
      <c r="BG4850" s="133" t="s">
        <v>9650</v>
      </c>
      <c r="BH4850" s="133" t="s">
        <v>9651</v>
      </c>
      <c r="BI4850" s="133" t="s">
        <v>9635</v>
      </c>
    </row>
    <row r="4851" spans="56:61" s="20" customFormat="1" ht="15" hidden="1" x14ac:dyDescent="0.25">
      <c r="BD4851" t="str">
        <f t="shared" si="148"/>
        <v>RYKBUSHEY FIELDS HOSPITAL 11</v>
      </c>
      <c r="BE4851" s="133" t="s">
        <v>9652</v>
      </c>
      <c r="BF4851" s="133" t="s">
        <v>9653</v>
      </c>
      <c r="BG4851" s="133" t="s">
        <v>9652</v>
      </c>
      <c r="BH4851" s="133" t="s">
        <v>9653</v>
      </c>
      <c r="BI4851" s="133" t="s">
        <v>9635</v>
      </c>
    </row>
    <row r="4852" spans="56:61" s="20" customFormat="1" ht="15" hidden="1" x14ac:dyDescent="0.25">
      <c r="BD4852" t="str">
        <f t="shared" si="148"/>
        <v>RYKBUSHEY FIELDS HOSPITAL 12</v>
      </c>
      <c r="BE4852" s="133" t="s">
        <v>9654</v>
      </c>
      <c r="BF4852" s="133" t="s">
        <v>9655</v>
      </c>
      <c r="BG4852" s="133" t="s">
        <v>9654</v>
      </c>
      <c r="BH4852" s="133" t="s">
        <v>9655</v>
      </c>
      <c r="BI4852" s="133" t="s">
        <v>9635</v>
      </c>
    </row>
    <row r="4853" spans="56:61" s="20" customFormat="1" ht="15" hidden="1" x14ac:dyDescent="0.25">
      <c r="BD4853" t="str">
        <f t="shared" si="148"/>
        <v>RYKBUSHEY FIELDS HOSPITAL 13</v>
      </c>
      <c r="BE4853" s="133" t="s">
        <v>9656</v>
      </c>
      <c r="BF4853" s="133" t="s">
        <v>9657</v>
      </c>
      <c r="BG4853" s="133" t="s">
        <v>9656</v>
      </c>
      <c r="BH4853" s="133" t="s">
        <v>9657</v>
      </c>
      <c r="BI4853" s="133" t="s">
        <v>9635</v>
      </c>
    </row>
    <row r="4854" spans="56:61" s="20" customFormat="1" ht="15" hidden="1" x14ac:dyDescent="0.25">
      <c r="BD4854" t="str">
        <f t="shared" si="148"/>
        <v>RYKBUSHEY FIELDS HOSPITAL 13</v>
      </c>
      <c r="BE4854" s="133" t="s">
        <v>9658</v>
      </c>
      <c r="BF4854" s="133" t="s">
        <v>9657</v>
      </c>
      <c r="BG4854" s="133" t="s">
        <v>9658</v>
      </c>
      <c r="BH4854" s="133" t="s">
        <v>9657</v>
      </c>
      <c r="BI4854" s="133" t="s">
        <v>9635</v>
      </c>
    </row>
    <row r="4855" spans="56:61" s="20" customFormat="1" ht="15" hidden="1" x14ac:dyDescent="0.25">
      <c r="BD4855" t="str">
        <f t="shared" si="148"/>
        <v>RYKBUSHEY FIELDS HOSPITAL 14</v>
      </c>
      <c r="BE4855" s="133" t="s">
        <v>9659</v>
      </c>
      <c r="BF4855" s="133" t="s">
        <v>9660</v>
      </c>
      <c r="BG4855" s="133" t="s">
        <v>9659</v>
      </c>
      <c r="BH4855" s="133" t="s">
        <v>9660</v>
      </c>
      <c r="BI4855" s="133" t="s">
        <v>9635</v>
      </c>
    </row>
    <row r="4856" spans="56:61" s="20" customFormat="1" ht="15" hidden="1" x14ac:dyDescent="0.25">
      <c r="BD4856" t="str">
        <f t="shared" si="148"/>
        <v>RYKBUSHEY FIELDS HOSPITAL 14</v>
      </c>
      <c r="BE4856" s="133" t="s">
        <v>9661</v>
      </c>
      <c r="BF4856" s="133" t="s">
        <v>9660</v>
      </c>
      <c r="BG4856" s="133" t="s">
        <v>9661</v>
      </c>
      <c r="BH4856" s="133" t="s">
        <v>9660</v>
      </c>
      <c r="BI4856" s="133" t="s">
        <v>9635</v>
      </c>
    </row>
    <row r="4857" spans="56:61" s="20" customFormat="1" ht="15" hidden="1" x14ac:dyDescent="0.25">
      <c r="BD4857" t="str">
        <f t="shared" si="148"/>
        <v>RYKBUSHEY FIELDS HOSPITAL 2</v>
      </c>
      <c r="BE4857" s="133" t="s">
        <v>9662</v>
      </c>
      <c r="BF4857" s="133" t="s">
        <v>9663</v>
      </c>
      <c r="BG4857" s="133" t="s">
        <v>9662</v>
      </c>
      <c r="BH4857" s="133" t="s">
        <v>9663</v>
      </c>
      <c r="BI4857" s="133" t="s">
        <v>9635</v>
      </c>
    </row>
    <row r="4858" spans="56:61" s="20" customFormat="1" ht="15" hidden="1" x14ac:dyDescent="0.25">
      <c r="BD4858" t="str">
        <f t="shared" si="148"/>
        <v>RYKBUSHEY FIELDS HOSPITAL 3</v>
      </c>
      <c r="BE4858" s="133" t="s">
        <v>9664</v>
      </c>
      <c r="BF4858" s="133" t="s">
        <v>9665</v>
      </c>
      <c r="BG4858" s="133" t="s">
        <v>9664</v>
      </c>
      <c r="BH4858" s="133" t="s">
        <v>9665</v>
      </c>
      <c r="BI4858" s="133" t="s">
        <v>9635</v>
      </c>
    </row>
    <row r="4859" spans="56:61" s="20" customFormat="1" ht="15" hidden="1" x14ac:dyDescent="0.25">
      <c r="BD4859" t="str">
        <f t="shared" si="148"/>
        <v>RYKBUSHEY FIELDS HOSPITAL 4</v>
      </c>
      <c r="BE4859" s="133" t="s">
        <v>9666</v>
      </c>
      <c r="BF4859" s="133" t="s">
        <v>9667</v>
      </c>
      <c r="BG4859" s="133" t="s">
        <v>9666</v>
      </c>
      <c r="BH4859" s="133" t="s">
        <v>9667</v>
      </c>
      <c r="BI4859" s="133" t="s">
        <v>9635</v>
      </c>
    </row>
    <row r="4860" spans="56:61" s="20" customFormat="1" ht="15" hidden="1" x14ac:dyDescent="0.25">
      <c r="BD4860" t="str">
        <f t="shared" si="148"/>
        <v>RYKBUSHEY FIELDS HOSPITAL 5</v>
      </c>
      <c r="BE4860" s="133" t="s">
        <v>9668</v>
      </c>
      <c r="BF4860" s="133" t="s">
        <v>9669</v>
      </c>
      <c r="BG4860" s="133" t="s">
        <v>9668</v>
      </c>
      <c r="BH4860" s="133" t="s">
        <v>9669</v>
      </c>
      <c r="BI4860" s="133" t="s">
        <v>9635</v>
      </c>
    </row>
    <row r="4861" spans="56:61" s="20" customFormat="1" ht="15" hidden="1" x14ac:dyDescent="0.25">
      <c r="BD4861" t="str">
        <f t="shared" si="148"/>
        <v>RYKBUSHEY FIELDS HOSPITAL 6</v>
      </c>
      <c r="BE4861" s="133" t="s">
        <v>9670</v>
      </c>
      <c r="BF4861" s="133" t="s">
        <v>9671</v>
      </c>
      <c r="BG4861" s="133" t="s">
        <v>9670</v>
      </c>
      <c r="BH4861" s="133" t="s">
        <v>9671</v>
      </c>
      <c r="BI4861" s="133" t="s">
        <v>9635</v>
      </c>
    </row>
    <row r="4862" spans="56:61" s="20" customFormat="1" ht="15" hidden="1" x14ac:dyDescent="0.25">
      <c r="BD4862" t="str">
        <f t="shared" si="148"/>
        <v>RYKBUSHEY FIELDS HOSPITAL 7</v>
      </c>
      <c r="BE4862" s="133" t="s">
        <v>9672</v>
      </c>
      <c r="BF4862" s="133" t="s">
        <v>9673</v>
      </c>
      <c r="BG4862" s="133" t="s">
        <v>9672</v>
      </c>
      <c r="BH4862" s="133" t="s">
        <v>9673</v>
      </c>
      <c r="BI4862" s="133" t="s">
        <v>9635</v>
      </c>
    </row>
    <row r="4863" spans="56:61" s="20" customFormat="1" ht="15" hidden="1" x14ac:dyDescent="0.25">
      <c r="BD4863" t="str">
        <f t="shared" si="148"/>
        <v>RYKBUSHEY FIELDS HOSPITAL 8</v>
      </c>
      <c r="BE4863" s="133" t="s">
        <v>9674</v>
      </c>
      <c r="BF4863" s="133" t="s">
        <v>9675</v>
      </c>
      <c r="BG4863" s="133" t="s">
        <v>9674</v>
      </c>
      <c r="BH4863" s="133" t="s">
        <v>9675</v>
      </c>
      <c r="BI4863" s="133" t="s">
        <v>9635</v>
      </c>
    </row>
    <row r="4864" spans="56:61" s="20" customFormat="1" ht="15" hidden="1" x14ac:dyDescent="0.25">
      <c r="BD4864" t="str">
        <f t="shared" si="148"/>
        <v>RYKBUSHEY FIELDS HOSPITAL 9</v>
      </c>
      <c r="BE4864" s="133" t="s">
        <v>9676</v>
      </c>
      <c r="BF4864" s="133" t="s">
        <v>9677</v>
      </c>
      <c r="BG4864" s="133" t="s">
        <v>9676</v>
      </c>
      <c r="BH4864" s="133" t="s">
        <v>9677</v>
      </c>
      <c r="BI4864" s="133" t="s">
        <v>9635</v>
      </c>
    </row>
    <row r="4865" spans="56:61" s="20" customFormat="1" ht="15" hidden="1" x14ac:dyDescent="0.25">
      <c r="BD4865" t="str">
        <f t="shared" si="148"/>
        <v>RYKCANALSIDE 1</v>
      </c>
      <c r="BE4865" s="133" t="s">
        <v>9678</v>
      </c>
      <c r="BF4865" s="133" t="s">
        <v>9679</v>
      </c>
      <c r="BG4865" s="133" t="s">
        <v>9678</v>
      </c>
      <c r="BH4865" s="133" t="s">
        <v>9679</v>
      </c>
      <c r="BI4865" s="133" t="s">
        <v>9635</v>
      </c>
    </row>
    <row r="4866" spans="56:61" s="20" customFormat="1" ht="15" hidden="1" x14ac:dyDescent="0.25">
      <c r="BD4866" t="str">
        <f t="shared" si="148"/>
        <v>RYKCANALSIDE 2</v>
      </c>
      <c r="BE4866" s="133" t="s">
        <v>9680</v>
      </c>
      <c r="BF4866" s="133" t="s">
        <v>9681</v>
      </c>
      <c r="BG4866" s="133" t="s">
        <v>9680</v>
      </c>
      <c r="BH4866" s="133" t="s">
        <v>9681</v>
      </c>
      <c r="BI4866" s="133" t="s">
        <v>9635</v>
      </c>
    </row>
    <row r="4867" spans="56:61" s="20" customFormat="1" ht="15" hidden="1" x14ac:dyDescent="0.25">
      <c r="BD4867" t="str">
        <f t="shared" si="148"/>
        <v>RYKCANALSIDE 3</v>
      </c>
      <c r="BE4867" s="133" t="s">
        <v>9682</v>
      </c>
      <c r="BF4867" s="133" t="s">
        <v>9683</v>
      </c>
      <c r="BG4867" s="133" t="s">
        <v>9682</v>
      </c>
      <c r="BH4867" s="133" t="s">
        <v>9683</v>
      </c>
      <c r="BI4867" s="133" t="s">
        <v>9635</v>
      </c>
    </row>
    <row r="4868" spans="56:61" s="20" customFormat="1" ht="15" hidden="1" x14ac:dyDescent="0.25">
      <c r="BD4868" t="str">
        <f t="shared" ref="BD4868:BD4931" si="149">CONCATENATE(LEFT(BE4868, 3),BF4868)</f>
        <v>RYKCANALSIDE 4</v>
      </c>
      <c r="BE4868" s="133" t="s">
        <v>9684</v>
      </c>
      <c r="BF4868" s="133" t="s">
        <v>9685</v>
      </c>
      <c r="BG4868" s="133" t="s">
        <v>9684</v>
      </c>
      <c r="BH4868" s="133" t="s">
        <v>9685</v>
      </c>
      <c r="BI4868" s="133" t="s">
        <v>9635</v>
      </c>
    </row>
    <row r="4869" spans="56:61" s="20" customFormat="1" ht="15" hidden="1" x14ac:dyDescent="0.25">
      <c r="BD4869" t="str">
        <f t="shared" si="149"/>
        <v>RYKCANALSIDE 5</v>
      </c>
      <c r="BE4869" s="133" t="s">
        <v>9686</v>
      </c>
      <c r="BF4869" s="133" t="s">
        <v>9687</v>
      </c>
      <c r="BG4869" s="133" t="s">
        <v>9686</v>
      </c>
      <c r="BH4869" s="133" t="s">
        <v>9687</v>
      </c>
      <c r="BI4869" s="133" t="s">
        <v>9635</v>
      </c>
    </row>
    <row r="4870" spans="56:61" s="20" customFormat="1" ht="15" hidden="1" x14ac:dyDescent="0.25">
      <c r="BD4870" t="str">
        <f t="shared" si="149"/>
        <v>RYKDAISY BANK COMMUNITY UNIT</v>
      </c>
      <c r="BE4870" s="133" t="s">
        <v>9688</v>
      </c>
      <c r="BF4870" s="133" t="s">
        <v>9689</v>
      </c>
      <c r="BG4870" s="133" t="s">
        <v>9688</v>
      </c>
      <c r="BH4870" s="133" t="s">
        <v>9689</v>
      </c>
      <c r="BI4870" s="133" t="s">
        <v>9635</v>
      </c>
    </row>
    <row r="4871" spans="56:61" s="20" customFormat="1" ht="15" hidden="1" x14ac:dyDescent="0.25">
      <c r="BD4871" t="str">
        <f t="shared" si="149"/>
        <v>RYKDOROTHY PATTISON HOSPITAL</v>
      </c>
      <c r="BE4871" s="133" t="s">
        <v>9690</v>
      </c>
      <c r="BF4871" s="133" t="s">
        <v>9691</v>
      </c>
      <c r="BG4871" s="133" t="s">
        <v>9690</v>
      </c>
      <c r="BH4871" s="133" t="s">
        <v>9691</v>
      </c>
      <c r="BI4871" s="133" t="s">
        <v>9635</v>
      </c>
    </row>
    <row r="4872" spans="56:61" s="20" customFormat="1" ht="15" hidden="1" x14ac:dyDescent="0.25">
      <c r="BD4872" t="str">
        <f t="shared" si="149"/>
        <v>RYKDOROTHY PATTISON HOSPITAL 1</v>
      </c>
      <c r="BE4872" s="133" t="s">
        <v>9692</v>
      </c>
      <c r="BF4872" s="133" t="s">
        <v>9693</v>
      </c>
      <c r="BG4872" s="133" t="s">
        <v>9692</v>
      </c>
      <c r="BH4872" s="133" t="s">
        <v>9693</v>
      </c>
      <c r="BI4872" s="133" t="s">
        <v>9635</v>
      </c>
    </row>
    <row r="4873" spans="56:61" s="20" customFormat="1" ht="15" hidden="1" x14ac:dyDescent="0.25">
      <c r="BD4873" t="str">
        <f t="shared" si="149"/>
        <v>RYKDOROTHY PATTISON HOSPITAL 1</v>
      </c>
      <c r="BE4873" s="133" t="s">
        <v>9694</v>
      </c>
      <c r="BF4873" s="133" t="s">
        <v>9693</v>
      </c>
      <c r="BG4873" s="133" t="s">
        <v>9694</v>
      </c>
      <c r="BH4873" s="133" t="s">
        <v>9693</v>
      </c>
      <c r="BI4873" s="133" t="s">
        <v>9635</v>
      </c>
    </row>
    <row r="4874" spans="56:61" s="20" customFormat="1" ht="15" hidden="1" x14ac:dyDescent="0.25">
      <c r="BD4874" t="str">
        <f t="shared" si="149"/>
        <v>RYKDOROTHY PATTISON PORTACABINS (ESSO)</v>
      </c>
      <c r="BE4874" s="133" t="s">
        <v>9695</v>
      </c>
      <c r="BF4874" s="133" t="s">
        <v>9696</v>
      </c>
      <c r="BG4874" s="133" t="s">
        <v>9695</v>
      </c>
      <c r="BH4874" s="133" t="s">
        <v>9696</v>
      </c>
      <c r="BI4874" s="133" t="s">
        <v>9635</v>
      </c>
    </row>
    <row r="4875" spans="56:61" s="20" customFormat="1" ht="15" hidden="1" x14ac:dyDescent="0.25">
      <c r="BD4875" t="str">
        <f t="shared" si="149"/>
        <v>RYKEVERGREEN PLACE</v>
      </c>
      <c r="BE4875" s="133" t="s">
        <v>9697</v>
      </c>
      <c r="BF4875" s="133" t="s">
        <v>9698</v>
      </c>
      <c r="BG4875" s="133" t="s">
        <v>9697</v>
      </c>
      <c r="BH4875" s="133" t="s">
        <v>9698</v>
      </c>
      <c r="BI4875" s="133" t="s">
        <v>9635</v>
      </c>
    </row>
    <row r="4876" spans="56:61" s="20" customFormat="1" ht="15" hidden="1" x14ac:dyDescent="0.25">
      <c r="BD4876" t="str">
        <f t="shared" si="149"/>
        <v>RYKORCHARD HILLS</v>
      </c>
      <c r="BE4876" s="133" t="s">
        <v>9699</v>
      </c>
      <c r="BF4876" s="133" t="s">
        <v>9700</v>
      </c>
      <c r="BG4876" s="133" t="s">
        <v>9699</v>
      </c>
      <c r="BH4876" s="133" t="s">
        <v>9700</v>
      </c>
      <c r="BI4876" s="133" t="s">
        <v>9635</v>
      </c>
    </row>
    <row r="4877" spans="56:61" s="20" customFormat="1" ht="15" hidden="1" x14ac:dyDescent="0.25">
      <c r="BD4877" t="str">
        <f t="shared" si="149"/>
        <v>RYKROSE COTTAGE</v>
      </c>
      <c r="BE4877" s="133" t="s">
        <v>9701</v>
      </c>
      <c r="BF4877" s="133" t="s">
        <v>9125</v>
      </c>
      <c r="BG4877" s="133" t="s">
        <v>9701</v>
      </c>
      <c r="BH4877" s="133" t="s">
        <v>9125</v>
      </c>
      <c r="BI4877" s="133" t="s">
        <v>9635</v>
      </c>
    </row>
    <row r="4878" spans="56:61" s="20" customFormat="1" ht="15" hidden="1" x14ac:dyDescent="0.25">
      <c r="BD4878" t="str">
        <f t="shared" si="149"/>
        <v>RYKROSE COTTAGE 1</v>
      </c>
      <c r="BE4878" s="133" t="s">
        <v>9702</v>
      </c>
      <c r="BF4878" s="133" t="s">
        <v>9703</v>
      </c>
      <c r="BG4878" s="133" t="s">
        <v>9702</v>
      </c>
      <c r="BH4878" s="133" t="s">
        <v>9703</v>
      </c>
      <c r="BI4878" s="133" t="s">
        <v>9635</v>
      </c>
    </row>
    <row r="4879" spans="56:61" s="20" customFormat="1" ht="15" hidden="1" x14ac:dyDescent="0.25">
      <c r="BD4879" t="str">
        <f t="shared" si="149"/>
        <v>RYKRUSSELL HALL HOSPITAL</v>
      </c>
      <c r="BE4879" s="133" t="s">
        <v>9704</v>
      </c>
      <c r="BF4879" s="133" t="s">
        <v>9705</v>
      </c>
      <c r="BG4879" s="133" t="s">
        <v>9704</v>
      </c>
      <c r="BH4879" s="133" t="s">
        <v>9705</v>
      </c>
      <c r="BI4879" s="133" t="s">
        <v>9635</v>
      </c>
    </row>
    <row r="4880" spans="56:61" s="20" customFormat="1" ht="15" hidden="1" x14ac:dyDescent="0.25">
      <c r="BD4880" t="str">
        <f t="shared" si="149"/>
        <v>RYKSPRINGSIDE</v>
      </c>
      <c r="BE4880" s="133" t="s">
        <v>9706</v>
      </c>
      <c r="BF4880" s="133" t="s">
        <v>9707</v>
      </c>
      <c r="BG4880" s="133" t="s">
        <v>9706</v>
      </c>
      <c r="BH4880" s="133" t="s">
        <v>9707</v>
      </c>
      <c r="BI4880" s="133" t="s">
        <v>9635</v>
      </c>
    </row>
    <row r="4881" spans="56:61" s="20" customFormat="1" ht="15" hidden="1" x14ac:dyDescent="0.25">
      <c r="BD4881" t="str">
        <f t="shared" si="149"/>
        <v>RYKTHE CAGE - CRIMINAL JUSTICE DIVISION/DUDLEY ARREST REFERRAL SCHEME</v>
      </c>
      <c r="BE4881" s="133" t="s">
        <v>9708</v>
      </c>
      <c r="BF4881" s="133" t="s">
        <v>9709</v>
      </c>
      <c r="BG4881" s="133" t="s">
        <v>9708</v>
      </c>
      <c r="BH4881" s="133" t="s">
        <v>9709</v>
      </c>
      <c r="BI4881" s="133" t="s">
        <v>9635</v>
      </c>
    </row>
    <row r="4882" spans="56:61" s="20" customFormat="1" ht="15" hidden="1" x14ac:dyDescent="0.25">
      <c r="BD4882" t="str">
        <f t="shared" si="149"/>
        <v>RYQBECKENHAM BEACON</v>
      </c>
      <c r="BE4882" s="133" t="s">
        <v>9710</v>
      </c>
      <c r="BF4882" s="133" t="s">
        <v>9711</v>
      </c>
      <c r="BG4882" s="133" t="s">
        <v>9710</v>
      </c>
      <c r="BH4882" s="133" t="s">
        <v>9711</v>
      </c>
      <c r="BI4882" s="133" t="s">
        <v>9712</v>
      </c>
    </row>
    <row r="4883" spans="56:61" s="20" customFormat="1" ht="15" hidden="1" x14ac:dyDescent="0.25">
      <c r="BD4883" t="str">
        <f t="shared" si="149"/>
        <v>RYQERITH AND DISTRICT HOSPITAL</v>
      </c>
      <c r="BE4883" s="133" t="s">
        <v>9713</v>
      </c>
      <c r="BF4883" s="133" t="s">
        <v>9714</v>
      </c>
      <c r="BG4883" s="133" t="s">
        <v>9713</v>
      </c>
      <c r="BH4883" s="133" t="s">
        <v>9714</v>
      </c>
      <c r="BI4883" s="133" t="s">
        <v>9712</v>
      </c>
    </row>
    <row r="4884" spans="56:61" s="20" customFormat="1" ht="15" hidden="1" x14ac:dyDescent="0.25">
      <c r="BD4884" t="str">
        <f t="shared" si="149"/>
        <v>RYQORPINGTON HOSPITAL</v>
      </c>
      <c r="BE4884" s="133" t="s">
        <v>9715</v>
      </c>
      <c r="BF4884" s="133" t="s">
        <v>2756</v>
      </c>
      <c r="BG4884" s="133" t="s">
        <v>9715</v>
      </c>
      <c r="BH4884" s="133" t="s">
        <v>2756</v>
      </c>
      <c r="BI4884" s="133" t="s">
        <v>9712</v>
      </c>
    </row>
    <row r="4885" spans="56:61" s="20" customFormat="1" ht="15" hidden="1" x14ac:dyDescent="0.25">
      <c r="BD4885" t="str">
        <f t="shared" si="149"/>
        <v>RYQQUEEN ELIZABETH HOSPITAL WOOLWICH</v>
      </c>
      <c r="BE4885" s="133" t="s">
        <v>9716</v>
      </c>
      <c r="BF4885" s="133" t="s">
        <v>9717</v>
      </c>
      <c r="BG4885" s="133" t="s">
        <v>9716</v>
      </c>
      <c r="BH4885" s="133" t="s">
        <v>9717</v>
      </c>
      <c r="BI4885" s="133" t="s">
        <v>9712</v>
      </c>
    </row>
    <row r="4886" spans="56:61" s="20" customFormat="1" ht="15" hidden="1" x14ac:dyDescent="0.25">
      <c r="BD4886" t="str">
        <f t="shared" si="149"/>
        <v>RYQQUEEN MARY'S HOSPITAL SIDCUP</v>
      </c>
      <c r="BE4886" s="133" t="s">
        <v>9718</v>
      </c>
      <c r="BF4886" s="133" t="s">
        <v>9719</v>
      </c>
      <c r="BG4886" s="133" t="s">
        <v>9718</v>
      </c>
      <c r="BH4886" s="133" t="s">
        <v>9719</v>
      </c>
      <c r="BI4886" s="133" t="s">
        <v>9712</v>
      </c>
    </row>
    <row r="4887" spans="56:61" s="20" customFormat="1" ht="15" hidden="1" x14ac:dyDescent="0.25">
      <c r="BD4887" t="str">
        <f t="shared" si="149"/>
        <v>RYQSLH @ DARENT VALLEY HOSPITAL</v>
      </c>
      <c r="BE4887" s="133" t="s">
        <v>9720</v>
      </c>
      <c r="BF4887" s="133" t="s">
        <v>9721</v>
      </c>
      <c r="BG4887" s="133" t="s">
        <v>9720</v>
      </c>
      <c r="BH4887" s="133" t="s">
        <v>9721</v>
      </c>
      <c r="BI4887" s="133" t="s">
        <v>9712</v>
      </c>
    </row>
    <row r="4888" spans="56:61" s="20" customFormat="1" ht="15" hidden="1" x14ac:dyDescent="0.25">
      <c r="BD4888" t="str">
        <f t="shared" si="149"/>
        <v>RYQSLH @ SEVENOAKS HOSPITAL</v>
      </c>
      <c r="BE4888" s="133" t="s">
        <v>9722</v>
      </c>
      <c r="BF4888" s="133" t="s">
        <v>9723</v>
      </c>
      <c r="BG4888" s="133" t="s">
        <v>9722</v>
      </c>
      <c r="BH4888" s="133" t="s">
        <v>9723</v>
      </c>
      <c r="BI4888" s="133" t="s">
        <v>9712</v>
      </c>
    </row>
    <row r="4889" spans="56:61" s="20" customFormat="1" ht="15" hidden="1" x14ac:dyDescent="0.25">
      <c r="BD4889" t="str">
        <f t="shared" si="149"/>
        <v>RYRCHICHESTER TREATMENT CENTRE</v>
      </c>
      <c r="BE4889" s="133" t="s">
        <v>9724</v>
      </c>
      <c r="BF4889" s="133" t="s">
        <v>9725</v>
      </c>
      <c r="BG4889" s="133" t="s">
        <v>9724</v>
      </c>
      <c r="BH4889" s="133" t="s">
        <v>9725</v>
      </c>
      <c r="BI4889" s="133" t="s">
        <v>9726</v>
      </c>
    </row>
    <row r="4890" spans="56:61" s="20" customFormat="1" ht="15" hidden="1" x14ac:dyDescent="0.25">
      <c r="BD4890" t="str">
        <f t="shared" si="149"/>
        <v>RYRSOUTHLANDS HOSPITAL</v>
      </c>
      <c r="BE4890" s="133" t="s">
        <v>9727</v>
      </c>
      <c r="BF4890" s="133" t="s">
        <v>1610</v>
      </c>
      <c r="BG4890" s="133" t="s">
        <v>9727</v>
      </c>
      <c r="BH4890" s="133" t="s">
        <v>1610</v>
      </c>
      <c r="BI4890" s="133" t="s">
        <v>9726</v>
      </c>
    </row>
    <row r="4891" spans="56:61" s="20" customFormat="1" ht="15" hidden="1" x14ac:dyDescent="0.25">
      <c r="BD4891" t="str">
        <f t="shared" si="149"/>
        <v>RYRST RICHARD'S HOSPITAL</v>
      </c>
      <c r="BE4891" s="133" t="s">
        <v>9728</v>
      </c>
      <c r="BF4891" s="133" t="s">
        <v>9729</v>
      </c>
      <c r="BG4891" s="133" t="s">
        <v>9728</v>
      </c>
      <c r="BH4891" s="133" t="s">
        <v>9729</v>
      </c>
      <c r="BI4891" s="133" t="s">
        <v>9726</v>
      </c>
    </row>
    <row r="4892" spans="56:61" s="20" customFormat="1" ht="15" hidden="1" x14ac:dyDescent="0.25">
      <c r="BD4892" t="str">
        <f t="shared" si="149"/>
        <v>RYRWORTHING HOSPITAL</v>
      </c>
      <c r="BE4892" s="133" t="s">
        <v>9730</v>
      </c>
      <c r="BF4892" s="133" t="s">
        <v>1632</v>
      </c>
      <c r="BG4892" s="133" t="s">
        <v>9730</v>
      </c>
      <c r="BH4892" s="133" t="s">
        <v>1632</v>
      </c>
      <c r="BI4892" s="133" t="s">
        <v>9726</v>
      </c>
    </row>
    <row r="4893" spans="56:61" s="20" customFormat="1" ht="15" hidden="1" x14ac:dyDescent="0.25">
      <c r="BD4893" t="str">
        <f t="shared" si="149"/>
        <v>RYVCITY CARE CENTRE</v>
      </c>
      <c r="BE4893" s="133" t="s">
        <v>9731</v>
      </c>
      <c r="BF4893" s="133" t="s">
        <v>9732</v>
      </c>
      <c r="BG4893" s="133" t="s">
        <v>9731</v>
      </c>
      <c r="BH4893" s="133" t="s">
        <v>9732</v>
      </c>
      <c r="BI4893" s="133" t="s">
        <v>9733</v>
      </c>
    </row>
    <row r="4894" spans="56:61" s="20" customFormat="1" ht="15" hidden="1" x14ac:dyDescent="0.25">
      <c r="BD4894" t="str">
        <f t="shared" si="149"/>
        <v>RYVDODDINGTON COMMUNITY HOSP</v>
      </c>
      <c r="BE4894" s="133" t="s">
        <v>9734</v>
      </c>
      <c r="BF4894" s="133" t="s">
        <v>9735</v>
      </c>
      <c r="BG4894" s="133" t="s">
        <v>9734</v>
      </c>
      <c r="BH4894" s="133" t="s">
        <v>9735</v>
      </c>
      <c r="BI4894" s="133" t="s">
        <v>9733</v>
      </c>
    </row>
    <row r="4895" spans="56:61" s="20" customFormat="1" ht="15" hidden="1" x14ac:dyDescent="0.25">
      <c r="BD4895" t="str">
        <f t="shared" si="149"/>
        <v>RYVDODDINGTON HOSPITAL</v>
      </c>
      <c r="BE4895" s="133" t="s">
        <v>9736</v>
      </c>
      <c r="BF4895" s="133" t="s">
        <v>4165</v>
      </c>
      <c r="BG4895" s="133" t="s">
        <v>9736</v>
      </c>
      <c r="BH4895" s="133" t="s">
        <v>4165</v>
      </c>
      <c r="BI4895" s="133" t="s">
        <v>9733</v>
      </c>
    </row>
    <row r="4896" spans="56:61" s="20" customFormat="1" ht="15" hidden="1" x14ac:dyDescent="0.25">
      <c r="BD4896" t="str">
        <f t="shared" si="149"/>
        <v>RYVFELIXSTOWE COMMUNITY HOSPITAL - CASH</v>
      </c>
      <c r="BE4896" s="133" t="s">
        <v>9737</v>
      </c>
      <c r="BF4896" s="133" t="s">
        <v>9738</v>
      </c>
      <c r="BG4896" s="133" t="s">
        <v>9737</v>
      </c>
      <c r="BH4896" s="133" t="s">
        <v>9738</v>
      </c>
      <c r="BI4896" s="133" t="s">
        <v>9733</v>
      </c>
    </row>
    <row r="4897" spans="56:61" s="20" customFormat="1" ht="15" hidden="1" x14ac:dyDescent="0.25">
      <c r="BD4897" t="str">
        <f t="shared" si="149"/>
        <v>RYVHAMPTON HEALTH</v>
      </c>
      <c r="BE4897" s="133" t="s">
        <v>9739</v>
      </c>
      <c r="BF4897" s="133" t="s">
        <v>9740</v>
      </c>
      <c r="BG4897" s="133" t="s">
        <v>9739</v>
      </c>
      <c r="BH4897" s="133" t="s">
        <v>9740</v>
      </c>
      <c r="BI4897" s="133" t="s">
        <v>9733</v>
      </c>
    </row>
    <row r="4898" spans="56:61" s="20" customFormat="1" ht="15" hidden="1" x14ac:dyDescent="0.25">
      <c r="BD4898" t="str">
        <f t="shared" si="149"/>
        <v>RYVHINCHINGBROOKE HOSPITAL</v>
      </c>
      <c r="BE4898" s="133" t="s">
        <v>9741</v>
      </c>
      <c r="BF4898" s="133" t="s">
        <v>2088</v>
      </c>
      <c r="BG4898" s="133" t="s">
        <v>9741</v>
      </c>
      <c r="BH4898" s="133" t="s">
        <v>2088</v>
      </c>
      <c r="BI4898" s="133" t="s">
        <v>9733</v>
      </c>
    </row>
    <row r="4899" spans="56:61" s="20" customFormat="1" ht="15" hidden="1" x14ac:dyDescent="0.25">
      <c r="BD4899" t="str">
        <f t="shared" si="149"/>
        <v>RYVIDA DARWIN HOSPITAL</v>
      </c>
      <c r="BE4899" s="133" t="s">
        <v>9742</v>
      </c>
      <c r="BF4899" s="133" t="s">
        <v>4195</v>
      </c>
      <c r="BG4899" s="133" t="s">
        <v>9742</v>
      </c>
      <c r="BH4899" s="133" t="s">
        <v>4195</v>
      </c>
      <c r="BI4899" s="133" t="s">
        <v>9733</v>
      </c>
    </row>
    <row r="4900" spans="56:61" s="20" customFormat="1" ht="15" hidden="1" x14ac:dyDescent="0.25">
      <c r="BD4900" t="str">
        <f t="shared" si="149"/>
        <v>RYVIPSWICH HOSPITAL - CASH</v>
      </c>
      <c r="BE4900" s="133" t="s">
        <v>9743</v>
      </c>
      <c r="BF4900" s="133" t="s">
        <v>9744</v>
      </c>
      <c r="BG4900" s="133" t="s">
        <v>9743</v>
      </c>
      <c r="BH4900" s="133" t="s">
        <v>9744</v>
      </c>
      <c r="BI4900" s="133" t="s">
        <v>9733</v>
      </c>
    </row>
    <row r="4901" spans="56:61" s="20" customFormat="1" ht="15" hidden="1" x14ac:dyDescent="0.25">
      <c r="BD4901" t="str">
        <f t="shared" si="149"/>
        <v>RYVLAURELS</v>
      </c>
      <c r="BE4901" s="133" t="s">
        <v>9745</v>
      </c>
      <c r="BF4901" s="133" t="s">
        <v>9746</v>
      </c>
      <c r="BG4901" s="133" t="s">
        <v>9745</v>
      </c>
      <c r="BH4901" s="133" t="s">
        <v>9746</v>
      </c>
      <c r="BI4901" s="133" t="s">
        <v>9733</v>
      </c>
    </row>
    <row r="4902" spans="56:61" s="20" customFormat="1" ht="15" hidden="1" x14ac:dyDescent="0.25">
      <c r="BD4902" t="str">
        <f t="shared" si="149"/>
        <v>RYVLUTON &amp; DUNSTABLE HOSP ST. MARY'S WING</v>
      </c>
      <c r="BE4902" s="133" t="s">
        <v>9747</v>
      </c>
      <c r="BF4902" s="133" t="s">
        <v>9748</v>
      </c>
      <c r="BG4902" s="133" t="s">
        <v>9747</v>
      </c>
      <c r="BH4902" s="133" t="s">
        <v>9748</v>
      </c>
      <c r="BI4902" s="133" t="s">
        <v>9733</v>
      </c>
    </row>
    <row r="4903" spans="56:61" s="20" customFormat="1" ht="15" hidden="1" x14ac:dyDescent="0.25">
      <c r="BD4903" t="str">
        <f t="shared" si="149"/>
        <v>RYVNORTH CAMBRIDGESHIRE HOSPITAL</v>
      </c>
      <c r="BE4903" s="133" t="s">
        <v>9749</v>
      </c>
      <c r="BF4903" s="133" t="s">
        <v>1439</v>
      </c>
      <c r="BG4903" s="133" t="s">
        <v>9749</v>
      </c>
      <c r="BH4903" s="133" t="s">
        <v>1439</v>
      </c>
      <c r="BI4903" s="133" t="s">
        <v>9733</v>
      </c>
    </row>
    <row r="4904" spans="56:61" s="20" customFormat="1" ht="15" hidden="1" x14ac:dyDescent="0.25">
      <c r="BD4904" t="str">
        <f t="shared" si="149"/>
        <v>RYVOLD FLETTON</v>
      </c>
      <c r="BE4904" s="133" t="s">
        <v>9750</v>
      </c>
      <c r="BF4904" s="133" t="s">
        <v>9751</v>
      </c>
      <c r="BG4904" s="133" t="s">
        <v>9750</v>
      </c>
      <c r="BH4904" s="133" t="s">
        <v>9751</v>
      </c>
      <c r="BI4904" s="133" t="s">
        <v>9733</v>
      </c>
    </row>
    <row r="4905" spans="56:61" s="20" customFormat="1" ht="15" hidden="1" x14ac:dyDescent="0.25">
      <c r="BD4905" t="str">
        <f t="shared" si="149"/>
        <v>RYVPRINCESS OF WALES (MINOR)</v>
      </c>
      <c r="BE4905" s="133" t="s">
        <v>9752</v>
      </c>
      <c r="BF4905" s="133" t="s">
        <v>9753</v>
      </c>
      <c r="BG4905" s="133" t="s">
        <v>9752</v>
      </c>
      <c r="BH4905" s="133" t="s">
        <v>9753</v>
      </c>
      <c r="BI4905" s="133" t="s">
        <v>9733</v>
      </c>
    </row>
    <row r="4906" spans="56:61" s="20" customFormat="1" ht="15" hidden="1" x14ac:dyDescent="0.25">
      <c r="BD4906" t="str">
        <f t="shared" si="149"/>
        <v>RYVPRINCESS OF WALES (OPD)</v>
      </c>
      <c r="BE4906" s="133" t="s">
        <v>9754</v>
      </c>
      <c r="BF4906" s="133" t="s">
        <v>9755</v>
      </c>
      <c r="BG4906" s="133" t="s">
        <v>9754</v>
      </c>
      <c r="BH4906" s="133" t="s">
        <v>9755</v>
      </c>
      <c r="BI4906" s="133" t="s">
        <v>9733</v>
      </c>
    </row>
    <row r="4907" spans="56:61" s="20" customFormat="1" ht="15" hidden="1" x14ac:dyDescent="0.25">
      <c r="BD4907" t="str">
        <f t="shared" si="149"/>
        <v>RYVPRINCESS OF WALES (REHAB)</v>
      </c>
      <c r="BE4907" s="133" t="s">
        <v>9756</v>
      </c>
      <c r="BF4907" s="133" t="s">
        <v>9757</v>
      </c>
      <c r="BG4907" s="133" t="s">
        <v>9756</v>
      </c>
      <c r="BH4907" s="133" t="s">
        <v>9757</v>
      </c>
      <c r="BI4907" s="133" t="s">
        <v>9733</v>
      </c>
    </row>
    <row r="4908" spans="56:61" s="20" customFormat="1" ht="15" hidden="1" x14ac:dyDescent="0.25">
      <c r="BD4908" t="str">
        <f t="shared" si="149"/>
        <v>RYVPRINCESS OF WALES HOSPITAL</v>
      </c>
      <c r="BE4908" s="133" t="s">
        <v>9758</v>
      </c>
      <c r="BF4908" s="133" t="s">
        <v>495</v>
      </c>
      <c r="BG4908" s="133" t="s">
        <v>9758</v>
      </c>
      <c r="BH4908" s="133" t="s">
        <v>495</v>
      </c>
      <c r="BI4908" s="133" t="s">
        <v>9733</v>
      </c>
    </row>
    <row r="4909" spans="56:61" s="20" customFormat="1" ht="15" hidden="1" x14ac:dyDescent="0.25">
      <c r="BD4909" t="str">
        <f t="shared" si="149"/>
        <v>RYVSUFFOLK REPRODUCTIVE HEALTH</v>
      </c>
      <c r="BE4909" s="133" t="s">
        <v>9759</v>
      </c>
      <c r="BF4909" s="133" t="s">
        <v>9760</v>
      </c>
      <c r="BG4909" s="133" t="s">
        <v>9759</v>
      </c>
      <c r="BH4909" s="133" t="s">
        <v>9760</v>
      </c>
      <c r="BI4909" s="133" t="s">
        <v>9733</v>
      </c>
    </row>
    <row r="4910" spans="56:61" s="20" customFormat="1" ht="15" hidden="1" x14ac:dyDescent="0.25">
      <c r="BD4910" t="str">
        <f t="shared" si="149"/>
        <v>RYVTHE LUTON UNDERGROUND</v>
      </c>
      <c r="BE4910" s="133" t="s">
        <v>9761</v>
      </c>
      <c r="BF4910" s="133" t="s">
        <v>9762</v>
      </c>
      <c r="BG4910" s="133" t="s">
        <v>9761</v>
      </c>
      <c r="BH4910" s="133" t="s">
        <v>9762</v>
      </c>
      <c r="BI4910" s="133" t="s">
        <v>9733</v>
      </c>
    </row>
    <row r="4911" spans="56:61" s="20" customFormat="1" ht="15" hidden="1" x14ac:dyDescent="0.25">
      <c r="BD4911" t="str">
        <f t="shared" si="149"/>
        <v>RYVTHE PRIORY</v>
      </c>
      <c r="BE4911" s="133" t="s">
        <v>9763</v>
      </c>
      <c r="BF4911" s="133" t="s">
        <v>9764</v>
      </c>
      <c r="BG4911" s="133" t="s">
        <v>9763</v>
      </c>
      <c r="BH4911" s="133" t="s">
        <v>9764</v>
      </c>
      <c r="BI4911" s="133" t="s">
        <v>9733</v>
      </c>
    </row>
    <row r="4912" spans="56:61" s="20" customFormat="1" ht="15" hidden="1" x14ac:dyDescent="0.25">
      <c r="BD4912" t="str">
        <f t="shared" si="149"/>
        <v>RYVWEST SUFFOLK HOSPITAL - CASH</v>
      </c>
      <c r="BE4912" s="133" t="s">
        <v>9765</v>
      </c>
      <c r="BF4912" s="133" t="s">
        <v>9766</v>
      </c>
      <c r="BG4912" s="133" t="s">
        <v>9765</v>
      </c>
      <c r="BH4912" s="133" t="s">
        <v>9766</v>
      </c>
      <c r="BI4912" s="133" t="s">
        <v>9733</v>
      </c>
    </row>
    <row r="4913" spans="56:61" s="20" customFormat="1" ht="15" hidden="1" x14ac:dyDescent="0.25">
      <c r="BD4913" t="str">
        <f t="shared" si="149"/>
        <v>RYWBCHC REHAB</v>
      </c>
      <c r="BE4913" s="133" t="s">
        <v>9767</v>
      </c>
      <c r="BF4913" s="133" t="s">
        <v>9768</v>
      </c>
      <c r="BG4913" s="133" t="s">
        <v>9767</v>
      </c>
      <c r="BH4913" s="133" t="s">
        <v>9768</v>
      </c>
      <c r="BI4913" s="133" t="s">
        <v>9769</v>
      </c>
    </row>
    <row r="4914" spans="56:61" s="20" customFormat="1" ht="15" hidden="1" x14ac:dyDescent="0.25">
      <c r="BD4914" t="str">
        <f t="shared" si="149"/>
        <v>RYWBIRMINGHAM DENTAL HOSPITAL</v>
      </c>
      <c r="BE4914" s="133" t="s">
        <v>9770</v>
      </c>
      <c r="BF4914" s="133" t="s">
        <v>9771</v>
      </c>
      <c r="BG4914" s="133" t="s">
        <v>9770</v>
      </c>
      <c r="BH4914" s="133" t="s">
        <v>9771</v>
      </c>
      <c r="BI4914" s="133" t="s">
        <v>9769</v>
      </c>
    </row>
    <row r="4915" spans="56:61" s="20" customFormat="1" ht="15" hidden="1" x14ac:dyDescent="0.25">
      <c r="BD4915" t="str">
        <f t="shared" si="149"/>
        <v>RYWCHERRY OAK</v>
      </c>
      <c r="BE4915" s="133" t="s">
        <v>9772</v>
      </c>
      <c r="BF4915" s="133" t="s">
        <v>8619</v>
      </c>
      <c r="BG4915" s="133" t="s">
        <v>9772</v>
      </c>
      <c r="BH4915" s="133" t="s">
        <v>8619</v>
      </c>
      <c r="BI4915" s="133" t="s">
        <v>9769</v>
      </c>
    </row>
    <row r="4916" spans="56:61" s="20" customFormat="1" ht="15" hidden="1" x14ac:dyDescent="0.25">
      <c r="BD4916" t="str">
        <f t="shared" si="149"/>
        <v>RYWCIBA BUILDING</v>
      </c>
      <c r="BE4916" s="133" t="s">
        <v>9773</v>
      </c>
      <c r="BF4916" s="133" t="s">
        <v>9774</v>
      </c>
      <c r="BG4916" s="133" t="s">
        <v>9773</v>
      </c>
      <c r="BH4916" s="133" t="s">
        <v>9774</v>
      </c>
      <c r="BI4916" s="133" t="s">
        <v>9769</v>
      </c>
    </row>
    <row r="4917" spans="56:61" s="20" customFormat="1" ht="15" hidden="1" x14ac:dyDescent="0.25">
      <c r="BD4917" t="str">
        <f t="shared" si="149"/>
        <v>RYWCOMMUNITY UNIT 29 AT HEARTLANDS HOSPITAL</v>
      </c>
      <c r="BE4917" s="133" t="s">
        <v>9775</v>
      </c>
      <c r="BF4917" s="133" t="s">
        <v>9776</v>
      </c>
      <c r="BG4917" s="133" t="s">
        <v>9775</v>
      </c>
      <c r="BH4917" s="133" t="s">
        <v>9776</v>
      </c>
      <c r="BI4917" s="133" t="s">
        <v>9769</v>
      </c>
    </row>
    <row r="4918" spans="56:61" s="20" customFormat="1" ht="15" hidden="1" x14ac:dyDescent="0.25">
      <c r="BD4918" t="str">
        <f t="shared" si="149"/>
        <v>RYWCOMMUNITY UNIT 3 GOOD HOPE HOSPITAL</v>
      </c>
      <c r="BE4918" s="133" t="s">
        <v>9777</v>
      </c>
      <c r="BF4918" s="133" t="s">
        <v>9778</v>
      </c>
      <c r="BG4918" s="133" t="s">
        <v>9777</v>
      </c>
      <c r="BH4918" s="133" t="s">
        <v>9778</v>
      </c>
      <c r="BI4918" s="133" t="s">
        <v>9769</v>
      </c>
    </row>
    <row r="4919" spans="56:61" s="20" customFormat="1" ht="15" hidden="1" x14ac:dyDescent="0.25">
      <c r="BD4919" t="str">
        <f t="shared" si="149"/>
        <v>RYWDAME ELLEN PINSENT</v>
      </c>
      <c r="BE4919" s="133" t="s">
        <v>9779</v>
      </c>
      <c r="BF4919" s="133" t="s">
        <v>9780</v>
      </c>
      <c r="BG4919" s="133" t="s">
        <v>9779</v>
      </c>
      <c r="BH4919" s="133" t="s">
        <v>9780</v>
      </c>
      <c r="BI4919" s="133" t="s">
        <v>9769</v>
      </c>
    </row>
    <row r="4920" spans="56:61" s="20" customFormat="1" ht="15" hidden="1" x14ac:dyDescent="0.25">
      <c r="BD4920" t="str">
        <f t="shared" si="149"/>
        <v>RYWFOX HOLLIES</v>
      </c>
      <c r="BE4920" s="133" t="s">
        <v>9781</v>
      </c>
      <c r="BF4920" s="133" t="s">
        <v>9782</v>
      </c>
      <c r="BG4920" s="133" t="s">
        <v>9781</v>
      </c>
      <c r="BH4920" s="133" t="s">
        <v>9782</v>
      </c>
      <c r="BI4920" s="133" t="s">
        <v>9769</v>
      </c>
    </row>
    <row r="4921" spans="56:61" s="20" customFormat="1" ht="15" hidden="1" x14ac:dyDescent="0.25">
      <c r="BD4921" t="str">
        <f t="shared" si="149"/>
        <v>RYWGREENFIELD (PFI BUILD)</v>
      </c>
      <c r="BE4921" s="133" t="s">
        <v>9783</v>
      </c>
      <c r="BF4921" s="133" t="s">
        <v>9784</v>
      </c>
      <c r="BG4921" s="133" t="s">
        <v>9783</v>
      </c>
      <c r="BH4921" s="133" t="s">
        <v>9784</v>
      </c>
      <c r="BI4921" s="133" t="s">
        <v>9769</v>
      </c>
    </row>
    <row r="4922" spans="56:61" s="20" customFormat="1" ht="15" hidden="1" x14ac:dyDescent="0.25">
      <c r="BD4922" t="str">
        <f t="shared" si="149"/>
        <v>RYWHALL GREEN HEALTH</v>
      </c>
      <c r="BE4922" s="133" t="s">
        <v>9785</v>
      </c>
      <c r="BF4922" s="133" t="s">
        <v>9786</v>
      </c>
      <c r="BG4922" s="133" t="s">
        <v>9785</v>
      </c>
      <c r="BH4922" s="133" t="s">
        <v>9786</v>
      </c>
      <c r="BI4922" s="133" t="s">
        <v>9769</v>
      </c>
    </row>
    <row r="4923" spans="56:61" s="20" customFormat="1" ht="15" hidden="1" x14ac:dyDescent="0.25">
      <c r="BD4923" t="str">
        <f t="shared" si="149"/>
        <v>RYWHOBMOOR ROAD 192 (TOTAL SITE)</v>
      </c>
      <c r="BE4923" s="129" t="s">
        <v>9787</v>
      </c>
      <c r="BF4923" s="129" t="s">
        <v>9788</v>
      </c>
      <c r="BG4923" s="129" t="s">
        <v>9787</v>
      </c>
      <c r="BH4923" s="129" t="s">
        <v>9788</v>
      </c>
      <c r="BI4923" s="133" t="s">
        <v>9769</v>
      </c>
    </row>
    <row r="4924" spans="56:61" s="20" customFormat="1" ht="15" hidden="1" x14ac:dyDescent="0.25">
      <c r="BD4924" t="str">
        <f t="shared" si="149"/>
        <v>RYWINTERMEDIATE CARE REHABILITATION UNIT</v>
      </c>
      <c r="BE4924" s="133" t="s">
        <v>9789</v>
      </c>
      <c r="BF4924" s="133" t="s">
        <v>9790</v>
      </c>
      <c r="BG4924" s="133" t="s">
        <v>9789</v>
      </c>
      <c r="BH4924" s="133" t="s">
        <v>9790</v>
      </c>
      <c r="BI4924" s="133" t="s">
        <v>9769</v>
      </c>
    </row>
    <row r="4925" spans="56:61" s="20" customFormat="1" ht="15" hidden="1" x14ac:dyDescent="0.25">
      <c r="BD4925" t="str">
        <f t="shared" si="149"/>
        <v>RYWKINGSWOOD DRIVE</v>
      </c>
      <c r="BE4925" s="112" t="s">
        <v>9791</v>
      </c>
      <c r="BF4925" s="139" t="s">
        <v>9792</v>
      </c>
      <c r="BG4925" s="112" t="s">
        <v>9791</v>
      </c>
      <c r="BH4925" s="139" t="s">
        <v>9792</v>
      </c>
      <c r="BI4925" s="133" t="s">
        <v>9769</v>
      </c>
    </row>
    <row r="4926" spans="56:61" s="20" customFormat="1" ht="15" hidden="1" x14ac:dyDescent="0.25">
      <c r="BD4926" t="str">
        <f t="shared" si="149"/>
        <v>RYWMONYHULL BUNGALOWS (2 &amp; 4 ONLY)</v>
      </c>
      <c r="BE4926" s="129" t="s">
        <v>9793</v>
      </c>
      <c r="BF4926" s="129" t="s">
        <v>9794</v>
      </c>
      <c r="BG4926" s="129" t="s">
        <v>9793</v>
      </c>
      <c r="BH4926" s="129" t="s">
        <v>9794</v>
      </c>
      <c r="BI4926" s="133" t="s">
        <v>9769</v>
      </c>
    </row>
    <row r="4927" spans="56:61" s="20" customFormat="1" ht="15" hidden="1" x14ac:dyDescent="0.25">
      <c r="BD4927" t="str">
        <f t="shared" si="149"/>
        <v>RYWMONYHULL HALL ROAD FLATS 3 &amp; 3A</v>
      </c>
      <c r="BE4927" s="129" t="s">
        <v>9795</v>
      </c>
      <c r="BF4927" s="129" t="s">
        <v>9796</v>
      </c>
      <c r="BG4927" s="129" t="s">
        <v>9795</v>
      </c>
      <c r="BH4927" s="129" t="s">
        <v>9796</v>
      </c>
      <c r="BI4927" s="133" t="s">
        <v>9769</v>
      </c>
    </row>
    <row r="4928" spans="56:61" s="20" customFormat="1" ht="15" hidden="1" x14ac:dyDescent="0.25">
      <c r="BD4928" t="str">
        <f t="shared" si="149"/>
        <v>RYWMOSELEY HALL HOSPITAL</v>
      </c>
      <c r="BE4928" s="133" t="s">
        <v>9797</v>
      </c>
      <c r="BF4928" s="133" t="s">
        <v>9798</v>
      </c>
      <c r="BG4928" s="133" t="s">
        <v>9797</v>
      </c>
      <c r="BH4928" s="133" t="s">
        <v>9798</v>
      </c>
      <c r="BI4928" s="133" t="s">
        <v>9769</v>
      </c>
    </row>
    <row r="4929" spans="56:61" s="20" customFormat="1" ht="15" hidden="1" x14ac:dyDescent="0.25">
      <c r="BD4929" t="str">
        <f t="shared" si="149"/>
        <v>RYWPRIESTLY WHARF</v>
      </c>
      <c r="BE4929" s="133" t="s">
        <v>9799</v>
      </c>
      <c r="BF4929" s="133" t="s">
        <v>9800</v>
      </c>
      <c r="BG4929" s="133" t="s">
        <v>9799</v>
      </c>
      <c r="BH4929" s="133" t="s">
        <v>9800</v>
      </c>
      <c r="BI4929" s="133" t="s">
        <v>9769</v>
      </c>
    </row>
    <row r="4930" spans="56:61" s="20" customFormat="1" ht="15" hidden="1" x14ac:dyDescent="0.25">
      <c r="BD4930" t="str">
        <f t="shared" si="149"/>
        <v>RYWSHELDON HEATH - LAND ONLY</v>
      </c>
      <c r="BE4930" s="133" t="s">
        <v>9801</v>
      </c>
      <c r="BF4930" s="133" t="s">
        <v>9802</v>
      </c>
      <c r="BG4930" s="133" t="s">
        <v>9801</v>
      </c>
      <c r="BH4930" s="133" t="s">
        <v>9802</v>
      </c>
      <c r="BI4930" s="133" t="s">
        <v>9769</v>
      </c>
    </row>
    <row r="4931" spans="56:61" s="20" customFormat="1" ht="15" hidden="1" x14ac:dyDescent="0.25">
      <c r="BD4931" t="str">
        <f t="shared" si="149"/>
        <v>RYWSUTTON COTTAGE HOSPITAL</v>
      </c>
      <c r="BE4931" s="133" t="s">
        <v>9803</v>
      </c>
      <c r="BF4931" s="133" t="s">
        <v>9804</v>
      </c>
      <c r="BG4931" s="133" t="s">
        <v>9803</v>
      </c>
      <c r="BH4931" s="133" t="s">
        <v>9804</v>
      </c>
      <c r="BI4931" s="133" t="s">
        <v>9769</v>
      </c>
    </row>
    <row r="4932" spans="56:61" s="20" customFormat="1" ht="15" hidden="1" customHeight="1" x14ac:dyDescent="0.25">
      <c r="BD4932" t="str">
        <f t="shared" ref="BD4932:BD5000" si="150">CONCATENATE(LEFT(BE4932, 3),BF4932)</f>
        <v>RYWWEST HEATH HOSPITAL</v>
      </c>
      <c r="BE4932" s="133" t="s">
        <v>9805</v>
      </c>
      <c r="BF4932" s="133" t="s">
        <v>9806</v>
      </c>
      <c r="BG4932" s="133" t="s">
        <v>9805</v>
      </c>
      <c r="BH4932" s="133" t="s">
        <v>9806</v>
      </c>
      <c r="BI4932" s="133" t="s">
        <v>9769</v>
      </c>
    </row>
    <row r="4933" spans="56:61" s="20" customFormat="1" ht="15" hidden="1" customHeight="1" x14ac:dyDescent="0.25">
      <c r="BD4933" t="str">
        <f t="shared" si="150"/>
        <v xml:space="preserve">RYXATHLONE HOUSE CARE HOME                    </v>
      </c>
      <c r="BE4933" s="133" t="s">
        <v>9807</v>
      </c>
      <c r="BF4933" s="133" t="s">
        <v>9808</v>
      </c>
      <c r="BG4933" s="133" t="s">
        <v>9807</v>
      </c>
      <c r="BH4933" s="133" t="s">
        <v>9808</v>
      </c>
      <c r="BI4933" s="133" t="s">
        <v>9809</v>
      </c>
    </row>
    <row r="4934" spans="56:61" s="20" customFormat="1" ht="15" hidden="1" customHeight="1" x14ac:dyDescent="0.25">
      <c r="BD4934" t="str">
        <f t="shared" si="150"/>
        <v>RYXCHARING CROSS HOSPITAL</v>
      </c>
      <c r="BE4934" s="133" t="s">
        <v>9810</v>
      </c>
      <c r="BF4934" s="133" t="s">
        <v>9623</v>
      </c>
      <c r="BG4934" s="133" t="s">
        <v>9810</v>
      </c>
      <c r="BH4934" s="133" t="s">
        <v>9623</v>
      </c>
      <c r="BI4934" s="133" t="s">
        <v>9809</v>
      </c>
    </row>
    <row r="4935" spans="56:61" s="20" customFormat="1" ht="15" hidden="1" customHeight="1" x14ac:dyDescent="0.25">
      <c r="BD4935" t="str">
        <f t="shared" si="150"/>
        <v>RYXEDGWARE COMMUNITY HOSPITAL</v>
      </c>
      <c r="BE4935" s="133" t="s">
        <v>9811</v>
      </c>
      <c r="BF4935" s="133" t="s">
        <v>88</v>
      </c>
      <c r="BG4935" s="133" t="s">
        <v>9811</v>
      </c>
      <c r="BH4935" s="133" t="s">
        <v>88</v>
      </c>
      <c r="BI4935" s="133" t="s">
        <v>9809</v>
      </c>
    </row>
    <row r="4936" spans="56:61" s="20" customFormat="1" ht="15" hidden="1" x14ac:dyDescent="0.25">
      <c r="BD4936" t="str">
        <f t="shared" si="150"/>
        <v>RYXFINCHLEY MEMORIAL HOSPITAL</v>
      </c>
      <c r="BE4936" s="133" t="s">
        <v>9812</v>
      </c>
      <c r="BF4936" s="133" t="s">
        <v>1129</v>
      </c>
      <c r="BG4936" s="133" t="s">
        <v>9812</v>
      </c>
      <c r="BH4936" s="133" t="s">
        <v>1129</v>
      </c>
      <c r="BI4936" s="133" t="s">
        <v>9809</v>
      </c>
    </row>
    <row r="4937" spans="56:61" s="20" customFormat="1" ht="15" hidden="1" x14ac:dyDescent="0.25">
      <c r="BD4937" t="str">
        <f t="shared" si="150"/>
        <v>RYXGARSIDE</v>
      </c>
      <c r="BE4937" s="133" t="s">
        <v>9813</v>
      </c>
      <c r="BF4937" s="133" t="s">
        <v>9814</v>
      </c>
      <c r="BG4937" s="133" t="s">
        <v>9813</v>
      </c>
      <c r="BH4937" s="133" t="s">
        <v>9814</v>
      </c>
      <c r="BI4937" s="133" t="s">
        <v>9809</v>
      </c>
    </row>
    <row r="4938" spans="56:61" s="20" customFormat="1" ht="15" hidden="1" x14ac:dyDescent="0.25">
      <c r="BD4938" t="str">
        <f t="shared" si="150"/>
        <v>RYXHEALTH AT THE STOWE</v>
      </c>
      <c r="BE4938" s="133" t="s">
        <v>9815</v>
      </c>
      <c r="BF4938" s="133" t="s">
        <v>9816</v>
      </c>
      <c r="BG4938" s="133" t="s">
        <v>9815</v>
      </c>
      <c r="BH4938" s="133" t="s">
        <v>9816</v>
      </c>
      <c r="BI4938" s="133" t="s">
        <v>9809</v>
      </c>
    </row>
    <row r="4939" spans="56:61" s="20" customFormat="1" ht="15" hidden="1" x14ac:dyDescent="0.25">
      <c r="BD4939" t="str">
        <f t="shared" si="150"/>
        <v>RYXPRINCESS LOUISE NURSING HOME</v>
      </c>
      <c r="BE4939" s="133" t="s">
        <v>9817</v>
      </c>
      <c r="BF4939" s="133" t="s">
        <v>9818</v>
      </c>
      <c r="BG4939" s="133" t="s">
        <v>9817</v>
      </c>
      <c r="BH4939" s="133" t="s">
        <v>9818</v>
      </c>
      <c r="BI4939" s="133" t="s">
        <v>9809</v>
      </c>
    </row>
    <row r="4940" spans="56:61" s="20" customFormat="1" ht="15" hidden="1" x14ac:dyDescent="0.25">
      <c r="BD4940" t="str">
        <f t="shared" si="150"/>
        <v>RYXST CHARLES UCC</v>
      </c>
      <c r="BE4940" s="133" t="s">
        <v>9819</v>
      </c>
      <c r="BF4940" s="133" t="s">
        <v>9820</v>
      </c>
      <c r="BG4940" s="133" t="s">
        <v>9819</v>
      </c>
      <c r="BH4940" s="133" t="s">
        <v>9820</v>
      </c>
      <c r="BI4940" s="133" t="s">
        <v>9809</v>
      </c>
    </row>
    <row r="4941" spans="56:61" s="20" customFormat="1" ht="15" hidden="1" x14ac:dyDescent="0.25">
      <c r="BD4941" t="str">
        <f t="shared" si="150"/>
        <v>RYXST MARY'S HOSPITAL</v>
      </c>
      <c r="BE4941" s="133" t="s">
        <v>9821</v>
      </c>
      <c r="BF4941" s="133" t="s">
        <v>337</v>
      </c>
      <c r="BG4941" s="133" t="s">
        <v>9821</v>
      </c>
      <c r="BH4941" s="133" t="s">
        <v>337</v>
      </c>
      <c r="BI4941" s="133" t="s">
        <v>9809</v>
      </c>
    </row>
    <row r="4942" spans="56:61" s="20" customFormat="1" ht="15" hidden="1" x14ac:dyDescent="0.25">
      <c r="BD4942" t="str">
        <f t="shared" si="150"/>
        <v>RYXST. CHARLES HOSPITAL</v>
      </c>
      <c r="BE4942" s="133" t="s">
        <v>9822</v>
      </c>
      <c r="BF4942" s="133" t="s">
        <v>9823</v>
      </c>
      <c r="BG4942" s="133" t="s">
        <v>9822</v>
      </c>
      <c r="BH4942" s="133" t="s">
        <v>9823</v>
      </c>
      <c r="BI4942" s="133" t="s">
        <v>9809</v>
      </c>
    </row>
    <row r="4943" spans="56:61" s="20" customFormat="1" ht="15" hidden="1" x14ac:dyDescent="0.25">
      <c r="BD4943" t="str">
        <f t="shared" si="150"/>
        <v>RYXTHAMES BROOK CARE HOME</v>
      </c>
      <c r="BE4943" s="133" t="s">
        <v>9824</v>
      </c>
      <c r="BF4943" s="133" t="s">
        <v>9825</v>
      </c>
      <c r="BG4943" s="133" t="s">
        <v>9824</v>
      </c>
      <c r="BH4943" s="133" t="s">
        <v>9825</v>
      </c>
      <c r="BI4943" s="133" t="s">
        <v>9809</v>
      </c>
    </row>
    <row r="4944" spans="56:61" s="20" customFormat="1" ht="15" hidden="1" x14ac:dyDescent="0.25">
      <c r="BD4944" t="str">
        <f t="shared" si="150"/>
        <v>RYYASHFORD MASH</v>
      </c>
      <c r="BE4944" s="133" t="s">
        <v>9826</v>
      </c>
      <c r="BF4944" s="133" t="s">
        <v>9827</v>
      </c>
      <c r="BG4944" s="133" t="s">
        <v>9826</v>
      </c>
      <c r="BH4944" s="133" t="s">
        <v>9827</v>
      </c>
      <c r="BI4944" s="133" t="s">
        <v>9828</v>
      </c>
    </row>
    <row r="4945" spans="56:61" s="20" customFormat="1" ht="15" hidden="1" x14ac:dyDescent="0.25">
      <c r="BD4945" t="str">
        <f t="shared" si="150"/>
        <v>RYYBUCKLAND HOSPITAL</v>
      </c>
      <c r="BE4945" s="133" t="s">
        <v>9829</v>
      </c>
      <c r="BF4945" s="133" t="s">
        <v>5776</v>
      </c>
      <c r="BG4945" s="133" t="s">
        <v>9829</v>
      </c>
      <c r="BH4945" s="133" t="s">
        <v>5776</v>
      </c>
      <c r="BI4945" s="133" t="s">
        <v>9828</v>
      </c>
    </row>
    <row r="4946" spans="56:61" s="20" customFormat="1" ht="15" hidden="1" x14ac:dyDescent="0.25">
      <c r="BD4946" t="str">
        <f t="shared" si="150"/>
        <v>RYYBUILDING 180 - KENT SCIENCE PARK</v>
      </c>
      <c r="BE4946" s="133" t="s">
        <v>9830</v>
      </c>
      <c r="BF4946" s="133" t="s">
        <v>9831</v>
      </c>
      <c r="BG4946" s="133" t="s">
        <v>9830</v>
      </c>
      <c r="BH4946" s="133" t="s">
        <v>9831</v>
      </c>
      <c r="BI4946" s="133" t="s">
        <v>9828</v>
      </c>
    </row>
    <row r="4947" spans="56:61" s="20" customFormat="1" ht="15" hidden="1" x14ac:dyDescent="0.25">
      <c r="BD4947" t="str">
        <f t="shared" si="150"/>
        <v>RYYCAIRN RYAN</v>
      </c>
      <c r="BE4947" s="133" t="s">
        <v>9832</v>
      </c>
      <c r="BF4947" s="133" t="s">
        <v>9833</v>
      </c>
      <c r="BG4947" s="133" t="s">
        <v>9832</v>
      </c>
      <c r="BH4947" s="133" t="s">
        <v>9833</v>
      </c>
      <c r="BI4947" s="133" t="s">
        <v>9828</v>
      </c>
    </row>
    <row r="4948" spans="56:61" s="20" customFormat="1" ht="15" hidden="1" x14ac:dyDescent="0.25">
      <c r="BD4948" t="str">
        <f t="shared" si="150"/>
        <v>RYYCOTTAGE WARD</v>
      </c>
      <c r="BE4948" s="133" t="s">
        <v>9834</v>
      </c>
      <c r="BF4948" s="133" t="s">
        <v>9835</v>
      </c>
      <c r="BG4948" s="133" t="s">
        <v>9834</v>
      </c>
      <c r="BH4948" s="133" t="s">
        <v>9835</v>
      </c>
      <c r="BI4948" s="133" t="s">
        <v>9828</v>
      </c>
    </row>
    <row r="4949" spans="56:61" s="20" customFormat="1" ht="15" hidden="1" x14ac:dyDescent="0.25">
      <c r="BD4949" t="str">
        <f t="shared" si="150"/>
        <v>RYYEDENBRIDGE HOSPITAL</v>
      </c>
      <c r="BE4949" s="133" t="s">
        <v>9836</v>
      </c>
      <c r="BF4949" s="133" t="s">
        <v>9837</v>
      </c>
      <c r="BG4949" s="133" t="s">
        <v>9836</v>
      </c>
      <c r="BH4949" s="133" t="s">
        <v>9837</v>
      </c>
      <c r="BI4949" s="133" t="s">
        <v>9828</v>
      </c>
    </row>
    <row r="4950" spans="56:61" s="20" customFormat="1" ht="15" hidden="1" x14ac:dyDescent="0.25">
      <c r="BD4950" t="str">
        <f t="shared" si="150"/>
        <v>RYYEDENBRIDGE HOSPITAL</v>
      </c>
      <c r="BE4950" s="133" t="s">
        <v>9838</v>
      </c>
      <c r="BF4950" s="133" t="s">
        <v>9837</v>
      </c>
      <c r="BG4950" s="133" t="s">
        <v>9838</v>
      </c>
      <c r="BH4950" s="133" t="s">
        <v>9837</v>
      </c>
      <c r="BI4950" s="133" t="s">
        <v>9828</v>
      </c>
    </row>
    <row r="4951" spans="56:61" s="20" customFormat="1" ht="15" hidden="1" x14ac:dyDescent="0.25">
      <c r="BD4951" t="str">
        <f t="shared" si="150"/>
        <v>RYYFAMILY PLANNING</v>
      </c>
      <c r="BE4951" s="133" t="s">
        <v>9839</v>
      </c>
      <c r="BF4951" s="133" t="s">
        <v>9840</v>
      </c>
      <c r="BG4951" s="133" t="s">
        <v>9839</v>
      </c>
      <c r="BH4951" s="133" t="s">
        <v>9840</v>
      </c>
      <c r="BI4951" s="133" t="s">
        <v>9828</v>
      </c>
    </row>
    <row r="4952" spans="56:61" s="20" customFormat="1" ht="15" hidden="1" x14ac:dyDescent="0.25">
      <c r="BD4952" t="str">
        <f t="shared" si="150"/>
        <v>RYYFARM VILLA</v>
      </c>
      <c r="BE4952" s="133" t="s">
        <v>9841</v>
      </c>
      <c r="BF4952" s="133" t="s">
        <v>9842</v>
      </c>
      <c r="BG4952" s="133" t="s">
        <v>9841</v>
      </c>
      <c r="BH4952" s="133" t="s">
        <v>9842</v>
      </c>
      <c r="BI4952" s="133" t="s">
        <v>9828</v>
      </c>
    </row>
    <row r="4953" spans="56:61" s="20" customFormat="1" ht="15" hidden="1" x14ac:dyDescent="0.25">
      <c r="BD4953" t="str">
        <f t="shared" si="150"/>
        <v>RYYFAVERSHAM COTTAGE HOSPITAL</v>
      </c>
      <c r="BE4953" s="133" t="s">
        <v>9843</v>
      </c>
      <c r="BF4953" s="133" t="s">
        <v>5779</v>
      </c>
      <c r="BG4953" s="133" t="s">
        <v>9843</v>
      </c>
      <c r="BH4953" s="133" t="s">
        <v>5779</v>
      </c>
      <c r="BI4953" s="133" t="s">
        <v>9828</v>
      </c>
    </row>
    <row r="4954" spans="56:61" s="20" customFormat="1" ht="15" hidden="1" x14ac:dyDescent="0.25">
      <c r="BD4954" t="str">
        <f t="shared" si="150"/>
        <v>RYYFRIENDS WARD</v>
      </c>
      <c r="BE4954" s="133" t="s">
        <v>9844</v>
      </c>
      <c r="BF4954" s="133" t="s">
        <v>9845</v>
      </c>
      <c r="BG4954" s="133" t="s">
        <v>9844</v>
      </c>
      <c r="BH4954" s="133" t="s">
        <v>9845</v>
      </c>
      <c r="BI4954" s="133" t="s">
        <v>9828</v>
      </c>
    </row>
    <row r="4955" spans="56:61" s="20" customFormat="1" ht="15" hidden="1" customHeight="1" x14ac:dyDescent="0.25">
      <c r="BD4955" t="str">
        <f t="shared" si="150"/>
        <v>RYYGRAVESHAM COMMUNITY HOSPITAL</v>
      </c>
      <c r="BE4955" s="133" t="s">
        <v>9846</v>
      </c>
      <c r="BF4955" s="133" t="s">
        <v>3068</v>
      </c>
      <c r="BG4955" s="133" t="s">
        <v>9846</v>
      </c>
      <c r="BH4955" s="133" t="s">
        <v>3068</v>
      </c>
      <c r="BI4955" s="133" t="s">
        <v>9828</v>
      </c>
    </row>
    <row r="4956" spans="56:61" s="20" customFormat="1" ht="15" hidden="1" x14ac:dyDescent="0.25">
      <c r="BD4956" t="str">
        <f t="shared" si="150"/>
        <v>RYYHANSON UNIT</v>
      </c>
      <c r="BE4956" s="133" t="s">
        <v>9847</v>
      </c>
      <c r="BF4956" s="133" t="s">
        <v>9848</v>
      </c>
      <c r="BG4956" s="133" t="s">
        <v>9847</v>
      </c>
      <c r="BH4956" s="133" t="s">
        <v>9848</v>
      </c>
      <c r="BI4956" s="133" t="s">
        <v>9828</v>
      </c>
    </row>
    <row r="4957" spans="56:61" s="20" customFormat="1" ht="15" hidden="1" x14ac:dyDescent="0.25">
      <c r="BD4957" t="str">
        <f t="shared" si="150"/>
        <v>RYYHAWKHURST COTTAGE HOSPITAL</v>
      </c>
      <c r="BE4957" s="133" t="s">
        <v>9849</v>
      </c>
      <c r="BF4957" s="133" t="s">
        <v>9850</v>
      </c>
      <c r="BG4957" s="133" t="s">
        <v>9849</v>
      </c>
      <c r="BH4957" s="133" t="s">
        <v>9850</v>
      </c>
      <c r="BI4957" s="133" t="s">
        <v>9828</v>
      </c>
    </row>
    <row r="4958" spans="56:61" s="20" customFormat="1" ht="15" hidden="1" x14ac:dyDescent="0.25">
      <c r="BD4958" t="str">
        <f t="shared" si="150"/>
        <v>RYYHAWKHURST HOSPITAL</v>
      </c>
      <c r="BE4958" s="133" t="s">
        <v>9851</v>
      </c>
      <c r="BF4958" s="133" t="s">
        <v>9852</v>
      </c>
      <c r="BG4958" s="133" t="s">
        <v>9851</v>
      </c>
      <c r="BH4958" s="133" t="s">
        <v>9852</v>
      </c>
      <c r="BI4958" s="133" t="s">
        <v>9828</v>
      </c>
    </row>
    <row r="4959" spans="56:61" s="20" customFormat="1" ht="15" hidden="1" x14ac:dyDescent="0.25">
      <c r="BD4959" t="str">
        <f t="shared" si="150"/>
        <v>RYYHERON WARD</v>
      </c>
      <c r="BE4959" s="133" t="s">
        <v>9853</v>
      </c>
      <c r="BF4959" s="133" t="s">
        <v>9854</v>
      </c>
      <c r="BG4959" s="133" t="s">
        <v>9853</v>
      </c>
      <c r="BH4959" s="133" t="s">
        <v>9854</v>
      </c>
      <c r="BI4959" s="133" t="s">
        <v>9828</v>
      </c>
    </row>
    <row r="4960" spans="56:61" s="20" customFormat="1" ht="15" hidden="1" x14ac:dyDescent="0.25">
      <c r="BD4960" t="str">
        <f t="shared" si="150"/>
        <v>RYYHIGHPOINT UNIT 1</v>
      </c>
      <c r="BE4960" s="133" t="s">
        <v>9855</v>
      </c>
      <c r="BF4960" s="133" t="s">
        <v>9856</v>
      </c>
      <c r="BG4960" s="133" t="s">
        <v>9855</v>
      </c>
      <c r="BH4960" s="133" t="s">
        <v>9856</v>
      </c>
      <c r="BI4960" s="133" t="s">
        <v>9828</v>
      </c>
    </row>
    <row r="4961" spans="56:61" s="20" customFormat="1" ht="15" hidden="1" customHeight="1" x14ac:dyDescent="0.25">
      <c r="BD4961" t="str">
        <f t="shared" si="150"/>
        <v>RYYHIGHPOINT UNIT 3</v>
      </c>
      <c r="BE4961" s="133" t="s">
        <v>9857</v>
      </c>
      <c r="BF4961" s="133" t="s">
        <v>9858</v>
      </c>
      <c r="BG4961" s="133" t="s">
        <v>9857</v>
      </c>
      <c r="BH4961" s="133" t="s">
        <v>9858</v>
      </c>
      <c r="BI4961" s="133" t="s">
        <v>9828</v>
      </c>
    </row>
    <row r="4962" spans="56:61" s="20" customFormat="1" ht="15" hidden="1" customHeight="1" x14ac:dyDescent="0.25">
      <c r="BD4962" t="str">
        <f t="shared" si="150"/>
        <v>RYYHIGHPOINT UNIT 7</v>
      </c>
      <c r="BE4962" s="133" t="s">
        <v>9859</v>
      </c>
      <c r="BF4962" s="133" t="s">
        <v>9860</v>
      </c>
      <c r="BG4962" s="133" t="s">
        <v>9859</v>
      </c>
      <c r="BH4962" s="133" t="s">
        <v>9860</v>
      </c>
      <c r="BI4962" s="133" t="s">
        <v>9828</v>
      </c>
    </row>
    <row r="4963" spans="56:61" s="20" customFormat="1" ht="15" hidden="1" customHeight="1" x14ac:dyDescent="0.25">
      <c r="BD4963" t="str">
        <f t="shared" si="150"/>
        <v>RYYKENT &amp; CANTERBURY HOSPITAL</v>
      </c>
      <c r="BE4963" s="133" t="s">
        <v>9861</v>
      </c>
      <c r="BF4963" s="133" t="s">
        <v>8832</v>
      </c>
      <c r="BG4963" s="133" t="s">
        <v>9861</v>
      </c>
      <c r="BH4963" s="133" t="s">
        <v>8832</v>
      </c>
      <c r="BI4963" s="133" t="s">
        <v>9828</v>
      </c>
    </row>
    <row r="4964" spans="56:61" s="20" customFormat="1" ht="15" hidden="1" customHeight="1" x14ac:dyDescent="0.25">
      <c r="BD4964" t="str">
        <f t="shared" si="150"/>
        <v>RYYKENT WING</v>
      </c>
      <c r="BE4964" s="133" t="s">
        <v>9862</v>
      </c>
      <c r="BF4964" s="133" t="s">
        <v>9863</v>
      </c>
      <c r="BG4964" s="133" t="s">
        <v>9862</v>
      </c>
      <c r="BH4964" s="133" t="s">
        <v>9863</v>
      </c>
      <c r="BI4964" s="133" t="s">
        <v>9828</v>
      </c>
    </row>
    <row r="4965" spans="56:61" s="20" customFormat="1" ht="15" hidden="1" x14ac:dyDescent="0.25">
      <c r="BD4965" t="str">
        <f t="shared" si="150"/>
        <v>RYYKESTREL WARD</v>
      </c>
      <c r="BE4965" s="133" t="s">
        <v>9864</v>
      </c>
      <c r="BF4965" s="133" t="s">
        <v>9865</v>
      </c>
      <c r="BG4965" s="133" t="s">
        <v>9864</v>
      </c>
      <c r="BH4965" s="133" t="s">
        <v>9865</v>
      </c>
      <c r="BI4965" s="133" t="s">
        <v>9828</v>
      </c>
    </row>
    <row r="4966" spans="56:61" s="20" customFormat="1" ht="15" hidden="1" x14ac:dyDescent="0.25">
      <c r="BD4966" t="str">
        <f t="shared" si="150"/>
        <v>RYYLIVINGSTONE HOSPITAL</v>
      </c>
      <c r="BE4966" s="133" t="s">
        <v>9866</v>
      </c>
      <c r="BF4966" s="133" t="s">
        <v>9867</v>
      </c>
      <c r="BG4966" s="133" t="s">
        <v>9866</v>
      </c>
      <c r="BH4966" s="133" t="s">
        <v>9867</v>
      </c>
      <c r="BI4966" s="133" t="s">
        <v>9828</v>
      </c>
    </row>
    <row r="4967" spans="56:61" s="20" customFormat="1" ht="15" hidden="1" x14ac:dyDescent="0.25">
      <c r="BD4967" t="str">
        <f t="shared" si="150"/>
        <v>RYYOATEN HILL</v>
      </c>
      <c r="BE4967" s="133" t="s">
        <v>9868</v>
      </c>
      <c r="BF4967" s="133" t="s">
        <v>9869</v>
      </c>
      <c r="BG4967" s="133" t="s">
        <v>9868</v>
      </c>
      <c r="BH4967" s="133" t="s">
        <v>9869</v>
      </c>
      <c r="BI4967" s="133" t="s">
        <v>9828</v>
      </c>
    </row>
    <row r="4968" spans="56:61" s="20" customFormat="1" ht="15" hidden="1" x14ac:dyDescent="0.25">
      <c r="BD4968" t="str">
        <f t="shared" si="150"/>
        <v>RYYPRESTON HALL</v>
      </c>
      <c r="BE4968" s="133" t="s">
        <v>9870</v>
      </c>
      <c r="BF4968" s="133" t="s">
        <v>9871</v>
      </c>
      <c r="BG4968" s="133" t="s">
        <v>9870</v>
      </c>
      <c r="BH4968" s="133" t="s">
        <v>9871</v>
      </c>
      <c r="BI4968" s="133" t="s">
        <v>9828</v>
      </c>
    </row>
    <row r="4969" spans="56:61" s="20" customFormat="1" ht="15" hidden="1" x14ac:dyDescent="0.25">
      <c r="BD4969" t="str">
        <f t="shared" si="150"/>
        <v>RYYQUEEN ELIZABETH THE QUEEN MOTHER HOSPITAL</v>
      </c>
      <c r="BE4969" s="133" t="s">
        <v>9872</v>
      </c>
      <c r="BF4969" s="133" t="s">
        <v>5793</v>
      </c>
      <c r="BG4969" s="133" t="s">
        <v>9872</v>
      </c>
      <c r="BH4969" s="133" t="s">
        <v>5793</v>
      </c>
      <c r="BI4969" s="133" t="s">
        <v>9828</v>
      </c>
    </row>
    <row r="4970" spans="56:61" s="20" customFormat="1" ht="15" hidden="1" x14ac:dyDescent="0.25">
      <c r="BD4970" t="str">
        <f t="shared" si="150"/>
        <v>RYYQUEEN VICTORIA MEMORIAL HOSPITAL</v>
      </c>
      <c r="BE4970" s="133" t="s">
        <v>9873</v>
      </c>
      <c r="BF4970" s="133" t="s">
        <v>6448</v>
      </c>
      <c r="BG4970" s="133" t="s">
        <v>9873</v>
      </c>
      <c r="BH4970" s="133" t="s">
        <v>6448</v>
      </c>
      <c r="BI4970" s="133" t="s">
        <v>9828</v>
      </c>
    </row>
    <row r="4971" spans="56:61" s="20" customFormat="1" ht="15" hidden="1" x14ac:dyDescent="0.25">
      <c r="BD4971" t="str">
        <f t="shared" si="150"/>
        <v>RYYROHAN</v>
      </c>
      <c r="BE4971" s="133" t="s">
        <v>9874</v>
      </c>
      <c r="BF4971" s="133" t="s">
        <v>9875</v>
      </c>
      <c r="BG4971" s="133" t="s">
        <v>9874</v>
      </c>
      <c r="BH4971" s="133" t="s">
        <v>9875</v>
      </c>
      <c r="BI4971" s="133" t="s">
        <v>9828</v>
      </c>
    </row>
    <row r="4972" spans="56:61" s="20" customFormat="1" ht="15" hidden="1" x14ac:dyDescent="0.25">
      <c r="BD4972" t="str">
        <f t="shared" si="150"/>
        <v>RYYROYAL VICTORIA HOSPITAL FOLKESTONE</v>
      </c>
      <c r="BE4972" s="133" t="s">
        <v>9876</v>
      </c>
      <c r="BF4972" s="133" t="s">
        <v>9877</v>
      </c>
      <c r="BG4972" s="133" t="s">
        <v>9876</v>
      </c>
      <c r="BH4972" s="133" t="s">
        <v>9877</v>
      </c>
      <c r="BI4972" s="133" t="s">
        <v>9828</v>
      </c>
    </row>
    <row r="4973" spans="56:61" s="20" customFormat="1" ht="15" hidden="1" x14ac:dyDescent="0.25">
      <c r="BD4973" t="str">
        <f t="shared" si="150"/>
        <v>RYYSEVENOAKS HOSPITAL</v>
      </c>
      <c r="BE4973" s="133" t="s">
        <v>9878</v>
      </c>
      <c r="BF4973" s="133" t="s">
        <v>6452</v>
      </c>
      <c r="BG4973" s="133" t="s">
        <v>9878</v>
      </c>
      <c r="BH4973" s="133" t="s">
        <v>6452</v>
      </c>
      <c r="BI4973" s="133" t="s">
        <v>9828</v>
      </c>
    </row>
    <row r="4974" spans="56:61" s="20" customFormat="1" ht="15" hidden="1" x14ac:dyDescent="0.25">
      <c r="BD4974" t="str">
        <f t="shared" si="150"/>
        <v>RYYSHEPPEY HOSPITAL</v>
      </c>
      <c r="BE4974" s="133" t="s">
        <v>9879</v>
      </c>
      <c r="BF4974" s="133" t="s">
        <v>9880</v>
      </c>
      <c r="BG4974" s="133" t="s">
        <v>9879</v>
      </c>
      <c r="BH4974" s="133" t="s">
        <v>9880</v>
      </c>
      <c r="BI4974" s="133" t="s">
        <v>9828</v>
      </c>
    </row>
    <row r="4975" spans="56:61" s="20" customFormat="1" ht="15" hidden="1" x14ac:dyDescent="0.25">
      <c r="BD4975" t="str">
        <f t="shared" si="150"/>
        <v>RYYSHEPPY COMMUNITY HOSPITAL</v>
      </c>
      <c r="BE4975" s="133" t="s">
        <v>9881</v>
      </c>
      <c r="BF4975" s="133" t="s">
        <v>9882</v>
      </c>
      <c r="BG4975" s="133" t="s">
        <v>9881</v>
      </c>
      <c r="BH4975" s="133" t="s">
        <v>9882</v>
      </c>
      <c r="BI4975" s="133" t="s">
        <v>9828</v>
      </c>
    </row>
    <row r="4976" spans="56:61" s="20" customFormat="1" ht="15" hidden="1" x14ac:dyDescent="0.25">
      <c r="BD4976" t="str">
        <f t="shared" si="150"/>
        <v>RYYSITTINGBOURNE MEMORIAL HOSPITAL</v>
      </c>
      <c r="BE4976" s="133" t="s">
        <v>9883</v>
      </c>
      <c r="BF4976" s="133" t="s">
        <v>5801</v>
      </c>
      <c r="BG4976" s="133" t="s">
        <v>9883</v>
      </c>
      <c r="BH4976" s="133" t="s">
        <v>5801</v>
      </c>
      <c r="BI4976" s="133" t="s">
        <v>9828</v>
      </c>
    </row>
    <row r="4977" spans="56:61" s="20" customFormat="1" ht="15" hidden="1" x14ac:dyDescent="0.25">
      <c r="BD4977" t="str">
        <f t="shared" si="150"/>
        <v>RYYST MARTINS HOSPITAL</v>
      </c>
      <c r="BE4977" s="133" t="s">
        <v>9884</v>
      </c>
      <c r="BF4977" s="133" t="s">
        <v>199</v>
      </c>
      <c r="BG4977" s="133" t="s">
        <v>9884</v>
      </c>
      <c r="BH4977" s="133" t="s">
        <v>199</v>
      </c>
      <c r="BI4977" s="133" t="s">
        <v>9828</v>
      </c>
    </row>
    <row r="4978" spans="56:61" s="20" customFormat="1" ht="15" hidden="1" x14ac:dyDescent="0.25">
      <c r="BD4978" t="str">
        <f t="shared" si="150"/>
        <v>RYYSWALE MASH</v>
      </c>
      <c r="BE4978" s="133" t="s">
        <v>9885</v>
      </c>
      <c r="BF4978" s="133" t="s">
        <v>9886</v>
      </c>
      <c r="BG4978" s="133" t="s">
        <v>9885</v>
      </c>
      <c r="BH4978" s="133" t="s">
        <v>9886</v>
      </c>
      <c r="BI4978" s="133" t="s">
        <v>9828</v>
      </c>
    </row>
    <row r="4979" spans="56:61" s="20" customFormat="1" ht="15" hidden="1" x14ac:dyDescent="0.25">
      <c r="BD4979" t="str">
        <f t="shared" si="150"/>
        <v>RYYTHANET MASH</v>
      </c>
      <c r="BE4979" s="133" t="s">
        <v>9887</v>
      </c>
      <c r="BF4979" s="133" t="s">
        <v>9888</v>
      </c>
      <c r="BG4979" s="133" t="s">
        <v>9887</v>
      </c>
      <c r="BH4979" s="133" t="s">
        <v>9888</v>
      </c>
      <c r="BI4979" s="133" t="s">
        <v>9828</v>
      </c>
    </row>
    <row r="4980" spans="56:61" s="20" customFormat="1" ht="15" hidden="1" x14ac:dyDescent="0.25">
      <c r="BD4980" t="str">
        <f t="shared" si="150"/>
        <v>RYYTHE OAKS</v>
      </c>
      <c r="BE4980" s="133" t="s">
        <v>9889</v>
      </c>
      <c r="BF4980" s="133" t="s">
        <v>1830</v>
      </c>
      <c r="BG4980" s="133" t="s">
        <v>9889</v>
      </c>
      <c r="BH4980" s="133" t="s">
        <v>1830</v>
      </c>
      <c r="BI4980" s="133" t="s">
        <v>9828</v>
      </c>
    </row>
    <row r="4981" spans="56:61" s="20" customFormat="1" ht="15" hidden="1" x14ac:dyDescent="0.25">
      <c r="BD4981" t="str">
        <f t="shared" si="150"/>
        <v>RYYTHE OAST</v>
      </c>
      <c r="BE4981" s="133" t="s">
        <v>9890</v>
      </c>
      <c r="BF4981" s="133" t="s">
        <v>9891</v>
      </c>
      <c r="BG4981" s="133" t="s">
        <v>9890</v>
      </c>
      <c r="BH4981" s="133" t="s">
        <v>9891</v>
      </c>
      <c r="BI4981" s="133" t="s">
        <v>9828</v>
      </c>
    </row>
    <row r="4982" spans="56:61" s="20" customFormat="1" ht="15" hidden="1" x14ac:dyDescent="0.25">
      <c r="BD4982" t="str">
        <f t="shared" si="150"/>
        <v>RYYTONBRIDGE COTTAGE HOSPITAL</v>
      </c>
      <c r="BE4982" s="133" t="s">
        <v>9892</v>
      </c>
      <c r="BF4982" s="133" t="s">
        <v>6461</v>
      </c>
      <c r="BG4982" s="133" t="s">
        <v>9892</v>
      </c>
      <c r="BH4982" s="133" t="s">
        <v>6461</v>
      </c>
      <c r="BI4982" s="133" t="s">
        <v>9828</v>
      </c>
    </row>
    <row r="4983" spans="56:61" s="20" customFormat="1" ht="15" hidden="1" x14ac:dyDescent="0.25">
      <c r="BD4983" t="str">
        <f t="shared" si="150"/>
        <v>RYYUNIT FF</v>
      </c>
      <c r="BE4983" s="133" t="s">
        <v>9893</v>
      </c>
      <c r="BF4983" s="133" t="s">
        <v>9894</v>
      </c>
      <c r="BG4983" s="133" t="s">
        <v>9893</v>
      </c>
      <c r="BH4983" s="133" t="s">
        <v>9894</v>
      </c>
      <c r="BI4983" s="133" t="s">
        <v>9828</v>
      </c>
    </row>
    <row r="4984" spans="56:61" s="20" customFormat="1" ht="15" hidden="1" x14ac:dyDescent="0.25">
      <c r="BD4984" t="str">
        <f t="shared" si="150"/>
        <v>RYYVALENTINE UNIT</v>
      </c>
      <c r="BE4984" s="133" t="s">
        <v>9895</v>
      </c>
      <c r="BF4984" s="133" t="s">
        <v>9896</v>
      </c>
      <c r="BG4984" s="133" t="s">
        <v>9895</v>
      </c>
      <c r="BH4984" s="133" t="s">
        <v>9896</v>
      </c>
      <c r="BI4984" s="133" t="s">
        <v>9828</v>
      </c>
    </row>
    <row r="4985" spans="56:61" s="20" customFormat="1" ht="15" hidden="1" x14ac:dyDescent="0.25">
      <c r="BD4985" t="str">
        <f t="shared" si="150"/>
        <v>RYYVICTORIA HOSPITAL</v>
      </c>
      <c r="BE4985" s="133" t="s">
        <v>9897</v>
      </c>
      <c r="BF4985" s="133" t="s">
        <v>6463</v>
      </c>
      <c r="BG4985" s="133" t="s">
        <v>9897</v>
      </c>
      <c r="BH4985" s="133" t="s">
        <v>6463</v>
      </c>
      <c r="BI4985" s="133" t="s">
        <v>9828</v>
      </c>
    </row>
    <row r="4986" spans="56:61" s="20" customFormat="1" ht="15" hidden="1" x14ac:dyDescent="0.25">
      <c r="BD4986" t="str">
        <f t="shared" si="150"/>
        <v>RYYWARD - DEAL</v>
      </c>
      <c r="BE4986" s="133" t="s">
        <v>9898</v>
      </c>
      <c r="BF4986" s="133" t="s">
        <v>9899</v>
      </c>
      <c r="BG4986" s="133" t="s">
        <v>9898</v>
      </c>
      <c r="BH4986" s="133" t="s">
        <v>9899</v>
      </c>
      <c r="BI4986" s="133" t="s">
        <v>9828</v>
      </c>
    </row>
    <row r="4987" spans="56:61" s="20" customFormat="1" ht="15" hidden="1" x14ac:dyDescent="0.25">
      <c r="BD4987" t="str">
        <f t="shared" si="150"/>
        <v>RYYWARD - SEVENOAKS</v>
      </c>
      <c r="BE4987" s="133" t="s">
        <v>9900</v>
      </c>
      <c r="BF4987" s="133" t="s">
        <v>9901</v>
      </c>
      <c r="BG4987" s="133" t="s">
        <v>9900</v>
      </c>
      <c r="BH4987" s="133" t="s">
        <v>9901</v>
      </c>
      <c r="BI4987" s="133" t="s">
        <v>9828</v>
      </c>
    </row>
    <row r="4988" spans="56:61" s="20" customFormat="1" ht="15" hidden="1" x14ac:dyDescent="0.25">
      <c r="BD4988" t="str">
        <f t="shared" si="150"/>
        <v>RYYWARD - TONBRIDGE</v>
      </c>
      <c r="BE4988" s="133" t="s">
        <v>9902</v>
      </c>
      <c r="BF4988" s="133" t="s">
        <v>9903</v>
      </c>
      <c r="BG4988" s="133" t="s">
        <v>9902</v>
      </c>
      <c r="BH4988" s="133" t="s">
        <v>9903</v>
      </c>
      <c r="BI4988" s="133" t="s">
        <v>9828</v>
      </c>
    </row>
    <row r="4989" spans="56:61" s="20" customFormat="1" ht="15" hidden="1" x14ac:dyDescent="0.25">
      <c r="BD4989" t="str">
        <f t="shared" si="150"/>
        <v>RYYWEST VIEW HOSPITAL</v>
      </c>
      <c r="BE4989" s="133" t="s">
        <v>9904</v>
      </c>
      <c r="BF4989" s="133" t="s">
        <v>9905</v>
      </c>
      <c r="BG4989" s="133" t="s">
        <v>9904</v>
      </c>
      <c r="BH4989" s="133" t="s">
        <v>9905</v>
      </c>
      <c r="BI4989" s="133" t="s">
        <v>9828</v>
      </c>
    </row>
    <row r="4990" spans="56:61" s="20" customFormat="1" ht="15" hidden="1" x14ac:dyDescent="0.25">
      <c r="BD4990" t="str">
        <f t="shared" si="150"/>
        <v>RYYWHITSTABLE &amp; TANKERTON HOSPITAL</v>
      </c>
      <c r="BE4990" s="133" t="s">
        <v>9906</v>
      </c>
      <c r="BF4990" s="133" t="s">
        <v>9907</v>
      </c>
      <c r="BG4990" s="133" t="s">
        <v>9906</v>
      </c>
      <c r="BH4990" s="133" t="s">
        <v>9907</v>
      </c>
      <c r="BI4990" s="133" t="s">
        <v>9828</v>
      </c>
    </row>
    <row r="4991" spans="56:61" s="20" customFormat="1" ht="15" hidden="1" x14ac:dyDescent="0.25">
      <c r="BD4991" t="str">
        <f t="shared" si="150"/>
        <v>RYYWILLIAM HARVEY HOSPITAL</v>
      </c>
      <c r="BE4991" s="133" t="s">
        <v>9908</v>
      </c>
      <c r="BF4991" s="133" t="s">
        <v>6468</v>
      </c>
      <c r="BG4991" s="133" t="s">
        <v>9908</v>
      </c>
      <c r="BH4991" s="133" t="s">
        <v>6468</v>
      </c>
      <c r="BI4991" s="133" t="s">
        <v>9828</v>
      </c>
    </row>
    <row r="4992" spans="56:61" s="20" customFormat="1" ht="15" hidden="1" x14ac:dyDescent="0.25">
      <c r="BD4992" t="str">
        <f t="shared" si="150"/>
        <v>RYYWINDCHIMES</v>
      </c>
      <c r="BE4992" s="133" t="s">
        <v>9909</v>
      </c>
      <c r="BF4992" s="140" t="s">
        <v>9910</v>
      </c>
      <c r="BG4992" s="140" t="s">
        <v>9909</v>
      </c>
      <c r="BH4992" s="140" t="s">
        <v>9910</v>
      </c>
      <c r="BI4992" s="133" t="s">
        <v>9828</v>
      </c>
    </row>
    <row r="4993" spans="56:61" s="20" customFormat="1" ht="15" hidden="1" x14ac:dyDescent="0.25">
      <c r="BD4993" t="str">
        <f t="shared" si="150"/>
        <v>R0BSOUTH TYNESIDE DISTRICT HOSPITAL</v>
      </c>
      <c r="BE4993" s="133" t="s">
        <v>9911</v>
      </c>
      <c r="BF4993" s="141" t="s">
        <v>1894</v>
      </c>
      <c r="BG4993" s="140" t="s">
        <v>9911</v>
      </c>
      <c r="BH4993" s="141" t="s">
        <v>1894</v>
      </c>
      <c r="BI4993" s="133" t="s">
        <v>9912</v>
      </c>
    </row>
    <row r="4994" spans="56:61" s="20" customFormat="1" ht="15" hidden="1" x14ac:dyDescent="0.25">
      <c r="BD4994" t="str">
        <f t="shared" si="150"/>
        <v>R0BSUNDERLAND ROYAL HOSPITAL</v>
      </c>
      <c r="BE4994" s="133" t="s">
        <v>9913</v>
      </c>
      <c r="BF4994" s="141" t="s">
        <v>2890</v>
      </c>
      <c r="BG4994" s="140" t="s">
        <v>9913</v>
      </c>
      <c r="BH4994" s="141" t="s">
        <v>2890</v>
      </c>
      <c r="BI4994" s="133" t="s">
        <v>9912</v>
      </c>
    </row>
    <row r="4995" spans="56:61" s="20" customFormat="1" ht="15" hidden="1" x14ac:dyDescent="0.25">
      <c r="BD4995" t="str">
        <f t="shared" si="150"/>
        <v>R0BSUNDERLAND EYE INFIRMARY</v>
      </c>
      <c r="BE4995" s="133" t="s">
        <v>9914</v>
      </c>
      <c r="BF4995" s="141" t="s">
        <v>2888</v>
      </c>
      <c r="BG4995" s="140" t="s">
        <v>9914</v>
      </c>
      <c r="BH4995" s="141" t="s">
        <v>2888</v>
      </c>
      <c r="BI4995" s="133" t="s">
        <v>9912</v>
      </c>
    </row>
    <row r="4996" spans="56:61" s="20" customFormat="1" ht="15" hidden="1" customHeight="1" x14ac:dyDescent="0.25">
      <c r="BD4996" t="str">
        <f t="shared" si="150"/>
        <v>R0BMONKTON HALL HOSPITAL</v>
      </c>
      <c r="BE4996" s="133" t="s">
        <v>9915</v>
      </c>
      <c r="BF4996" s="141" t="s">
        <v>1886</v>
      </c>
      <c r="BG4996" s="140" t="s">
        <v>9915</v>
      </c>
      <c r="BH4996" s="141" t="s">
        <v>1886</v>
      </c>
      <c r="BI4996" s="133" t="s">
        <v>9912</v>
      </c>
    </row>
    <row r="4997" spans="56:61" s="20" customFormat="1" ht="15" hidden="1" customHeight="1" x14ac:dyDescent="0.25">
      <c r="BD4997" t="str">
        <f t="shared" si="150"/>
        <v>R0BST BENEDICT'S HOSPICE</v>
      </c>
      <c r="BE4997" s="133" t="s">
        <v>9916</v>
      </c>
      <c r="BF4997" s="141" t="s">
        <v>1898</v>
      </c>
      <c r="BG4997" s="140" t="s">
        <v>9916</v>
      </c>
      <c r="BH4997" s="141" t="s">
        <v>1898</v>
      </c>
      <c r="BI4997" s="133" t="s">
        <v>9912</v>
      </c>
    </row>
    <row r="4998" spans="56:61" s="20" customFormat="1" ht="15" hidden="1" customHeight="1" x14ac:dyDescent="0.25">
      <c r="BD4998" t="str">
        <f t="shared" si="150"/>
        <v>TADABBEYFIELD</v>
      </c>
      <c r="BE4998" s="133" t="s">
        <v>9917</v>
      </c>
      <c r="BF4998" s="140" t="s">
        <v>9918</v>
      </c>
      <c r="BG4998" s="140" t="s">
        <v>9917</v>
      </c>
      <c r="BH4998" s="140" t="s">
        <v>9918</v>
      </c>
      <c r="BI4998" s="133" t="s">
        <v>9919</v>
      </c>
    </row>
    <row r="4999" spans="56:61" s="20" customFormat="1" ht="15" hidden="1" x14ac:dyDescent="0.25">
      <c r="BD4999" t="str">
        <f t="shared" si="150"/>
        <v>TADABELIA MOUNT</v>
      </c>
      <c r="BE4999" s="133" t="s">
        <v>9920</v>
      </c>
      <c r="BF4999" s="133" t="s">
        <v>9921</v>
      </c>
      <c r="BG4999" s="133" t="s">
        <v>9920</v>
      </c>
      <c r="BH4999" s="133" t="s">
        <v>9921</v>
      </c>
      <c r="BI4999" s="133" t="s">
        <v>9919</v>
      </c>
    </row>
    <row r="5000" spans="56:61" s="20" customFormat="1" ht="15" hidden="1" x14ac:dyDescent="0.25">
      <c r="BD5000" t="str">
        <f t="shared" si="150"/>
        <v>TADAIREDALE CENTRE FOR MENTAL HEALTH</v>
      </c>
      <c r="BE5000" s="133" t="s">
        <v>9922</v>
      </c>
      <c r="BF5000" s="133" t="s">
        <v>9923</v>
      </c>
      <c r="BG5000" s="133" t="s">
        <v>9922</v>
      </c>
      <c r="BH5000" s="133" t="s">
        <v>9923</v>
      </c>
      <c r="BI5000" s="133" t="s">
        <v>9919</v>
      </c>
    </row>
    <row r="5001" spans="56:61" s="20" customFormat="1" ht="15" hidden="1" x14ac:dyDescent="0.25">
      <c r="BD5001" t="str">
        <f t="shared" ref="BD5001:BD5064" si="151">CONCATENATE(LEFT(BE5001, 3),BF5001)</f>
        <v>TADCROSS BANKS</v>
      </c>
      <c r="BE5001" s="133" t="s">
        <v>9924</v>
      </c>
      <c r="BF5001" s="133" t="s">
        <v>9925</v>
      </c>
      <c r="BG5001" s="133" t="s">
        <v>9924</v>
      </c>
      <c r="BH5001" s="133" t="s">
        <v>9925</v>
      </c>
      <c r="BI5001" s="133" t="s">
        <v>9919</v>
      </c>
    </row>
    <row r="5002" spans="56:61" s="20" customFormat="1" ht="15" hidden="1" x14ac:dyDescent="0.25">
      <c r="BD5002" t="str">
        <f t="shared" si="151"/>
        <v>TADDAISY BANK</v>
      </c>
      <c r="BE5002" s="133" t="s">
        <v>9926</v>
      </c>
      <c r="BF5002" s="133" t="s">
        <v>9927</v>
      </c>
      <c r="BG5002" s="133" t="s">
        <v>9926</v>
      </c>
      <c r="BH5002" s="133" t="s">
        <v>9927</v>
      </c>
      <c r="BI5002" s="133" t="s">
        <v>9919</v>
      </c>
    </row>
    <row r="5003" spans="56:61" s="20" customFormat="1" ht="15" hidden="1" x14ac:dyDescent="0.25">
      <c r="BD5003" t="str">
        <f t="shared" si="151"/>
        <v>TADFUSION</v>
      </c>
      <c r="BE5003" s="133" t="s">
        <v>9928</v>
      </c>
      <c r="BF5003" s="133" t="s">
        <v>9929</v>
      </c>
      <c r="BG5003" s="133" t="s">
        <v>9928</v>
      </c>
      <c r="BH5003" s="133" t="s">
        <v>9929</v>
      </c>
      <c r="BI5003" s="133" t="s">
        <v>9919</v>
      </c>
    </row>
    <row r="5004" spans="56:61" s="20" customFormat="1" ht="15" hidden="1" x14ac:dyDescent="0.25">
      <c r="BD5004" t="str">
        <f t="shared" si="151"/>
        <v>TADGENESIS 5</v>
      </c>
      <c r="BE5004" s="133" t="s">
        <v>9930</v>
      </c>
      <c r="BF5004" s="133" t="s">
        <v>9931</v>
      </c>
      <c r="BG5004" s="133" t="s">
        <v>9930</v>
      </c>
      <c r="BH5004" s="133" t="s">
        <v>9931</v>
      </c>
      <c r="BI5004" s="133" t="s">
        <v>9919</v>
      </c>
    </row>
    <row r="5005" spans="56:61" s="20" customFormat="1" ht="15" hidden="1" x14ac:dyDescent="0.25">
      <c r="BD5005" t="str">
        <f t="shared" si="151"/>
        <v>TADGREYFRIARS WALK</v>
      </c>
      <c r="BE5005" s="133" t="s">
        <v>9932</v>
      </c>
      <c r="BF5005" s="133" t="s">
        <v>9933</v>
      </c>
      <c r="BG5005" s="133" t="s">
        <v>9932</v>
      </c>
      <c r="BH5005" s="133" t="s">
        <v>9933</v>
      </c>
      <c r="BI5005" s="133" t="s">
        <v>9919</v>
      </c>
    </row>
    <row r="5006" spans="56:61" s="20" customFormat="1" ht="15" hidden="1" x14ac:dyDescent="0.25">
      <c r="BD5006" t="str">
        <f t="shared" si="151"/>
        <v>TADHOLMEWOOD</v>
      </c>
      <c r="BE5006" s="133" t="s">
        <v>9934</v>
      </c>
      <c r="BF5006" s="133" t="s">
        <v>9935</v>
      </c>
      <c r="BG5006" s="133" t="s">
        <v>9934</v>
      </c>
      <c r="BH5006" s="133" t="s">
        <v>9935</v>
      </c>
      <c r="BI5006" s="133" t="s">
        <v>9919</v>
      </c>
    </row>
    <row r="5007" spans="56:61" s="20" customFormat="1" ht="15" hidden="1" x14ac:dyDescent="0.25">
      <c r="BD5007" t="str">
        <f t="shared" si="151"/>
        <v>TADHORTON PARK</v>
      </c>
      <c r="BE5007" s="133" t="s">
        <v>9936</v>
      </c>
      <c r="BF5007" s="133" t="s">
        <v>9937</v>
      </c>
      <c r="BG5007" s="133" t="s">
        <v>9936</v>
      </c>
      <c r="BH5007" s="133" t="s">
        <v>9937</v>
      </c>
      <c r="BI5007" s="133" t="s">
        <v>9919</v>
      </c>
    </row>
    <row r="5008" spans="56:61" s="20" customFormat="1" ht="15" hidden="1" x14ac:dyDescent="0.25">
      <c r="BD5008" t="str">
        <f t="shared" si="151"/>
        <v>TADLISTONSHIELS</v>
      </c>
      <c r="BE5008" s="133" t="s">
        <v>9938</v>
      </c>
      <c r="BF5008" s="133" t="s">
        <v>9939</v>
      </c>
      <c r="BG5008" s="133" t="s">
        <v>9938</v>
      </c>
      <c r="BH5008" s="133" t="s">
        <v>9939</v>
      </c>
      <c r="BI5008" s="133" t="s">
        <v>9919</v>
      </c>
    </row>
    <row r="5009" spans="56:61" s="20" customFormat="1" ht="15" hidden="1" x14ac:dyDescent="0.25">
      <c r="BD5009" t="str">
        <f t="shared" si="151"/>
        <v>TADLYNFIELD MOUNT HOSPITAL</v>
      </c>
      <c r="BE5009" s="133" t="s">
        <v>9940</v>
      </c>
      <c r="BF5009" s="133" t="s">
        <v>2011</v>
      </c>
      <c r="BG5009" s="133" t="s">
        <v>9940</v>
      </c>
      <c r="BH5009" s="133" t="s">
        <v>2011</v>
      </c>
      <c r="BI5009" s="133" t="s">
        <v>9919</v>
      </c>
    </row>
    <row r="5010" spans="56:61" s="20" customFormat="1" ht="15" hidden="1" x14ac:dyDescent="0.25">
      <c r="BD5010" t="str">
        <f t="shared" si="151"/>
        <v>TADPARK VIEW</v>
      </c>
      <c r="BE5010" s="133" t="s">
        <v>9941</v>
      </c>
      <c r="BF5010" s="133" t="s">
        <v>7692</v>
      </c>
      <c r="BG5010" s="133" t="s">
        <v>9941</v>
      </c>
      <c r="BH5010" s="133" t="s">
        <v>7692</v>
      </c>
      <c r="BI5010" s="133" t="s">
        <v>9919</v>
      </c>
    </row>
    <row r="5011" spans="56:61" s="20" customFormat="1" ht="15" hidden="1" x14ac:dyDescent="0.25">
      <c r="BD5011" t="str">
        <f t="shared" si="151"/>
        <v>TADREDHILLS</v>
      </c>
      <c r="BE5011" s="133" t="s">
        <v>9942</v>
      </c>
      <c r="BF5011" s="133" t="s">
        <v>6907</v>
      </c>
      <c r="BG5011" s="133" t="s">
        <v>9942</v>
      </c>
      <c r="BH5011" s="133" t="s">
        <v>6907</v>
      </c>
      <c r="BI5011" s="133" t="s">
        <v>9919</v>
      </c>
    </row>
    <row r="5012" spans="56:61" s="20" customFormat="1" ht="15" hidden="1" x14ac:dyDescent="0.25">
      <c r="BD5012" t="str">
        <f t="shared" si="151"/>
        <v>TADSTONEY RIDGE HOSPITAL</v>
      </c>
      <c r="BE5012" s="133" t="s">
        <v>9943</v>
      </c>
      <c r="BF5012" s="133" t="s">
        <v>9944</v>
      </c>
      <c r="BG5012" s="133" t="s">
        <v>9943</v>
      </c>
      <c r="BH5012" s="133" t="s">
        <v>9944</v>
      </c>
      <c r="BI5012" s="133" t="s">
        <v>9919</v>
      </c>
    </row>
    <row r="5013" spans="56:61" s="20" customFormat="1" ht="15" hidden="1" x14ac:dyDescent="0.25">
      <c r="BD5013" t="str">
        <f t="shared" si="151"/>
        <v>TADWADDILOVES</v>
      </c>
      <c r="BE5013" s="133" t="s">
        <v>9945</v>
      </c>
      <c r="BF5013" s="133" t="s">
        <v>9946</v>
      </c>
      <c r="BG5013" s="133" t="s">
        <v>9945</v>
      </c>
      <c r="BH5013" s="133" t="s">
        <v>9946</v>
      </c>
      <c r="BI5013" s="133" t="s">
        <v>9919</v>
      </c>
    </row>
    <row r="5014" spans="56:61" s="20" customFormat="1" ht="15" hidden="1" x14ac:dyDescent="0.25">
      <c r="BD5014" t="str">
        <f t="shared" si="151"/>
        <v>TAFABERDEEN PARK (RESIDENTIAL SERVICES)</v>
      </c>
      <c r="BE5014" s="133" t="s">
        <v>9947</v>
      </c>
      <c r="BF5014" s="133" t="s">
        <v>9948</v>
      </c>
      <c r="BG5014" s="133" t="s">
        <v>9947</v>
      </c>
      <c r="BH5014" s="133" t="s">
        <v>9948</v>
      </c>
      <c r="BI5014" s="133" t="s">
        <v>9949</v>
      </c>
    </row>
    <row r="5015" spans="56:61" s="20" customFormat="1" ht="15" hidden="1" x14ac:dyDescent="0.25">
      <c r="BD5015" t="str">
        <f t="shared" si="151"/>
        <v>TAFAOT (C&amp;I)</v>
      </c>
      <c r="BE5015" s="133" t="s">
        <v>9950</v>
      </c>
      <c r="BF5015" s="133" t="s">
        <v>9951</v>
      </c>
      <c r="BG5015" s="133" t="s">
        <v>9950</v>
      </c>
      <c r="BH5015" s="133" t="s">
        <v>9951</v>
      </c>
      <c r="BI5015" s="133" t="s">
        <v>9949</v>
      </c>
    </row>
    <row r="5016" spans="56:61" s="20" customFormat="1" ht="15" hidden="1" x14ac:dyDescent="0.25">
      <c r="BD5016" t="str">
        <f t="shared" si="151"/>
        <v>TAFBELSIZE AVENUE</v>
      </c>
      <c r="BE5016" s="133" t="s">
        <v>9952</v>
      </c>
      <c r="BF5016" s="133" t="s">
        <v>9953</v>
      </c>
      <c r="BG5016" s="133" t="s">
        <v>9952</v>
      </c>
      <c r="BH5016" s="133" t="s">
        <v>9953</v>
      </c>
      <c r="BI5016" s="133" t="s">
        <v>9949</v>
      </c>
    </row>
    <row r="5017" spans="56:61" s="20" customFormat="1" ht="15" hidden="1" x14ac:dyDescent="0.25">
      <c r="BD5017" t="str">
        <f t="shared" si="151"/>
        <v>TAFBELSIZE SQUARE</v>
      </c>
      <c r="BE5017" s="133" t="s">
        <v>9954</v>
      </c>
      <c r="BF5017" s="133" t="s">
        <v>9955</v>
      </c>
      <c r="BG5017" s="133" t="s">
        <v>9954</v>
      </c>
      <c r="BH5017" s="133" t="s">
        <v>9955</v>
      </c>
      <c r="BI5017" s="133" t="s">
        <v>9949</v>
      </c>
    </row>
    <row r="5018" spans="56:61" s="20" customFormat="1" ht="15" hidden="1" x14ac:dyDescent="0.25">
      <c r="BD5018" t="str">
        <f t="shared" si="151"/>
        <v>TAFCALEDONIAN ROAD (RESIDENTIAL SERVICES)</v>
      </c>
      <c r="BE5018" s="133" t="s">
        <v>9956</v>
      </c>
      <c r="BF5018" s="133" t="s">
        <v>9957</v>
      </c>
      <c r="BG5018" s="133" t="s">
        <v>9956</v>
      </c>
      <c r="BH5018" s="133" t="s">
        <v>9957</v>
      </c>
      <c r="BI5018" s="133" t="s">
        <v>9949</v>
      </c>
    </row>
    <row r="5019" spans="56:61" s="20" customFormat="1" ht="15" hidden="1" x14ac:dyDescent="0.25">
      <c r="BD5019" t="str">
        <f t="shared" si="151"/>
        <v>TAFCAMDEN ALCOHOL SERVICE</v>
      </c>
      <c r="BE5019" s="133" t="s">
        <v>9958</v>
      </c>
      <c r="BF5019" s="133" t="s">
        <v>9959</v>
      </c>
      <c r="BG5019" s="133" t="s">
        <v>9958</v>
      </c>
      <c r="BH5019" s="133" t="s">
        <v>9959</v>
      </c>
      <c r="BI5019" s="133" t="s">
        <v>9949</v>
      </c>
    </row>
    <row r="5020" spans="56:61" s="20" customFormat="1" ht="15" hidden="1" x14ac:dyDescent="0.25">
      <c r="BD5020" t="str">
        <f t="shared" si="151"/>
        <v>TAFCAMDEN IAPT</v>
      </c>
      <c r="BE5020" s="133" t="s">
        <v>9960</v>
      </c>
      <c r="BF5020" s="133" t="s">
        <v>9961</v>
      </c>
      <c r="BG5020" s="133" t="s">
        <v>9960</v>
      </c>
      <c r="BH5020" s="133" t="s">
        <v>9961</v>
      </c>
      <c r="BI5020" s="133" t="s">
        <v>9949</v>
      </c>
    </row>
    <row r="5021" spans="56:61" s="20" customFormat="1" ht="15" hidden="1" x14ac:dyDescent="0.25">
      <c r="BD5021" t="str">
        <f t="shared" si="151"/>
        <v>TAFCAMDEN LD SERVICE</v>
      </c>
      <c r="BE5021" s="133" t="s">
        <v>9962</v>
      </c>
      <c r="BF5021" s="133" t="s">
        <v>9963</v>
      </c>
      <c r="BG5021" s="133" t="s">
        <v>9962</v>
      </c>
      <c r="BH5021" s="133" t="s">
        <v>9963</v>
      </c>
      <c r="BI5021" s="133" t="s">
        <v>9949</v>
      </c>
    </row>
    <row r="5022" spans="56:61" s="20" customFormat="1" ht="15" hidden="1" x14ac:dyDescent="0.25">
      <c r="BD5022" t="str">
        <f t="shared" si="151"/>
        <v>TAFCAMDEN MEWS DAY HOSPITAL</v>
      </c>
      <c r="BE5022" s="133" t="s">
        <v>9964</v>
      </c>
      <c r="BF5022" s="133" t="s">
        <v>9965</v>
      </c>
      <c r="BG5022" s="133" t="s">
        <v>9964</v>
      </c>
      <c r="BH5022" s="133" t="s">
        <v>9965</v>
      </c>
      <c r="BI5022" s="133" t="s">
        <v>9949</v>
      </c>
    </row>
    <row r="5023" spans="56:61" s="20" customFormat="1" ht="15" hidden="1" x14ac:dyDescent="0.25">
      <c r="BD5023" t="str">
        <f t="shared" si="151"/>
        <v>TAFCARE TRUST MENTAL HEALTH SERVICES</v>
      </c>
      <c r="BE5023" s="133" t="s">
        <v>9966</v>
      </c>
      <c r="BF5023" s="133" t="s">
        <v>9967</v>
      </c>
      <c r="BG5023" s="133" t="s">
        <v>9966</v>
      </c>
      <c r="BH5023" s="133" t="s">
        <v>9967</v>
      </c>
      <c r="BI5023" s="133" t="s">
        <v>9949</v>
      </c>
    </row>
    <row r="5024" spans="56:61" s="20" customFormat="1" ht="15" hidden="1" x14ac:dyDescent="0.25">
      <c r="BD5024" t="str">
        <f t="shared" si="151"/>
        <v>TAFCLERKENWELL PROJECT</v>
      </c>
      <c r="BE5024" s="133" t="s">
        <v>9968</v>
      </c>
      <c r="BF5024" s="133" t="s">
        <v>9969</v>
      </c>
      <c r="BG5024" s="133" t="s">
        <v>9968</v>
      </c>
      <c r="BH5024" s="133" t="s">
        <v>9969</v>
      </c>
      <c r="BI5024" s="133" t="s">
        <v>9949</v>
      </c>
    </row>
    <row r="5025" spans="56:61" s="20" customFormat="1" ht="15" hidden="1" x14ac:dyDescent="0.25">
      <c r="BD5025" t="str">
        <f t="shared" si="151"/>
        <v>TAFCOLLINGWOOD BUSINESS CENTRE</v>
      </c>
      <c r="BE5025" s="133" t="s">
        <v>9970</v>
      </c>
      <c r="BF5025" s="133" t="s">
        <v>9971</v>
      </c>
      <c r="BG5025" s="133" t="s">
        <v>9970</v>
      </c>
      <c r="BH5025" s="133" t="s">
        <v>9971</v>
      </c>
      <c r="BI5025" s="133" t="s">
        <v>9949</v>
      </c>
    </row>
    <row r="5026" spans="56:61" s="20" customFormat="1" ht="15" hidden="1" x14ac:dyDescent="0.25">
      <c r="BD5026" t="str">
        <f t="shared" si="151"/>
        <v>TAFCRISIS TEAM (NORTH CAMDEN)</v>
      </c>
      <c r="BE5026" s="133" t="s">
        <v>9972</v>
      </c>
      <c r="BF5026" s="133" t="s">
        <v>9973</v>
      </c>
      <c r="BG5026" s="133" t="s">
        <v>9972</v>
      </c>
      <c r="BH5026" s="133" t="s">
        <v>9973</v>
      </c>
      <c r="BI5026" s="133" t="s">
        <v>9949</v>
      </c>
    </row>
    <row r="5027" spans="56:61" s="20" customFormat="1" ht="15" hidden="1" x14ac:dyDescent="0.25">
      <c r="BD5027" t="str">
        <f t="shared" si="151"/>
        <v>TAFCRISIS TEAM (SOUTH CAMDEN)</v>
      </c>
      <c r="BE5027" s="133" t="s">
        <v>9974</v>
      </c>
      <c r="BF5027" s="133" t="s">
        <v>9975</v>
      </c>
      <c r="BG5027" s="133" t="s">
        <v>9974</v>
      </c>
      <c r="BH5027" s="133" t="s">
        <v>9975</v>
      </c>
      <c r="BI5027" s="133" t="s">
        <v>9949</v>
      </c>
    </row>
    <row r="5028" spans="56:61" s="20" customFormat="1" ht="15" hidden="1" x14ac:dyDescent="0.25">
      <c r="BD5028" t="str">
        <f t="shared" si="151"/>
        <v>TAFDRAYTON PARK COMMUNITY CARE CENTRE</v>
      </c>
      <c r="BE5028" s="133" t="s">
        <v>9976</v>
      </c>
      <c r="BF5028" s="133" t="s">
        <v>9977</v>
      </c>
      <c r="BG5028" s="133" t="s">
        <v>9976</v>
      </c>
      <c r="BH5028" s="133" t="s">
        <v>9977</v>
      </c>
      <c r="BI5028" s="133" t="s">
        <v>9949</v>
      </c>
    </row>
    <row r="5029" spans="56:61" s="20" customFormat="1" ht="15" hidden="1" x14ac:dyDescent="0.25">
      <c r="BD5029" t="str">
        <f t="shared" si="151"/>
        <v>TAFDRAYTON PARK WOMENS SERVICE</v>
      </c>
      <c r="BE5029" s="133" t="s">
        <v>9978</v>
      </c>
      <c r="BF5029" s="133" t="s">
        <v>9979</v>
      </c>
      <c r="BG5029" s="133" t="s">
        <v>9978</v>
      </c>
      <c r="BH5029" s="133" t="s">
        <v>9979</v>
      </c>
      <c r="BI5029" s="133" t="s">
        <v>9949</v>
      </c>
    </row>
    <row r="5030" spans="56:61" s="20" customFormat="1" ht="15" hidden="1" x14ac:dyDescent="0.25">
      <c r="BD5030" t="str">
        <f t="shared" si="151"/>
        <v>TAFEARLY INTERVENTION SERVICE</v>
      </c>
      <c r="BE5030" s="133" t="s">
        <v>9980</v>
      </c>
      <c r="BF5030" s="133" t="s">
        <v>9981</v>
      </c>
      <c r="BG5030" s="133" t="s">
        <v>9980</v>
      </c>
      <c r="BH5030" s="133" t="s">
        <v>9981</v>
      </c>
      <c r="BI5030" s="133" t="s">
        <v>9949</v>
      </c>
    </row>
    <row r="5031" spans="56:61" s="20" customFormat="1" ht="15" hidden="1" x14ac:dyDescent="0.25">
      <c r="BD5031" t="str">
        <f t="shared" si="151"/>
        <v>TAFELTHORNE MENTAL HEALTH &amp; SOCIAL CARE CENTRE</v>
      </c>
      <c r="BE5031" s="133" t="s">
        <v>9982</v>
      </c>
      <c r="BF5031" s="133" t="s">
        <v>9983</v>
      </c>
      <c r="BG5031" s="133" t="s">
        <v>9982</v>
      </c>
      <c r="BH5031" s="133" t="s">
        <v>9983</v>
      </c>
      <c r="BI5031" s="133" t="s">
        <v>9949</v>
      </c>
    </row>
    <row r="5032" spans="56:61" s="20" customFormat="1" ht="15" hidden="1" x14ac:dyDescent="0.25">
      <c r="BD5032" t="str">
        <f t="shared" si="151"/>
        <v>TAFFOCUS TEAM</v>
      </c>
      <c r="BE5032" s="133" t="s">
        <v>9984</v>
      </c>
      <c r="BF5032" s="133" t="s">
        <v>9985</v>
      </c>
      <c r="BG5032" s="133" t="s">
        <v>9984</v>
      </c>
      <c r="BH5032" s="133" t="s">
        <v>9985</v>
      </c>
      <c r="BI5032" s="133" t="s">
        <v>9949</v>
      </c>
    </row>
    <row r="5033" spans="56:61" s="20" customFormat="1" ht="15" hidden="1" x14ac:dyDescent="0.25">
      <c r="BD5033" t="str">
        <f t="shared" si="151"/>
        <v>TAFFORDWYCH ROAD DAY HOSPITAL</v>
      </c>
      <c r="BE5033" s="133" t="s">
        <v>9986</v>
      </c>
      <c r="BF5033" s="133" t="s">
        <v>9987</v>
      </c>
      <c r="BG5033" s="133" t="s">
        <v>9986</v>
      </c>
      <c r="BH5033" s="133" t="s">
        <v>9987</v>
      </c>
      <c r="BI5033" s="133" t="s">
        <v>9949</v>
      </c>
    </row>
    <row r="5034" spans="56:61" s="20" customFormat="1" ht="15" hidden="1" x14ac:dyDescent="0.25">
      <c r="BD5034" t="str">
        <f t="shared" si="151"/>
        <v>TAFGREENLAND ROAD SERVICES</v>
      </c>
      <c r="BE5034" s="133" t="s">
        <v>9988</v>
      </c>
      <c r="BF5034" s="133" t="s">
        <v>9989</v>
      </c>
      <c r="BG5034" s="133" t="s">
        <v>9988</v>
      </c>
      <c r="BH5034" s="133" t="s">
        <v>9989</v>
      </c>
      <c r="BI5034" s="133" t="s">
        <v>9949</v>
      </c>
    </row>
    <row r="5035" spans="56:61" s="20" customFormat="1" ht="15" hidden="1" x14ac:dyDescent="0.25">
      <c r="BD5035" t="str">
        <f t="shared" si="151"/>
        <v>TAFHANLEY GARDENS (RESIDENTIAL SERVICES)</v>
      </c>
      <c r="BE5035" s="133" t="s">
        <v>9990</v>
      </c>
      <c r="BF5035" s="133" t="s">
        <v>9991</v>
      </c>
      <c r="BG5035" s="133" t="s">
        <v>9990</v>
      </c>
      <c r="BH5035" s="133" t="s">
        <v>9991</v>
      </c>
      <c r="BI5035" s="133" t="s">
        <v>9949</v>
      </c>
    </row>
    <row r="5036" spans="56:61" s="20" customFormat="1" ht="15" hidden="1" x14ac:dyDescent="0.25">
      <c r="BD5036" t="str">
        <f t="shared" si="151"/>
        <v>TAFHENLEY ROAD DAY CENTRE</v>
      </c>
      <c r="BE5036" s="133" t="s">
        <v>9992</v>
      </c>
      <c r="BF5036" s="133" t="s">
        <v>9993</v>
      </c>
      <c r="BG5036" s="133" t="s">
        <v>9992</v>
      </c>
      <c r="BH5036" s="133" t="s">
        <v>9993</v>
      </c>
      <c r="BI5036" s="133" t="s">
        <v>9949</v>
      </c>
    </row>
    <row r="5037" spans="56:61" s="20" customFormat="1" ht="15" hidden="1" x14ac:dyDescent="0.25">
      <c r="BD5037" t="str">
        <f t="shared" si="151"/>
        <v>TAFHIGHGATE ACUTE MENTAL HEALTH CENTRE</v>
      </c>
      <c r="BE5037" s="133" t="s">
        <v>9994</v>
      </c>
      <c r="BF5037" s="133" t="s">
        <v>9995</v>
      </c>
      <c r="BG5037" s="133" t="s">
        <v>9994</v>
      </c>
      <c r="BH5037" s="133" t="s">
        <v>9995</v>
      </c>
      <c r="BI5037" s="133" t="s">
        <v>9949</v>
      </c>
    </row>
    <row r="5038" spans="56:61" s="20" customFormat="1" ht="15" hidden="1" x14ac:dyDescent="0.25">
      <c r="BD5038" t="str">
        <f t="shared" si="151"/>
        <v>TAFHIGHGATE ROAD DAY CENTRE</v>
      </c>
      <c r="BE5038" s="133" t="s">
        <v>9996</v>
      </c>
      <c r="BF5038" s="133" t="s">
        <v>9997</v>
      </c>
      <c r="BG5038" s="133" t="s">
        <v>9996</v>
      </c>
      <c r="BH5038" s="133" t="s">
        <v>9997</v>
      </c>
      <c r="BI5038" s="133" t="s">
        <v>9949</v>
      </c>
    </row>
    <row r="5039" spans="56:61" s="20" customFormat="1" ht="15" hidden="1" x14ac:dyDescent="0.25">
      <c r="BD5039" t="str">
        <f t="shared" si="151"/>
        <v>TAFHIGHVIEW &amp; CORNWALLIS COMMUNITY SUPPORT PROJECTS</v>
      </c>
      <c r="BE5039" s="133" t="s">
        <v>9998</v>
      </c>
      <c r="BF5039" s="133" t="s">
        <v>9999</v>
      </c>
      <c r="BG5039" s="133" t="s">
        <v>9998</v>
      </c>
      <c r="BH5039" s="133" t="s">
        <v>9999</v>
      </c>
      <c r="BI5039" s="133" t="s">
        <v>9949</v>
      </c>
    </row>
    <row r="5040" spans="56:61" s="20" customFormat="1" ht="15" hidden="1" x14ac:dyDescent="0.25">
      <c r="BD5040" t="str">
        <f t="shared" si="151"/>
        <v>TAFHILL HOUSE</v>
      </c>
      <c r="BE5040" s="133" t="s">
        <v>10000</v>
      </c>
      <c r="BF5040" s="133" t="s">
        <v>10001</v>
      </c>
      <c r="BG5040" s="133" t="s">
        <v>10000</v>
      </c>
      <c r="BH5040" s="133" t="s">
        <v>10001</v>
      </c>
      <c r="BI5040" s="133" t="s">
        <v>9949</v>
      </c>
    </row>
    <row r="5041" spans="56:61" s="20" customFormat="1" ht="15" hidden="1" x14ac:dyDescent="0.25">
      <c r="BD5041" t="str">
        <f t="shared" si="151"/>
        <v>TAFHUNTER STREET HEALTH CENTRE</v>
      </c>
      <c r="BE5041" s="133" t="s">
        <v>10002</v>
      </c>
      <c r="BF5041" s="133" t="s">
        <v>10003</v>
      </c>
      <c r="BG5041" s="133" t="s">
        <v>10002</v>
      </c>
      <c r="BH5041" s="133" t="s">
        <v>10003</v>
      </c>
      <c r="BI5041" s="133" t="s">
        <v>9949</v>
      </c>
    </row>
    <row r="5042" spans="56:61" s="20" customFormat="1" ht="15" hidden="1" x14ac:dyDescent="0.25">
      <c r="BD5042" t="str">
        <f t="shared" si="151"/>
        <v>TAFIDASS</v>
      </c>
      <c r="BE5042" s="133" t="s">
        <v>10004</v>
      </c>
      <c r="BF5042" s="133" t="s">
        <v>10005</v>
      </c>
      <c r="BG5042" s="133" t="s">
        <v>10004</v>
      </c>
      <c r="BH5042" s="133" t="s">
        <v>10005</v>
      </c>
      <c r="BI5042" s="133" t="s">
        <v>9949</v>
      </c>
    </row>
    <row r="5043" spans="56:61" s="20" customFormat="1" ht="15" hidden="1" x14ac:dyDescent="0.25">
      <c r="BD5043" t="str">
        <f t="shared" si="151"/>
        <v>TAFISATS</v>
      </c>
      <c r="BE5043" s="133" t="s">
        <v>10006</v>
      </c>
      <c r="BF5043" s="133" t="s">
        <v>10007</v>
      </c>
      <c r="BG5043" s="133" t="s">
        <v>10006</v>
      </c>
      <c r="BH5043" s="133" t="s">
        <v>10007</v>
      </c>
      <c r="BI5043" s="133" t="s">
        <v>9949</v>
      </c>
    </row>
    <row r="5044" spans="56:61" s="20" customFormat="1" ht="15" hidden="1" x14ac:dyDescent="0.25">
      <c r="BD5044" t="str">
        <f t="shared" si="151"/>
        <v>TAFISLEDON ROAD MENTAL HEALTH RESOURCE CENTRE</v>
      </c>
      <c r="BE5044" s="133" t="s">
        <v>10008</v>
      </c>
      <c r="BF5044" s="133" t="s">
        <v>10009</v>
      </c>
      <c r="BG5044" s="133" t="s">
        <v>10008</v>
      </c>
      <c r="BH5044" s="133" t="s">
        <v>10009</v>
      </c>
      <c r="BI5044" s="133" t="s">
        <v>9949</v>
      </c>
    </row>
    <row r="5045" spans="56:61" s="20" customFormat="1" ht="15" hidden="1" x14ac:dyDescent="0.25">
      <c r="BD5045" t="str">
        <f t="shared" si="151"/>
        <v>TAFISLINGTON IAPT</v>
      </c>
      <c r="BE5045" s="133" t="s">
        <v>10010</v>
      </c>
      <c r="BF5045" s="133" t="s">
        <v>10011</v>
      </c>
      <c r="BG5045" s="133" t="s">
        <v>10010</v>
      </c>
      <c r="BH5045" s="133" t="s">
        <v>10011</v>
      </c>
      <c r="BI5045" s="133" t="s">
        <v>9949</v>
      </c>
    </row>
    <row r="5046" spans="56:61" s="20" customFormat="1" ht="15" hidden="1" x14ac:dyDescent="0.25">
      <c r="BD5046" t="str">
        <f t="shared" si="151"/>
        <v>TAFISLINGTON LEARNING DIFFICULTIES PARTNERSHIP</v>
      </c>
      <c r="BE5046" s="133" t="s">
        <v>10012</v>
      </c>
      <c r="BF5046" s="133" t="s">
        <v>10013</v>
      </c>
      <c r="BG5046" s="133" t="s">
        <v>10012</v>
      </c>
      <c r="BH5046" s="133" t="s">
        <v>10013</v>
      </c>
      <c r="BI5046" s="133" t="s">
        <v>9949</v>
      </c>
    </row>
    <row r="5047" spans="56:61" s="20" customFormat="1" ht="15" hidden="1" x14ac:dyDescent="0.25">
      <c r="BD5047" t="str">
        <f t="shared" si="151"/>
        <v>TAFKINGS CROSS ROAD</v>
      </c>
      <c r="BE5047" s="133" t="s">
        <v>10014</v>
      </c>
      <c r="BF5047" s="133" t="s">
        <v>10015</v>
      </c>
      <c r="BG5047" s="133" t="s">
        <v>10014</v>
      </c>
      <c r="BH5047" s="133" t="s">
        <v>10015</v>
      </c>
      <c r="BI5047" s="133" t="s">
        <v>9949</v>
      </c>
    </row>
    <row r="5048" spans="56:61" s="20" customFormat="1" ht="15" hidden="1" x14ac:dyDescent="0.25">
      <c r="BD5048" t="str">
        <f t="shared" si="151"/>
        <v>TAFKINGSTON DRUG &amp; ALCOHOL SERVICE</v>
      </c>
      <c r="BE5048" s="133" t="s">
        <v>10016</v>
      </c>
      <c r="BF5048" s="133" t="s">
        <v>10017</v>
      </c>
      <c r="BG5048" s="133" t="s">
        <v>10016</v>
      </c>
      <c r="BH5048" s="133" t="s">
        <v>10017</v>
      </c>
      <c r="BI5048" s="133" t="s">
        <v>9949</v>
      </c>
    </row>
    <row r="5049" spans="56:61" s="20" customFormat="1" ht="15" hidden="1" x14ac:dyDescent="0.25">
      <c r="BD5049" t="str">
        <f t="shared" si="151"/>
        <v>TAFLAMBO DAY CENTRE</v>
      </c>
      <c r="BE5049" s="133" t="s">
        <v>10018</v>
      </c>
      <c r="BF5049" s="133" t="s">
        <v>10019</v>
      </c>
      <c r="BG5049" s="133" t="s">
        <v>10018</v>
      </c>
      <c r="BH5049" s="133" t="s">
        <v>10019</v>
      </c>
      <c r="BI5049" s="133" t="s">
        <v>9949</v>
      </c>
    </row>
    <row r="5050" spans="56:61" s="20" customFormat="1" ht="15" hidden="1" x14ac:dyDescent="0.25">
      <c r="BD5050" t="str">
        <f t="shared" si="151"/>
        <v>TAFNETHERWOOD CENTRE</v>
      </c>
      <c r="BE5050" s="133" t="s">
        <v>10020</v>
      </c>
      <c r="BF5050" s="133" t="s">
        <v>10021</v>
      </c>
      <c r="BG5050" s="133" t="s">
        <v>10020</v>
      </c>
      <c r="BH5050" s="133" t="s">
        <v>10021</v>
      </c>
      <c r="BI5050" s="133" t="s">
        <v>9949</v>
      </c>
    </row>
    <row r="5051" spans="56:61" s="20" customFormat="1" ht="15" hidden="1" x14ac:dyDescent="0.25">
      <c r="BD5051" t="str">
        <f t="shared" si="151"/>
        <v>TAFNORTH CAMDEN DRUG SERVICES (RESPONSE)</v>
      </c>
      <c r="BE5051" s="133" t="s">
        <v>10022</v>
      </c>
      <c r="BF5051" s="133" t="s">
        <v>10023</v>
      </c>
      <c r="BG5051" s="133" t="s">
        <v>10022</v>
      </c>
      <c r="BH5051" s="133" t="s">
        <v>10023</v>
      </c>
      <c r="BI5051" s="133" t="s">
        <v>9949</v>
      </c>
    </row>
    <row r="5052" spans="56:61" s="20" customFormat="1" ht="15" hidden="1" x14ac:dyDescent="0.25">
      <c r="BD5052" t="str">
        <f t="shared" si="151"/>
        <v>TAFNORTH ISLINGTON CRISIS TEAM</v>
      </c>
      <c r="BE5052" s="133" t="s">
        <v>10024</v>
      </c>
      <c r="BF5052" s="133" t="s">
        <v>10025</v>
      </c>
      <c r="BG5052" s="133" t="s">
        <v>10024</v>
      </c>
      <c r="BH5052" s="133" t="s">
        <v>10025</v>
      </c>
      <c r="BI5052" s="133" t="s">
        <v>9949</v>
      </c>
    </row>
    <row r="5053" spans="56:61" s="20" customFormat="1" ht="15" hidden="1" x14ac:dyDescent="0.25">
      <c r="BD5053" t="str">
        <f t="shared" si="151"/>
        <v>TAFPECKWATER CENTRE</v>
      </c>
      <c r="BE5053" s="133" t="s">
        <v>10026</v>
      </c>
      <c r="BF5053" s="133" t="s">
        <v>10027</v>
      </c>
      <c r="BG5053" s="133" t="s">
        <v>10026</v>
      </c>
      <c r="BH5053" s="133" t="s">
        <v>10027</v>
      </c>
      <c r="BI5053" s="133" t="s">
        <v>9949</v>
      </c>
    </row>
    <row r="5054" spans="56:61" s="20" customFormat="1" ht="15" hidden="1" x14ac:dyDescent="0.25">
      <c r="BD5054" t="str">
        <f t="shared" si="151"/>
        <v>TAFPINE STREET DAY CENTRE</v>
      </c>
      <c r="BE5054" s="133" t="s">
        <v>10028</v>
      </c>
      <c r="BF5054" s="133" t="s">
        <v>10029</v>
      </c>
      <c r="BG5054" s="133" t="s">
        <v>10028</v>
      </c>
      <c r="BH5054" s="133" t="s">
        <v>10029</v>
      </c>
      <c r="BI5054" s="133" t="s">
        <v>9949</v>
      </c>
    </row>
    <row r="5055" spans="56:61" s="20" customFormat="1" ht="15" hidden="1" x14ac:dyDescent="0.25">
      <c r="BD5055" t="str">
        <f t="shared" si="151"/>
        <v>TAFPSYCHOLOGY A14 ARCHWAY WING</v>
      </c>
      <c r="BE5055" s="133" t="s">
        <v>10030</v>
      </c>
      <c r="BF5055" s="133" t="s">
        <v>10031</v>
      </c>
      <c r="BG5055" s="133" t="s">
        <v>10030</v>
      </c>
      <c r="BH5055" s="133" t="s">
        <v>10031</v>
      </c>
      <c r="BI5055" s="133" t="s">
        <v>9949</v>
      </c>
    </row>
    <row r="5056" spans="56:61" s="20" customFormat="1" ht="15" hidden="1" x14ac:dyDescent="0.25">
      <c r="BD5056" t="str">
        <f t="shared" si="151"/>
        <v>TAFQUEEN MARY'S HOUSE</v>
      </c>
      <c r="BE5056" s="133" t="s">
        <v>10032</v>
      </c>
      <c r="BF5056" s="133" t="s">
        <v>1135</v>
      </c>
      <c r="BG5056" s="133" t="s">
        <v>10032</v>
      </c>
      <c r="BH5056" s="133" t="s">
        <v>1135</v>
      </c>
      <c r="BI5056" s="133" t="s">
        <v>9949</v>
      </c>
    </row>
    <row r="5057" spans="56:61" s="20" customFormat="1" ht="15" hidden="1" x14ac:dyDescent="0.25">
      <c r="BD5057" t="str">
        <f t="shared" si="151"/>
        <v>TAFR&amp;R TEAM (NORTH CAMDEN)</v>
      </c>
      <c r="BE5057" s="133" t="s">
        <v>10033</v>
      </c>
      <c r="BF5057" s="133" t="s">
        <v>10034</v>
      </c>
      <c r="BG5057" s="133" t="s">
        <v>10033</v>
      </c>
      <c r="BH5057" s="133" t="s">
        <v>10034</v>
      </c>
      <c r="BI5057" s="133" t="s">
        <v>9949</v>
      </c>
    </row>
    <row r="5058" spans="56:61" s="20" customFormat="1" ht="15" hidden="1" x14ac:dyDescent="0.25">
      <c r="BD5058" t="str">
        <f t="shared" si="151"/>
        <v>TAFR&amp;R TEAM (NORTH ISLINGTON)</v>
      </c>
      <c r="BE5058" s="133" t="s">
        <v>10035</v>
      </c>
      <c r="BF5058" s="133" t="s">
        <v>10036</v>
      </c>
      <c r="BG5058" s="133" t="s">
        <v>10035</v>
      </c>
      <c r="BH5058" s="133" t="s">
        <v>10036</v>
      </c>
      <c r="BI5058" s="133" t="s">
        <v>9949</v>
      </c>
    </row>
    <row r="5059" spans="56:61" s="20" customFormat="1" ht="15" hidden="1" x14ac:dyDescent="0.25">
      <c r="BD5059" t="str">
        <f t="shared" si="151"/>
        <v>TAFR&amp;R TEAM (SOUTH ISLINGTON)</v>
      </c>
      <c r="BE5059" s="133" t="s">
        <v>10037</v>
      </c>
      <c r="BF5059" s="133" t="s">
        <v>10038</v>
      </c>
      <c r="BG5059" s="133" t="s">
        <v>10037</v>
      </c>
      <c r="BH5059" s="133" t="s">
        <v>10038</v>
      </c>
      <c r="BI5059" s="133" t="s">
        <v>9949</v>
      </c>
    </row>
    <row r="5060" spans="56:61" s="20" customFormat="1" ht="15" hidden="1" x14ac:dyDescent="0.25">
      <c r="BD5060" t="str">
        <f t="shared" si="151"/>
        <v>TAFRAGLAN DAY CENTRE</v>
      </c>
      <c r="BE5060" s="133" t="s">
        <v>10039</v>
      </c>
      <c r="BF5060" s="133" t="s">
        <v>10040</v>
      </c>
      <c r="BG5060" s="133" t="s">
        <v>10039</v>
      </c>
      <c r="BH5060" s="133" t="s">
        <v>10040</v>
      </c>
      <c r="BI5060" s="133" t="s">
        <v>9949</v>
      </c>
    </row>
    <row r="5061" spans="56:61" s="20" customFormat="1" ht="15" hidden="1" x14ac:dyDescent="0.25">
      <c r="BD5061" t="str">
        <f t="shared" si="151"/>
        <v>TAFROYAL FREE GROVE CENTRE</v>
      </c>
      <c r="BE5061" s="133" t="s">
        <v>10041</v>
      </c>
      <c r="BF5061" s="133" t="s">
        <v>10042</v>
      </c>
      <c r="BG5061" s="133" t="s">
        <v>10041</v>
      </c>
      <c r="BH5061" s="133" t="s">
        <v>10042</v>
      </c>
      <c r="BI5061" s="133" t="s">
        <v>9949</v>
      </c>
    </row>
    <row r="5062" spans="56:61" s="20" customFormat="1" ht="15" hidden="1" x14ac:dyDescent="0.25">
      <c r="BD5062" t="str">
        <f t="shared" si="151"/>
        <v>TAFROYAL FREE HOSPITAL</v>
      </c>
      <c r="BE5062" s="133" t="s">
        <v>10043</v>
      </c>
      <c r="BF5062" s="133" t="s">
        <v>1137</v>
      </c>
      <c r="BG5062" s="133" t="s">
        <v>10043</v>
      </c>
      <c r="BH5062" s="133" t="s">
        <v>1137</v>
      </c>
      <c r="BI5062" s="133" t="s">
        <v>9949</v>
      </c>
    </row>
    <row r="5063" spans="56:61" s="20" customFormat="1" ht="15" hidden="1" x14ac:dyDescent="0.25">
      <c r="BD5063" t="str">
        <f t="shared" si="151"/>
        <v>TAFSAMH CMHT (ISLINGTON)</v>
      </c>
      <c r="BE5063" s="133" t="s">
        <v>10044</v>
      </c>
      <c r="BF5063" s="133" t="s">
        <v>10045</v>
      </c>
      <c r="BG5063" s="133" t="s">
        <v>10044</v>
      </c>
      <c r="BH5063" s="133" t="s">
        <v>10045</v>
      </c>
      <c r="BI5063" s="133" t="s">
        <v>9949</v>
      </c>
    </row>
    <row r="5064" spans="56:61" s="20" customFormat="1" ht="15" hidden="1" x14ac:dyDescent="0.25">
      <c r="BD5064" t="str">
        <f t="shared" si="151"/>
        <v>TAFSHAFTESBURY ROAD (RESIDENTIAL SERVICES)</v>
      </c>
      <c r="BE5064" s="133" t="s">
        <v>10046</v>
      </c>
      <c r="BF5064" s="133" t="s">
        <v>10047</v>
      </c>
      <c r="BG5064" s="133" t="s">
        <v>10046</v>
      </c>
      <c r="BH5064" s="133" t="s">
        <v>10047</v>
      </c>
      <c r="BI5064" s="133" t="s">
        <v>9949</v>
      </c>
    </row>
    <row r="5065" spans="56:61" s="20" customFormat="1" ht="15" hidden="1" x14ac:dyDescent="0.25">
      <c r="BD5065" t="str">
        <f t="shared" ref="BD5065:BD5114" si="152">CONCATENATE(LEFT(BE5065, 3),BF5065)</f>
        <v>TAFSOUTH CAMDEN DRUG SERVICES</v>
      </c>
      <c r="BE5065" s="133" t="s">
        <v>10048</v>
      </c>
      <c r="BF5065" s="133" t="s">
        <v>10049</v>
      </c>
      <c r="BG5065" s="133" t="s">
        <v>10048</v>
      </c>
      <c r="BH5065" s="133" t="s">
        <v>10049</v>
      </c>
      <c r="BI5065" s="133" t="s">
        <v>9949</v>
      </c>
    </row>
    <row r="5066" spans="56:61" s="20" customFormat="1" ht="15" hidden="1" x14ac:dyDescent="0.25">
      <c r="BD5066" t="str">
        <f t="shared" si="152"/>
        <v>TAFSOUTH ISLINGTON CRISIS TEAM</v>
      </c>
      <c r="BE5066" s="133" t="s">
        <v>10050</v>
      </c>
      <c r="BF5066" s="133" t="s">
        <v>10051</v>
      </c>
      <c r="BG5066" s="133" t="s">
        <v>10050</v>
      </c>
      <c r="BH5066" s="133" t="s">
        <v>10051</v>
      </c>
      <c r="BI5066" s="133" t="s">
        <v>9949</v>
      </c>
    </row>
    <row r="5067" spans="56:61" s="20" customFormat="1" ht="15" hidden="1" x14ac:dyDescent="0.25">
      <c r="BD5067" t="str">
        <f t="shared" si="152"/>
        <v>TAFST LUKES WOODSIDE HOSPITAL</v>
      </c>
      <c r="BE5067" s="133" t="s">
        <v>10052</v>
      </c>
      <c r="BF5067" s="133" t="s">
        <v>10053</v>
      </c>
      <c r="BG5067" s="133" t="s">
        <v>10052</v>
      </c>
      <c r="BH5067" s="133" t="s">
        <v>10053</v>
      </c>
      <c r="BI5067" s="133" t="s">
        <v>9949</v>
      </c>
    </row>
    <row r="5068" spans="56:61" s="20" customFormat="1" ht="15" hidden="1" x14ac:dyDescent="0.25">
      <c r="BD5068" t="str">
        <f t="shared" si="152"/>
        <v>TAFST PANCRAS HOSPITAL</v>
      </c>
      <c r="BE5068" s="133" t="s">
        <v>10054</v>
      </c>
      <c r="BF5068" s="133" t="s">
        <v>5322</v>
      </c>
      <c r="BG5068" s="133" t="s">
        <v>10054</v>
      </c>
      <c r="BH5068" s="133" t="s">
        <v>5322</v>
      </c>
      <c r="BI5068" s="133" t="s">
        <v>9949</v>
      </c>
    </row>
    <row r="5069" spans="56:61" s="20" customFormat="1" ht="15" hidden="1" x14ac:dyDescent="0.25">
      <c r="BD5069" t="str">
        <f t="shared" si="152"/>
        <v>TAFSTACEY STREET NURSING HOME</v>
      </c>
      <c r="BE5069" s="133" t="s">
        <v>10055</v>
      </c>
      <c r="BF5069" s="133" t="s">
        <v>10056</v>
      </c>
      <c r="BG5069" s="133" t="s">
        <v>10055</v>
      </c>
      <c r="BH5069" s="133" t="s">
        <v>10056</v>
      </c>
      <c r="BI5069" s="133" t="s">
        <v>9949</v>
      </c>
    </row>
    <row r="5070" spans="56:61" s="20" customFormat="1" ht="15" hidden="1" x14ac:dyDescent="0.25">
      <c r="BD5070" t="str">
        <f t="shared" si="152"/>
        <v>TAFTOTTENHAM MEWS RESOURCE CENTRE</v>
      </c>
      <c r="BE5070" s="133" t="s">
        <v>10057</v>
      </c>
      <c r="BF5070" s="133" t="s">
        <v>10058</v>
      </c>
      <c r="BG5070" s="133" t="s">
        <v>10057</v>
      </c>
      <c r="BH5070" s="133" t="s">
        <v>10058</v>
      </c>
      <c r="BI5070" s="133" t="s">
        <v>9949</v>
      </c>
    </row>
    <row r="5071" spans="56:61" s="20" customFormat="1" ht="15" hidden="1" x14ac:dyDescent="0.25">
      <c r="BD5071" t="str">
        <f t="shared" si="152"/>
        <v>TAFTRAUMATIC STRESS CLINIC</v>
      </c>
      <c r="BE5071" s="133" t="s">
        <v>10059</v>
      </c>
      <c r="BF5071" s="133" t="s">
        <v>10060</v>
      </c>
      <c r="BG5071" s="133" t="s">
        <v>10059</v>
      </c>
      <c r="BH5071" s="133" t="s">
        <v>10060</v>
      </c>
      <c r="BI5071" s="133" t="s">
        <v>9949</v>
      </c>
    </row>
    <row r="5072" spans="56:61" s="20" customFormat="1" ht="15" hidden="1" x14ac:dyDescent="0.25">
      <c r="BD5072" t="str">
        <f t="shared" si="152"/>
        <v>TAHARBOURTHORNE</v>
      </c>
      <c r="BE5072" s="133" t="s">
        <v>10061</v>
      </c>
      <c r="BF5072" s="133" t="s">
        <v>10062</v>
      </c>
      <c r="BG5072" s="133" t="s">
        <v>10061</v>
      </c>
      <c r="BH5072" s="133" t="s">
        <v>10062</v>
      </c>
      <c r="BI5072" s="133" t="s">
        <v>10063</v>
      </c>
    </row>
    <row r="5073" spans="56:61" s="20" customFormat="1" ht="15" hidden="1" x14ac:dyDescent="0.25">
      <c r="BD5073" t="str">
        <f t="shared" si="152"/>
        <v>TAHBEECH HILL</v>
      </c>
      <c r="BE5073" s="133" t="s">
        <v>10064</v>
      </c>
      <c r="BF5073" s="133" t="s">
        <v>10065</v>
      </c>
      <c r="BG5073" s="133" t="s">
        <v>10064</v>
      </c>
      <c r="BH5073" s="133" t="s">
        <v>10065</v>
      </c>
      <c r="BI5073" s="133" t="s">
        <v>10063</v>
      </c>
    </row>
    <row r="5074" spans="56:61" s="20" customFormat="1" ht="15" hidden="1" x14ac:dyDescent="0.25">
      <c r="BD5074" t="str">
        <f t="shared" si="152"/>
        <v>TAHBEIGHTON HOSPITAL</v>
      </c>
      <c r="BE5074" s="133" t="s">
        <v>10066</v>
      </c>
      <c r="BF5074" s="133" t="s">
        <v>10067</v>
      </c>
      <c r="BG5074" s="133" t="s">
        <v>10066</v>
      </c>
      <c r="BH5074" s="133" t="s">
        <v>10067</v>
      </c>
      <c r="BI5074" s="133" t="s">
        <v>10063</v>
      </c>
    </row>
    <row r="5075" spans="56:61" s="20" customFormat="1" ht="15" hidden="1" x14ac:dyDescent="0.25">
      <c r="BD5075" t="str">
        <f t="shared" si="152"/>
        <v>TAHBOLE HILL RESIDENTIAL HOME</v>
      </c>
      <c r="BE5075" s="133" t="s">
        <v>10068</v>
      </c>
      <c r="BF5075" s="133" t="s">
        <v>10069</v>
      </c>
      <c r="BG5075" s="133" t="s">
        <v>10068</v>
      </c>
      <c r="BH5075" s="133" t="s">
        <v>10069</v>
      </c>
      <c r="BI5075" s="133" t="s">
        <v>10063</v>
      </c>
    </row>
    <row r="5076" spans="56:61" s="20" customFormat="1" ht="15" hidden="1" x14ac:dyDescent="0.25">
      <c r="BD5076" t="str">
        <f t="shared" si="152"/>
        <v>TAHBRAESIDE</v>
      </c>
      <c r="BE5076" s="133" t="s">
        <v>10070</v>
      </c>
      <c r="BF5076" s="133" t="s">
        <v>7837</v>
      </c>
      <c r="BG5076" s="133" t="s">
        <v>10070</v>
      </c>
      <c r="BH5076" s="133" t="s">
        <v>7837</v>
      </c>
      <c r="BI5076" s="133" t="s">
        <v>10063</v>
      </c>
    </row>
    <row r="5077" spans="56:61" s="20" customFormat="1" ht="15" hidden="1" x14ac:dyDescent="0.25">
      <c r="BD5077" t="str">
        <f t="shared" si="152"/>
        <v>TAHCASTLE MARKET BUILDING</v>
      </c>
      <c r="BE5077" s="133" t="s">
        <v>10071</v>
      </c>
      <c r="BF5077" s="133" t="s">
        <v>10072</v>
      </c>
      <c r="BG5077" s="133" t="s">
        <v>10071</v>
      </c>
      <c r="BH5077" s="133" t="s">
        <v>10072</v>
      </c>
      <c r="BI5077" s="133" t="s">
        <v>10063</v>
      </c>
    </row>
    <row r="5078" spans="56:61" s="20" customFormat="1" ht="15" hidden="1" x14ac:dyDescent="0.25">
      <c r="BD5078" t="str">
        <f t="shared" si="152"/>
        <v>TAHCENTENARY ANNEXE</v>
      </c>
      <c r="BE5078" s="133" t="s">
        <v>10073</v>
      </c>
      <c r="BF5078" s="133" t="s">
        <v>10074</v>
      </c>
      <c r="BG5078" s="133" t="s">
        <v>10073</v>
      </c>
      <c r="BH5078" s="133" t="s">
        <v>10074</v>
      </c>
      <c r="BI5078" s="133" t="s">
        <v>10063</v>
      </c>
    </row>
    <row r="5079" spans="56:61" s="20" customFormat="1" ht="15" hidden="1" x14ac:dyDescent="0.25">
      <c r="BD5079" t="str">
        <f t="shared" si="152"/>
        <v>TAHFIRST START NURSERY</v>
      </c>
      <c r="BE5079" s="133" t="s">
        <v>10075</v>
      </c>
      <c r="BF5079" s="133" t="s">
        <v>10076</v>
      </c>
      <c r="BG5079" s="133" t="s">
        <v>10075</v>
      </c>
      <c r="BH5079" s="133" t="s">
        <v>10076</v>
      </c>
      <c r="BI5079" s="133" t="s">
        <v>10063</v>
      </c>
    </row>
    <row r="5080" spans="56:61" s="20" customFormat="1" ht="15" hidden="1" x14ac:dyDescent="0.25">
      <c r="BD5080" t="str">
        <f t="shared" si="152"/>
        <v>TAHFOREST CLOSE</v>
      </c>
      <c r="BE5080" s="133" t="s">
        <v>10077</v>
      </c>
      <c r="BF5080" s="133" t="s">
        <v>10078</v>
      </c>
      <c r="BG5080" s="133" t="s">
        <v>10077</v>
      </c>
      <c r="BH5080" s="133" t="s">
        <v>10078</v>
      </c>
      <c r="BI5080" s="133" t="s">
        <v>10063</v>
      </c>
    </row>
    <row r="5081" spans="56:61" s="20" customFormat="1" ht="15" hidden="1" x14ac:dyDescent="0.25">
      <c r="BD5081" t="str">
        <f t="shared" si="152"/>
        <v>TAHFOREST LODGE</v>
      </c>
      <c r="BE5081" s="133" t="s">
        <v>10079</v>
      </c>
      <c r="BF5081" s="133" t="s">
        <v>5927</v>
      </c>
      <c r="BG5081" s="133" t="s">
        <v>10079</v>
      </c>
      <c r="BH5081" s="133" t="s">
        <v>5927</v>
      </c>
      <c r="BI5081" s="133" t="s">
        <v>10063</v>
      </c>
    </row>
    <row r="5082" spans="56:61" s="20" customFormat="1" ht="15" hidden="1" x14ac:dyDescent="0.25">
      <c r="BD5082" t="str">
        <f t="shared" si="152"/>
        <v>TAHFOX HILL</v>
      </c>
      <c r="BE5082" s="133" t="s">
        <v>10080</v>
      </c>
      <c r="BF5082" s="133" t="s">
        <v>10081</v>
      </c>
      <c r="BG5082" s="133" t="s">
        <v>10080</v>
      </c>
      <c r="BH5082" s="133" t="s">
        <v>10081</v>
      </c>
      <c r="BI5082" s="133" t="s">
        <v>10063</v>
      </c>
    </row>
    <row r="5083" spans="56:61" s="20" customFormat="1" ht="15" hidden="1" x14ac:dyDescent="0.25">
      <c r="BD5083" t="str">
        <f t="shared" si="152"/>
        <v>TAHGREENACRES</v>
      </c>
      <c r="BE5083" s="133" t="s">
        <v>10082</v>
      </c>
      <c r="BF5083" s="133" t="s">
        <v>7226</v>
      </c>
      <c r="BG5083" s="133" t="s">
        <v>10082</v>
      </c>
      <c r="BH5083" s="133" t="s">
        <v>7226</v>
      </c>
      <c r="BI5083" s="133" t="s">
        <v>10063</v>
      </c>
    </row>
    <row r="5084" spans="56:61" s="20" customFormat="1" ht="15" hidden="1" x14ac:dyDescent="0.25">
      <c r="BD5084" t="str">
        <f t="shared" si="152"/>
        <v>TAHGRENOSIDE GRANGE</v>
      </c>
      <c r="BE5084" s="133" t="s">
        <v>10083</v>
      </c>
      <c r="BF5084" s="133" t="s">
        <v>10084</v>
      </c>
      <c r="BG5084" s="133" t="s">
        <v>10083</v>
      </c>
      <c r="BH5084" s="133" t="s">
        <v>10084</v>
      </c>
      <c r="BI5084" s="133" t="s">
        <v>10063</v>
      </c>
    </row>
    <row r="5085" spans="56:61" s="20" customFormat="1" ht="15" hidden="1" x14ac:dyDescent="0.25">
      <c r="BD5085" t="str">
        <f t="shared" si="152"/>
        <v>TAHHURLFIELD VIEW</v>
      </c>
      <c r="BE5085" s="133" t="s">
        <v>10085</v>
      </c>
      <c r="BF5085" s="133" t="s">
        <v>10086</v>
      </c>
      <c r="BG5085" s="133" t="s">
        <v>10085</v>
      </c>
      <c r="BH5085" s="133" t="s">
        <v>10086</v>
      </c>
      <c r="BI5085" s="133" t="s">
        <v>10063</v>
      </c>
    </row>
    <row r="5086" spans="56:61" s="20" customFormat="1" ht="15" hidden="1" x14ac:dyDescent="0.25">
      <c r="BD5086" t="str">
        <f t="shared" si="152"/>
        <v>TAHINTENSIVE SUPPORT SERVICE</v>
      </c>
      <c r="BE5086" s="133" t="s">
        <v>10087</v>
      </c>
      <c r="BF5086" s="133" t="s">
        <v>10088</v>
      </c>
      <c r="BG5086" s="133" t="s">
        <v>10087</v>
      </c>
      <c r="BH5086" s="133" t="s">
        <v>10088</v>
      </c>
      <c r="BI5086" s="133" t="s">
        <v>10063</v>
      </c>
    </row>
    <row r="5087" spans="56:61" s="20" customFormat="1" ht="15" hidden="1" x14ac:dyDescent="0.25">
      <c r="BD5087" t="str">
        <f t="shared" si="152"/>
        <v>TAHMANSFIELD VIEW</v>
      </c>
      <c r="BE5087" s="133" t="s">
        <v>10089</v>
      </c>
      <c r="BF5087" s="133" t="s">
        <v>10090</v>
      </c>
      <c r="BG5087" s="133" t="s">
        <v>10089</v>
      </c>
      <c r="BH5087" s="133" t="s">
        <v>10090</v>
      </c>
      <c r="BI5087" s="133" t="s">
        <v>10063</v>
      </c>
    </row>
    <row r="5088" spans="56:61" s="20" customFormat="1" ht="15" hidden="1" x14ac:dyDescent="0.25">
      <c r="BD5088" t="str">
        <f t="shared" si="152"/>
        <v>TAHMICHAEL CARLISLE CENTRE</v>
      </c>
      <c r="BE5088" s="133" t="s">
        <v>10091</v>
      </c>
      <c r="BF5088" s="133" t="s">
        <v>10092</v>
      </c>
      <c r="BG5088" s="133" t="s">
        <v>10091</v>
      </c>
      <c r="BH5088" s="133" t="s">
        <v>10092</v>
      </c>
      <c r="BI5088" s="133" t="s">
        <v>10063</v>
      </c>
    </row>
    <row r="5089" spans="56:61" s="20" customFormat="1" ht="15" hidden="1" x14ac:dyDescent="0.25">
      <c r="BD5089" t="str">
        <f t="shared" si="152"/>
        <v>TAHMILLBROOK</v>
      </c>
      <c r="BE5089" s="133" t="s">
        <v>10093</v>
      </c>
      <c r="BF5089" s="133" t="s">
        <v>10094</v>
      </c>
      <c r="BG5089" s="133" t="s">
        <v>10093</v>
      </c>
      <c r="BH5089" s="133" t="s">
        <v>10094</v>
      </c>
      <c r="BI5089" s="133" t="s">
        <v>10063</v>
      </c>
    </row>
    <row r="5090" spans="56:61" s="20" customFormat="1" ht="15" hidden="1" x14ac:dyDescent="0.25">
      <c r="BD5090" t="str">
        <f t="shared" si="152"/>
        <v>TAHNORTHERN GENERAL HOSPITAL</v>
      </c>
      <c r="BE5090" s="133" t="s">
        <v>10095</v>
      </c>
      <c r="BF5090" s="133" t="s">
        <v>1433</v>
      </c>
      <c r="BG5090" s="133" t="s">
        <v>10095</v>
      </c>
      <c r="BH5090" s="133" t="s">
        <v>1433</v>
      </c>
      <c r="BI5090" s="133" t="s">
        <v>10063</v>
      </c>
    </row>
    <row r="5091" spans="56:61" s="20" customFormat="1" ht="15" hidden="1" x14ac:dyDescent="0.25">
      <c r="BD5091" t="str">
        <f t="shared" si="152"/>
        <v>TAHOAKWOOD YPC</v>
      </c>
      <c r="BE5091" s="133" t="s">
        <v>10096</v>
      </c>
      <c r="BF5091" s="133" t="s">
        <v>10097</v>
      </c>
      <c r="BG5091" s="133" t="s">
        <v>10096</v>
      </c>
      <c r="BH5091" s="133" t="s">
        <v>10097</v>
      </c>
      <c r="BI5091" s="133" t="s">
        <v>10063</v>
      </c>
    </row>
    <row r="5092" spans="56:61" s="20" customFormat="1" ht="15" hidden="1" x14ac:dyDescent="0.25">
      <c r="BD5092" t="str">
        <f t="shared" si="152"/>
        <v>TAHPRESIDENT PARK</v>
      </c>
      <c r="BE5092" s="133" t="s">
        <v>10098</v>
      </c>
      <c r="BF5092" s="133" t="s">
        <v>10099</v>
      </c>
      <c r="BG5092" s="133" t="s">
        <v>10098</v>
      </c>
      <c r="BH5092" s="133" t="s">
        <v>10099</v>
      </c>
      <c r="BI5092" s="133" t="s">
        <v>10063</v>
      </c>
    </row>
    <row r="5093" spans="56:61" s="20" customFormat="1" ht="15" hidden="1" x14ac:dyDescent="0.25">
      <c r="BD5093" t="str">
        <f t="shared" si="152"/>
        <v>TAHPSYCHIATRIC OUT PATIENTS</v>
      </c>
      <c r="BE5093" s="133" t="s">
        <v>10100</v>
      </c>
      <c r="BF5093" s="133" t="s">
        <v>10101</v>
      </c>
      <c r="BG5093" s="133" t="s">
        <v>10100</v>
      </c>
      <c r="BH5093" s="133" t="s">
        <v>10101</v>
      </c>
      <c r="BI5093" s="133" t="s">
        <v>10063</v>
      </c>
    </row>
    <row r="5094" spans="56:61" s="20" customFormat="1" ht="15" hidden="1" x14ac:dyDescent="0.25">
      <c r="BD5094" t="str">
        <f t="shared" si="152"/>
        <v>TAHRIVERMEAD UNIT</v>
      </c>
      <c r="BE5094" s="133" t="s">
        <v>10102</v>
      </c>
      <c r="BF5094" s="133" t="s">
        <v>10103</v>
      </c>
      <c r="BG5094" s="133" t="s">
        <v>10102</v>
      </c>
      <c r="BH5094" s="133" t="s">
        <v>10103</v>
      </c>
      <c r="BI5094" s="133" t="s">
        <v>10063</v>
      </c>
    </row>
    <row r="5095" spans="56:61" s="20" customFormat="1" ht="15" hidden="1" x14ac:dyDescent="0.25">
      <c r="BD5095" t="str">
        <f t="shared" si="152"/>
        <v>TAHROYAL HALLAMSHIRE HOSPITAL</v>
      </c>
      <c r="BE5095" s="133" t="s">
        <v>10104</v>
      </c>
      <c r="BF5095" s="133" t="s">
        <v>2459</v>
      </c>
      <c r="BG5095" s="133" t="s">
        <v>10104</v>
      </c>
      <c r="BH5095" s="133" t="s">
        <v>2459</v>
      </c>
      <c r="BI5095" s="133" t="s">
        <v>10063</v>
      </c>
    </row>
    <row r="5096" spans="56:61" s="20" customFormat="1" ht="15" hidden="1" x14ac:dyDescent="0.25">
      <c r="BD5096" t="str">
        <f t="shared" si="152"/>
        <v>TAHSHIRLE HILL</v>
      </c>
      <c r="BE5096" s="133" t="s">
        <v>10105</v>
      </c>
      <c r="BF5096" s="133" t="s">
        <v>10106</v>
      </c>
      <c r="BG5096" s="133" t="s">
        <v>10105</v>
      </c>
      <c r="BH5096" s="133" t="s">
        <v>10106</v>
      </c>
      <c r="BI5096" s="133" t="s">
        <v>10063</v>
      </c>
    </row>
    <row r="5097" spans="56:61" s="20" customFormat="1" ht="15" hidden="1" x14ac:dyDescent="0.25">
      <c r="BD5097" t="str">
        <f t="shared" si="152"/>
        <v>TAHST GEORGE'S COMMUNITY BASE</v>
      </c>
      <c r="BE5097" s="133" t="s">
        <v>10107</v>
      </c>
      <c r="BF5097" s="133" t="s">
        <v>10108</v>
      </c>
      <c r="BG5097" s="133" t="s">
        <v>10107</v>
      </c>
      <c r="BH5097" s="133" t="s">
        <v>10108</v>
      </c>
      <c r="BI5097" s="133" t="s">
        <v>10063</v>
      </c>
    </row>
    <row r="5098" spans="56:61" s="20" customFormat="1" ht="15" hidden="1" x14ac:dyDescent="0.25">
      <c r="BD5098" t="str">
        <f t="shared" si="152"/>
        <v>TAHTHE LONGLEY CENTRE</v>
      </c>
      <c r="BE5098" s="133" t="s">
        <v>10109</v>
      </c>
      <c r="BF5098" s="133" t="s">
        <v>10110</v>
      </c>
      <c r="BG5098" s="133" t="s">
        <v>10109</v>
      </c>
      <c r="BH5098" s="133" t="s">
        <v>10110</v>
      </c>
      <c r="BI5098" s="133" t="s">
        <v>10063</v>
      </c>
    </row>
    <row r="5099" spans="56:61" s="20" customFormat="1" ht="15" hidden="1" x14ac:dyDescent="0.25">
      <c r="BD5099" t="str">
        <f t="shared" si="152"/>
        <v>TAHTHE YEWS</v>
      </c>
      <c r="BE5099" s="133" t="s">
        <v>10111</v>
      </c>
      <c r="BF5099" s="133" t="s">
        <v>10112</v>
      </c>
      <c r="BG5099" s="133" t="s">
        <v>10111</v>
      </c>
      <c r="BH5099" s="133" t="s">
        <v>10112</v>
      </c>
      <c r="BI5099" s="133" t="s">
        <v>10063</v>
      </c>
    </row>
    <row r="5100" spans="56:61" s="20" customFormat="1" ht="15" hidden="1" x14ac:dyDescent="0.25">
      <c r="BD5100" t="str">
        <f t="shared" si="152"/>
        <v>TAHTHORNLEA</v>
      </c>
      <c r="BE5100" s="133" t="s">
        <v>10113</v>
      </c>
      <c r="BF5100" s="133" t="s">
        <v>10114</v>
      </c>
      <c r="BG5100" s="133" t="s">
        <v>10113</v>
      </c>
      <c r="BH5100" s="133" t="s">
        <v>10114</v>
      </c>
      <c r="BI5100" s="133" t="s">
        <v>10063</v>
      </c>
    </row>
    <row r="5101" spans="56:61" s="20" customFormat="1" ht="15" hidden="1" x14ac:dyDescent="0.25">
      <c r="BD5101" t="str">
        <f t="shared" si="152"/>
        <v>TAHWAINWRIGHT CRESCENT</v>
      </c>
      <c r="BE5101" s="133" t="s">
        <v>10115</v>
      </c>
      <c r="BF5101" s="133" t="s">
        <v>10116</v>
      </c>
      <c r="BG5101" s="133" t="s">
        <v>10115</v>
      </c>
      <c r="BH5101" s="133" t="s">
        <v>10116</v>
      </c>
      <c r="BI5101" s="133" t="s">
        <v>10063</v>
      </c>
    </row>
    <row r="5102" spans="56:61" s="20" customFormat="1" ht="15" hidden="1" x14ac:dyDescent="0.25">
      <c r="BD5102" t="str">
        <f t="shared" si="152"/>
        <v>TAHWATHWOOD HOSPITAL</v>
      </c>
      <c r="BE5102" s="133" t="s">
        <v>10117</v>
      </c>
      <c r="BF5102" s="133" t="s">
        <v>2432</v>
      </c>
      <c r="BG5102" s="133" t="s">
        <v>10117</v>
      </c>
      <c r="BH5102" s="133" t="s">
        <v>2432</v>
      </c>
      <c r="BI5102" s="133" t="s">
        <v>10063</v>
      </c>
    </row>
    <row r="5103" spans="56:61" s="20" customFormat="1" ht="15" hidden="1" x14ac:dyDescent="0.25">
      <c r="BD5103" t="str">
        <f t="shared" si="152"/>
        <v>TAJCITY HOSPITAL</v>
      </c>
      <c r="BE5103" s="133" t="s">
        <v>10118</v>
      </c>
      <c r="BF5103" s="133" t="s">
        <v>8210</v>
      </c>
      <c r="BG5103" s="133" t="s">
        <v>10118</v>
      </c>
      <c r="BH5103" s="133" t="s">
        <v>8210</v>
      </c>
      <c r="BI5103" s="133" t="s">
        <v>10119</v>
      </c>
    </row>
    <row r="5104" spans="56:61" s="20" customFormat="1" ht="15" hidden="1" x14ac:dyDescent="0.25">
      <c r="BD5104" t="str">
        <f t="shared" si="152"/>
        <v>TAJDAISY BANK RESIDENTIAL</v>
      </c>
      <c r="BE5104" s="133" t="s">
        <v>10120</v>
      </c>
      <c r="BF5104" s="133" t="s">
        <v>10121</v>
      </c>
      <c r="BG5104" s="133" t="s">
        <v>10120</v>
      </c>
      <c r="BH5104" s="133" t="s">
        <v>10121</v>
      </c>
      <c r="BI5104" s="133" t="s">
        <v>10119</v>
      </c>
    </row>
    <row r="5105" spans="56:61" s="20" customFormat="1" ht="15" hidden="1" x14ac:dyDescent="0.25">
      <c r="BD5105" t="str">
        <f t="shared" si="152"/>
        <v>TAJEDWARD STREET HOSPITAL</v>
      </c>
      <c r="BE5105" s="133" t="s">
        <v>10122</v>
      </c>
      <c r="BF5105" s="133" t="s">
        <v>10123</v>
      </c>
      <c r="BG5105" s="133" t="s">
        <v>10122</v>
      </c>
      <c r="BH5105" s="133" t="s">
        <v>10123</v>
      </c>
      <c r="BI5105" s="133" t="s">
        <v>10119</v>
      </c>
    </row>
    <row r="5106" spans="56:61" s="20" customFormat="1" ht="15" hidden="1" x14ac:dyDescent="0.25">
      <c r="BD5106" t="str">
        <f t="shared" si="152"/>
        <v>TAJHALLAM STREET HOSPITAL</v>
      </c>
      <c r="BE5106" s="133" t="s">
        <v>10124</v>
      </c>
      <c r="BF5106" s="133" t="s">
        <v>10125</v>
      </c>
      <c r="BG5106" s="133" t="s">
        <v>10124</v>
      </c>
      <c r="BH5106" s="133" t="s">
        <v>10125</v>
      </c>
      <c r="BI5106" s="133" t="s">
        <v>10119</v>
      </c>
    </row>
    <row r="5107" spans="56:61" s="20" customFormat="1" ht="15" hidden="1" x14ac:dyDescent="0.25">
      <c r="BD5107" t="str">
        <f t="shared" si="152"/>
        <v>TAJHEATH LANE HOSPITAL</v>
      </c>
      <c r="BE5107" s="133" t="s">
        <v>10126</v>
      </c>
      <c r="BF5107" s="133" t="s">
        <v>10127</v>
      </c>
      <c r="BG5107" s="133" t="s">
        <v>10126</v>
      </c>
      <c r="BH5107" s="133" t="s">
        <v>10127</v>
      </c>
      <c r="BI5107" s="133" t="s">
        <v>10119</v>
      </c>
    </row>
    <row r="5108" spans="56:61" s="20" customFormat="1" ht="15" hidden="1" x14ac:dyDescent="0.25">
      <c r="BD5108" t="str">
        <f t="shared" si="152"/>
        <v>TAJNEPTUNE HEALTH PARK</v>
      </c>
      <c r="BE5108" s="133" t="s">
        <v>10128</v>
      </c>
      <c r="BF5108" s="133" t="s">
        <v>10129</v>
      </c>
      <c r="BG5108" s="133" t="s">
        <v>10128</v>
      </c>
      <c r="BH5108" s="133" t="s">
        <v>10129</v>
      </c>
      <c r="BI5108" s="133" t="s">
        <v>10119</v>
      </c>
    </row>
    <row r="5109" spans="56:61" s="20" customFormat="1" ht="15" hidden="1" x14ac:dyDescent="0.25">
      <c r="BD5109" t="str">
        <f t="shared" si="152"/>
        <v>TAJPENN HOSPITAL</v>
      </c>
      <c r="BE5109" s="133" t="s">
        <v>10130</v>
      </c>
      <c r="BF5109" s="133" t="s">
        <v>10131</v>
      </c>
      <c r="BG5109" s="133" t="s">
        <v>10130</v>
      </c>
      <c r="BH5109" s="133" t="s">
        <v>10131</v>
      </c>
      <c r="BI5109" s="133" t="s">
        <v>10119</v>
      </c>
    </row>
    <row r="5110" spans="56:61" s="20" customFormat="1" ht="15" hidden="1" x14ac:dyDescent="0.25">
      <c r="BD5110" t="str">
        <f t="shared" si="152"/>
        <v>TAJPOND LANE</v>
      </c>
      <c r="BE5110" s="133" t="s">
        <v>10132</v>
      </c>
      <c r="BF5110" s="133" t="s">
        <v>10133</v>
      </c>
      <c r="BG5110" s="133" t="s">
        <v>10132</v>
      </c>
      <c r="BH5110" s="133" t="s">
        <v>10133</v>
      </c>
      <c r="BI5110" s="133" t="s">
        <v>10119</v>
      </c>
    </row>
    <row r="5111" spans="56:61" s="20" customFormat="1" ht="15" hidden="1" x14ac:dyDescent="0.25">
      <c r="BD5111" t="str">
        <f t="shared" si="152"/>
        <v>TAJRIDGE HILL HOSPITAL</v>
      </c>
      <c r="BE5111" s="133" t="s">
        <v>10134</v>
      </c>
      <c r="BF5111" s="133" t="s">
        <v>10135</v>
      </c>
      <c r="BG5111" s="133" t="s">
        <v>10134</v>
      </c>
      <c r="BH5111" s="133" t="s">
        <v>10135</v>
      </c>
      <c r="BI5111" s="133" t="s">
        <v>10119</v>
      </c>
    </row>
    <row r="5112" spans="56:61" s="20" customFormat="1" ht="15" hidden="1" x14ac:dyDescent="0.25">
      <c r="BD5112" t="str">
        <f t="shared" si="152"/>
        <v>TAJROWLEY REGIS HOSPITAL</v>
      </c>
      <c r="BE5112" s="133" t="s">
        <v>10136</v>
      </c>
      <c r="BF5112" s="133" t="s">
        <v>8212</v>
      </c>
      <c r="BG5112" s="133" t="s">
        <v>10136</v>
      </c>
      <c r="BH5112" s="133" t="s">
        <v>8212</v>
      </c>
      <c r="BI5112" s="133" t="s">
        <v>10119</v>
      </c>
    </row>
    <row r="5113" spans="56:61" s="20" customFormat="1" ht="15" hidden="1" x14ac:dyDescent="0.25">
      <c r="BD5113" t="str">
        <f t="shared" si="152"/>
        <v>TAJSANDWELL DISTRICT GENERAL HOSPITAL</v>
      </c>
      <c r="BE5113" s="133" t="s">
        <v>10137</v>
      </c>
      <c r="BF5113" s="133" t="s">
        <v>10138</v>
      </c>
      <c r="BG5113" s="133" t="s">
        <v>10137</v>
      </c>
      <c r="BH5113" s="133" t="s">
        <v>10138</v>
      </c>
      <c r="BI5113" s="133" t="s">
        <v>10119</v>
      </c>
    </row>
    <row r="5114" spans="56:61" s="20" customFormat="1" ht="15" hidden="1" x14ac:dyDescent="0.25">
      <c r="BD5114" t="str">
        <f t="shared" si="152"/>
        <v>TAJSUTTONS DRIVE</v>
      </c>
      <c r="BE5114" s="133" t="s">
        <v>10139</v>
      </c>
      <c r="BF5114" s="133" t="s">
        <v>10140</v>
      </c>
      <c r="BG5114" s="133" t="s">
        <v>10139</v>
      </c>
      <c r="BH5114" s="133" t="s">
        <v>10140</v>
      </c>
      <c r="BI5114" s="133" t="s">
        <v>10119</v>
      </c>
    </row>
    <row r="5115" spans="56:61" s="20" customFormat="1" ht="15" hidden="1" x14ac:dyDescent="0.25">
      <c r="BD5115" t="str">
        <f>CONCATENATE(LEFT(BE5115, 3),BF5115)</f>
        <v>TAJTHE CREST</v>
      </c>
      <c r="BE5115" s="133" t="s">
        <v>10141</v>
      </c>
      <c r="BF5115" s="133" t="s">
        <v>10142</v>
      </c>
      <c r="BG5115" s="133" t="s">
        <v>10141</v>
      </c>
      <c r="BH5115" s="133" t="s">
        <v>10142</v>
      </c>
      <c r="BI5115" s="133" t="s">
        <v>10119</v>
      </c>
    </row>
    <row r="5116" spans="56:61" s="20" customFormat="1" hidden="1" x14ac:dyDescent="0.2">
      <c r="BD5116" s="20" t="str">
        <f t="shared" ref="BD5116:BD5179" si="153">CONCATENATE(LEFT(BE5116, 3),BF5116)</f>
        <v/>
      </c>
      <c r="BE5116" s="31"/>
      <c r="BF5116" s="31"/>
      <c r="BG5116" s="31"/>
      <c r="BH5116" s="31"/>
      <c r="BI5116" s="31" t="s">
        <v>119</v>
      </c>
    </row>
    <row r="5117" spans="56:61" s="20" customFormat="1" hidden="1" x14ac:dyDescent="0.2">
      <c r="BD5117" s="20" t="str">
        <f t="shared" si="153"/>
        <v/>
      </c>
      <c r="BE5117" s="31"/>
      <c r="BF5117" s="31"/>
      <c r="BG5117" s="31"/>
      <c r="BH5117" s="31"/>
      <c r="BI5117" s="31" t="s">
        <v>119</v>
      </c>
    </row>
    <row r="5118" spans="56:61" s="20" customFormat="1" hidden="1" x14ac:dyDescent="0.2">
      <c r="BD5118" s="20" t="str">
        <f t="shared" si="153"/>
        <v/>
      </c>
      <c r="BE5118" s="31"/>
      <c r="BF5118" s="31"/>
      <c r="BG5118" s="31"/>
      <c r="BH5118" s="31"/>
      <c r="BI5118" s="31" t="s">
        <v>119</v>
      </c>
    </row>
    <row r="5119" spans="56:61" s="20" customFormat="1" hidden="1" x14ac:dyDescent="0.2">
      <c r="BD5119" s="20" t="str">
        <f t="shared" si="153"/>
        <v/>
      </c>
      <c r="BE5119" s="31"/>
      <c r="BF5119" s="31"/>
      <c r="BG5119" s="31"/>
      <c r="BH5119" s="31"/>
      <c r="BI5119" s="31" t="s">
        <v>119</v>
      </c>
    </row>
    <row r="5120" spans="56:61" s="20" customFormat="1" hidden="1" x14ac:dyDescent="0.2">
      <c r="BD5120" s="20" t="str">
        <f t="shared" si="153"/>
        <v/>
      </c>
      <c r="BE5120" s="31"/>
      <c r="BF5120" s="31"/>
      <c r="BG5120" s="31"/>
      <c r="BH5120" s="31"/>
      <c r="BI5120" s="31" t="s">
        <v>119</v>
      </c>
    </row>
    <row r="5121" spans="56:61" s="20" customFormat="1" hidden="1" x14ac:dyDescent="0.2">
      <c r="BD5121" s="20" t="str">
        <f t="shared" si="153"/>
        <v/>
      </c>
      <c r="BE5121" s="31"/>
      <c r="BF5121" s="31"/>
      <c r="BG5121" s="31"/>
      <c r="BH5121" s="31"/>
      <c r="BI5121" s="31" t="s">
        <v>119</v>
      </c>
    </row>
    <row r="5122" spans="56:61" s="20" customFormat="1" hidden="1" x14ac:dyDescent="0.2">
      <c r="BD5122" s="20" t="str">
        <f t="shared" si="153"/>
        <v/>
      </c>
      <c r="BE5122" s="31"/>
      <c r="BF5122" s="31"/>
      <c r="BG5122" s="31"/>
      <c r="BH5122" s="31"/>
      <c r="BI5122" s="31" t="s">
        <v>119</v>
      </c>
    </row>
    <row r="5123" spans="56:61" s="20" customFormat="1" hidden="1" x14ac:dyDescent="0.2">
      <c r="BD5123" s="20" t="str">
        <f t="shared" si="153"/>
        <v/>
      </c>
      <c r="BE5123" s="31"/>
      <c r="BF5123" s="31"/>
      <c r="BG5123" s="31"/>
      <c r="BH5123" s="31"/>
      <c r="BI5123" s="31" t="s">
        <v>119</v>
      </c>
    </row>
    <row r="5124" spans="56:61" s="20" customFormat="1" hidden="1" x14ac:dyDescent="0.2">
      <c r="BD5124" s="20" t="str">
        <f t="shared" si="153"/>
        <v/>
      </c>
      <c r="BE5124" s="31"/>
      <c r="BF5124" s="31"/>
      <c r="BG5124" s="31"/>
      <c r="BH5124" s="31"/>
      <c r="BI5124" s="31" t="s">
        <v>119</v>
      </c>
    </row>
    <row r="5125" spans="56:61" s="20" customFormat="1" hidden="1" x14ac:dyDescent="0.2">
      <c r="BD5125" s="20" t="str">
        <f t="shared" si="153"/>
        <v/>
      </c>
      <c r="BE5125" s="31"/>
      <c r="BF5125" s="31"/>
      <c r="BG5125" s="31"/>
      <c r="BH5125" s="31"/>
      <c r="BI5125" s="31" t="s">
        <v>119</v>
      </c>
    </row>
    <row r="5126" spans="56:61" s="20" customFormat="1" hidden="1" x14ac:dyDescent="0.2">
      <c r="BD5126" s="20" t="str">
        <f t="shared" si="153"/>
        <v/>
      </c>
      <c r="BE5126" s="31"/>
      <c r="BF5126" s="31"/>
      <c r="BG5126" s="31"/>
      <c r="BH5126" s="31"/>
      <c r="BI5126" s="31" t="s">
        <v>119</v>
      </c>
    </row>
    <row r="5127" spans="56:61" s="20" customFormat="1" hidden="1" x14ac:dyDescent="0.2">
      <c r="BD5127" s="20" t="str">
        <f t="shared" si="153"/>
        <v/>
      </c>
      <c r="BE5127" s="31"/>
      <c r="BF5127" s="31"/>
      <c r="BG5127" s="31"/>
      <c r="BH5127" s="31"/>
      <c r="BI5127" s="31" t="s">
        <v>119</v>
      </c>
    </row>
    <row r="5128" spans="56:61" s="20" customFormat="1" hidden="1" x14ac:dyDescent="0.2">
      <c r="BD5128" s="20" t="str">
        <f t="shared" si="153"/>
        <v/>
      </c>
      <c r="BE5128" s="31"/>
      <c r="BF5128" s="31"/>
      <c r="BG5128" s="31"/>
      <c r="BH5128" s="31"/>
      <c r="BI5128" s="31" t="s">
        <v>119</v>
      </c>
    </row>
    <row r="5129" spans="56:61" s="20" customFormat="1" hidden="1" x14ac:dyDescent="0.2">
      <c r="BD5129" s="20" t="str">
        <f t="shared" si="153"/>
        <v/>
      </c>
      <c r="BE5129" s="31"/>
      <c r="BF5129" s="31"/>
      <c r="BG5129" s="31"/>
      <c r="BH5129" s="31"/>
      <c r="BI5129" s="31" t="s">
        <v>119</v>
      </c>
    </row>
    <row r="5130" spans="56:61" s="20" customFormat="1" hidden="1" x14ac:dyDescent="0.2">
      <c r="BD5130" s="20" t="str">
        <f t="shared" si="153"/>
        <v/>
      </c>
      <c r="BE5130" s="31"/>
      <c r="BF5130" s="31"/>
      <c r="BG5130" s="31"/>
      <c r="BH5130" s="31"/>
      <c r="BI5130" s="31" t="s">
        <v>119</v>
      </c>
    </row>
    <row r="5131" spans="56:61" s="20" customFormat="1" hidden="1" x14ac:dyDescent="0.2">
      <c r="BD5131" s="20" t="str">
        <f t="shared" si="153"/>
        <v/>
      </c>
      <c r="BE5131" s="31"/>
      <c r="BF5131" s="31"/>
      <c r="BG5131" s="31"/>
      <c r="BH5131" s="31"/>
      <c r="BI5131" s="31" t="s">
        <v>119</v>
      </c>
    </row>
    <row r="5132" spans="56:61" s="20" customFormat="1" hidden="1" x14ac:dyDescent="0.2">
      <c r="BD5132" s="20" t="str">
        <f t="shared" si="153"/>
        <v/>
      </c>
      <c r="BE5132" s="31"/>
      <c r="BF5132" s="31"/>
      <c r="BG5132" s="31"/>
      <c r="BH5132" s="31"/>
      <c r="BI5132" s="31" t="s">
        <v>119</v>
      </c>
    </row>
    <row r="5133" spans="56:61" s="20" customFormat="1" hidden="1" x14ac:dyDescent="0.2">
      <c r="BD5133" s="20" t="str">
        <f t="shared" si="153"/>
        <v/>
      </c>
      <c r="BE5133" s="31"/>
      <c r="BF5133" s="31"/>
      <c r="BG5133" s="31"/>
      <c r="BH5133" s="31"/>
      <c r="BI5133" s="31" t="s">
        <v>119</v>
      </c>
    </row>
    <row r="5134" spans="56:61" s="20" customFormat="1" hidden="1" x14ac:dyDescent="0.2">
      <c r="BD5134" s="20" t="str">
        <f t="shared" si="153"/>
        <v/>
      </c>
      <c r="BE5134" s="31"/>
      <c r="BF5134" s="31"/>
      <c r="BG5134" s="31"/>
      <c r="BH5134" s="31"/>
      <c r="BI5134" s="31" t="s">
        <v>119</v>
      </c>
    </row>
    <row r="5135" spans="56:61" s="20" customFormat="1" hidden="1" x14ac:dyDescent="0.2">
      <c r="BD5135" s="20" t="str">
        <f t="shared" si="153"/>
        <v/>
      </c>
      <c r="BE5135" s="31"/>
      <c r="BF5135" s="31"/>
      <c r="BG5135" s="31"/>
      <c r="BH5135" s="31"/>
      <c r="BI5135" s="31" t="s">
        <v>119</v>
      </c>
    </row>
    <row r="5136" spans="56:61" s="20" customFormat="1" hidden="1" x14ac:dyDescent="0.2">
      <c r="BD5136" s="20" t="str">
        <f t="shared" si="153"/>
        <v/>
      </c>
      <c r="BE5136" s="31"/>
      <c r="BF5136" s="31"/>
      <c r="BG5136" s="31"/>
      <c r="BH5136" s="31"/>
      <c r="BI5136" s="31" t="s">
        <v>119</v>
      </c>
    </row>
    <row r="5137" spans="56:61" s="20" customFormat="1" hidden="1" x14ac:dyDescent="0.2">
      <c r="BD5137" s="20" t="str">
        <f t="shared" si="153"/>
        <v/>
      </c>
      <c r="BE5137" s="31"/>
      <c r="BF5137" s="31"/>
      <c r="BG5137" s="31"/>
      <c r="BH5137" s="31"/>
      <c r="BI5137" s="31" t="s">
        <v>119</v>
      </c>
    </row>
    <row r="5138" spans="56:61" s="20" customFormat="1" hidden="1" x14ac:dyDescent="0.2">
      <c r="BD5138" s="20" t="str">
        <f t="shared" si="153"/>
        <v/>
      </c>
      <c r="BE5138" s="31"/>
      <c r="BF5138" s="31"/>
      <c r="BG5138" s="31"/>
      <c r="BH5138" s="31"/>
      <c r="BI5138" s="31" t="s">
        <v>119</v>
      </c>
    </row>
    <row r="5139" spans="56:61" s="20" customFormat="1" hidden="1" x14ac:dyDescent="0.2">
      <c r="BD5139" s="20" t="str">
        <f t="shared" si="153"/>
        <v/>
      </c>
      <c r="BE5139" s="31"/>
      <c r="BF5139" s="31"/>
      <c r="BG5139" s="31"/>
      <c r="BH5139" s="31"/>
      <c r="BI5139" s="31" t="s">
        <v>119</v>
      </c>
    </row>
    <row r="5140" spans="56:61" s="20" customFormat="1" hidden="1" x14ac:dyDescent="0.2">
      <c r="BD5140" s="20" t="str">
        <f t="shared" si="153"/>
        <v/>
      </c>
      <c r="BE5140" s="31"/>
      <c r="BF5140" s="31"/>
      <c r="BG5140" s="31"/>
      <c r="BH5140" s="31"/>
      <c r="BI5140" s="31" t="s">
        <v>119</v>
      </c>
    </row>
    <row r="5141" spans="56:61" s="20" customFormat="1" hidden="1" x14ac:dyDescent="0.2">
      <c r="BD5141" s="20" t="str">
        <f t="shared" si="153"/>
        <v/>
      </c>
      <c r="BE5141" s="31"/>
      <c r="BF5141" s="31"/>
      <c r="BG5141" s="31"/>
      <c r="BH5141" s="31"/>
      <c r="BI5141" s="31" t="s">
        <v>119</v>
      </c>
    </row>
    <row r="5142" spans="56:61" s="20" customFormat="1" hidden="1" x14ac:dyDescent="0.2">
      <c r="BD5142" s="20" t="str">
        <f t="shared" si="153"/>
        <v/>
      </c>
      <c r="BE5142" s="31"/>
      <c r="BF5142" s="31"/>
      <c r="BG5142" s="31"/>
      <c r="BH5142" s="31"/>
      <c r="BI5142" s="31" t="s">
        <v>119</v>
      </c>
    </row>
    <row r="5143" spans="56:61" s="20" customFormat="1" hidden="1" x14ac:dyDescent="0.2">
      <c r="BD5143" s="20" t="str">
        <f t="shared" si="153"/>
        <v/>
      </c>
      <c r="BE5143" s="31"/>
      <c r="BF5143" s="31"/>
      <c r="BG5143" s="31"/>
      <c r="BH5143" s="31"/>
      <c r="BI5143" s="31" t="s">
        <v>119</v>
      </c>
    </row>
    <row r="5144" spans="56:61" s="20" customFormat="1" hidden="1" x14ac:dyDescent="0.2">
      <c r="BD5144" s="20" t="str">
        <f t="shared" si="153"/>
        <v/>
      </c>
      <c r="BE5144" s="31"/>
      <c r="BF5144" s="31"/>
      <c r="BG5144" s="31"/>
      <c r="BH5144" s="31"/>
      <c r="BI5144" s="31" t="s">
        <v>119</v>
      </c>
    </row>
    <row r="5145" spans="56:61" s="20" customFormat="1" hidden="1" x14ac:dyDescent="0.2">
      <c r="BD5145" s="20" t="str">
        <f t="shared" si="153"/>
        <v/>
      </c>
      <c r="BE5145" s="31"/>
      <c r="BF5145" s="31"/>
      <c r="BG5145" s="31"/>
      <c r="BH5145" s="31"/>
      <c r="BI5145" s="31" t="s">
        <v>119</v>
      </c>
    </row>
    <row r="5146" spans="56:61" s="20" customFormat="1" hidden="1" x14ac:dyDescent="0.2">
      <c r="BD5146" s="20" t="str">
        <f t="shared" si="153"/>
        <v/>
      </c>
      <c r="BE5146" s="31"/>
      <c r="BF5146" s="31"/>
      <c r="BG5146" s="31"/>
      <c r="BH5146" s="31"/>
      <c r="BI5146" s="31" t="s">
        <v>119</v>
      </c>
    </row>
    <row r="5147" spans="56:61" s="20" customFormat="1" hidden="1" x14ac:dyDescent="0.2">
      <c r="BD5147" s="20" t="str">
        <f t="shared" si="153"/>
        <v/>
      </c>
      <c r="BE5147" s="31"/>
      <c r="BF5147" s="31"/>
      <c r="BG5147" s="31"/>
      <c r="BH5147" s="31"/>
      <c r="BI5147" s="31" t="s">
        <v>119</v>
      </c>
    </row>
    <row r="5148" spans="56:61" s="20" customFormat="1" hidden="1" x14ac:dyDescent="0.2">
      <c r="BD5148" s="20" t="str">
        <f t="shared" si="153"/>
        <v/>
      </c>
      <c r="BE5148" s="31"/>
      <c r="BF5148" s="31"/>
      <c r="BG5148" s="31"/>
      <c r="BH5148" s="31"/>
      <c r="BI5148" s="31" t="s">
        <v>119</v>
      </c>
    </row>
    <row r="5149" spans="56:61" s="20" customFormat="1" hidden="1" x14ac:dyDescent="0.2">
      <c r="BD5149" s="20" t="str">
        <f t="shared" si="153"/>
        <v/>
      </c>
      <c r="BE5149" s="31"/>
      <c r="BF5149" s="31"/>
      <c r="BG5149" s="31"/>
      <c r="BH5149" s="31"/>
      <c r="BI5149" s="31" t="s">
        <v>119</v>
      </c>
    </row>
    <row r="5150" spans="56:61" s="20" customFormat="1" hidden="1" x14ac:dyDescent="0.2">
      <c r="BD5150" s="20" t="str">
        <f t="shared" si="153"/>
        <v/>
      </c>
      <c r="BE5150" s="31"/>
      <c r="BF5150" s="31"/>
      <c r="BG5150" s="31"/>
      <c r="BH5150" s="31"/>
      <c r="BI5150" s="31" t="s">
        <v>119</v>
      </c>
    </row>
    <row r="5151" spans="56:61" s="20" customFormat="1" hidden="1" x14ac:dyDescent="0.2">
      <c r="BD5151" s="20" t="str">
        <f t="shared" si="153"/>
        <v/>
      </c>
      <c r="BE5151" s="31"/>
      <c r="BF5151" s="31"/>
      <c r="BG5151" s="31"/>
      <c r="BH5151" s="31"/>
      <c r="BI5151" s="31" t="s">
        <v>119</v>
      </c>
    </row>
    <row r="5152" spans="56:61" s="20" customFormat="1" hidden="1" x14ac:dyDescent="0.2">
      <c r="BD5152" s="20" t="str">
        <f t="shared" si="153"/>
        <v/>
      </c>
      <c r="BE5152" s="31"/>
      <c r="BF5152" s="31"/>
      <c r="BG5152" s="31"/>
      <c r="BH5152" s="31"/>
      <c r="BI5152" s="31" t="s">
        <v>119</v>
      </c>
    </row>
    <row r="5153" spans="56:61" s="20" customFormat="1" hidden="1" x14ac:dyDescent="0.2">
      <c r="BD5153" s="20" t="str">
        <f t="shared" si="153"/>
        <v/>
      </c>
      <c r="BE5153" s="31"/>
      <c r="BF5153" s="31"/>
      <c r="BG5153" s="31"/>
      <c r="BH5153" s="31"/>
      <c r="BI5153" s="31" t="s">
        <v>119</v>
      </c>
    </row>
    <row r="5154" spans="56:61" s="20" customFormat="1" hidden="1" x14ac:dyDescent="0.2">
      <c r="BD5154" s="20" t="str">
        <f t="shared" si="153"/>
        <v/>
      </c>
      <c r="BE5154" s="31"/>
      <c r="BF5154" s="31"/>
      <c r="BG5154" s="31"/>
      <c r="BH5154" s="31"/>
      <c r="BI5154" s="31" t="s">
        <v>119</v>
      </c>
    </row>
    <row r="5155" spans="56:61" s="20" customFormat="1" hidden="1" x14ac:dyDescent="0.2">
      <c r="BD5155" s="20" t="str">
        <f t="shared" si="153"/>
        <v/>
      </c>
      <c r="BE5155" s="31"/>
      <c r="BF5155" s="31"/>
      <c r="BG5155" s="31"/>
      <c r="BH5155" s="31"/>
      <c r="BI5155" s="31" t="s">
        <v>119</v>
      </c>
    </row>
    <row r="5156" spans="56:61" s="20" customFormat="1" hidden="1" x14ac:dyDescent="0.2">
      <c r="BD5156" s="20" t="str">
        <f t="shared" si="153"/>
        <v/>
      </c>
      <c r="BE5156" s="31"/>
      <c r="BF5156" s="31"/>
      <c r="BG5156" s="31"/>
      <c r="BH5156" s="31"/>
      <c r="BI5156" s="31" t="s">
        <v>119</v>
      </c>
    </row>
    <row r="5157" spans="56:61" s="20" customFormat="1" hidden="1" x14ac:dyDescent="0.2">
      <c r="BD5157" s="20" t="str">
        <f t="shared" si="153"/>
        <v/>
      </c>
      <c r="BE5157" s="31"/>
      <c r="BF5157" s="31"/>
      <c r="BG5157" s="31"/>
      <c r="BH5157" s="31"/>
      <c r="BI5157" s="31" t="s">
        <v>119</v>
      </c>
    </row>
    <row r="5158" spans="56:61" s="20" customFormat="1" hidden="1" x14ac:dyDescent="0.2">
      <c r="BD5158" s="20" t="str">
        <f t="shared" si="153"/>
        <v/>
      </c>
      <c r="BE5158" s="31"/>
      <c r="BF5158" s="31"/>
      <c r="BG5158" s="31"/>
      <c r="BH5158" s="31"/>
      <c r="BI5158" s="31" t="s">
        <v>119</v>
      </c>
    </row>
    <row r="5159" spans="56:61" s="20" customFormat="1" hidden="1" x14ac:dyDescent="0.2">
      <c r="BD5159" s="20" t="str">
        <f t="shared" si="153"/>
        <v/>
      </c>
      <c r="BE5159" s="31"/>
      <c r="BF5159" s="31"/>
      <c r="BG5159" s="31"/>
      <c r="BH5159" s="31"/>
      <c r="BI5159" s="31" t="s">
        <v>119</v>
      </c>
    </row>
    <row r="5160" spans="56:61" s="20" customFormat="1" hidden="1" x14ac:dyDescent="0.2">
      <c r="BD5160" s="20" t="str">
        <f t="shared" si="153"/>
        <v/>
      </c>
      <c r="BE5160" s="31"/>
      <c r="BF5160" s="31"/>
      <c r="BG5160" s="31"/>
      <c r="BH5160" s="31"/>
      <c r="BI5160" s="31" t="s">
        <v>119</v>
      </c>
    </row>
    <row r="5161" spans="56:61" s="20" customFormat="1" hidden="1" x14ac:dyDescent="0.2">
      <c r="BD5161" s="20" t="str">
        <f t="shared" si="153"/>
        <v/>
      </c>
      <c r="BE5161" s="31"/>
      <c r="BF5161" s="31"/>
      <c r="BG5161" s="31"/>
      <c r="BH5161" s="31"/>
      <c r="BI5161" s="31" t="s">
        <v>119</v>
      </c>
    </row>
    <row r="5162" spans="56:61" s="20" customFormat="1" hidden="1" x14ac:dyDescent="0.2">
      <c r="BD5162" s="20" t="str">
        <f t="shared" si="153"/>
        <v/>
      </c>
      <c r="BE5162" s="31"/>
      <c r="BF5162" s="31"/>
      <c r="BG5162" s="31"/>
      <c r="BH5162" s="31"/>
      <c r="BI5162" s="31" t="s">
        <v>119</v>
      </c>
    </row>
    <row r="5163" spans="56:61" s="20" customFormat="1" hidden="1" x14ac:dyDescent="0.2">
      <c r="BD5163" s="20" t="str">
        <f t="shared" si="153"/>
        <v/>
      </c>
      <c r="BE5163" s="31"/>
      <c r="BF5163" s="31"/>
      <c r="BG5163" s="31"/>
      <c r="BH5163" s="31"/>
      <c r="BI5163" s="31" t="s">
        <v>119</v>
      </c>
    </row>
    <row r="5164" spans="56:61" s="20" customFormat="1" hidden="1" x14ac:dyDescent="0.2">
      <c r="BD5164" s="20" t="str">
        <f t="shared" si="153"/>
        <v/>
      </c>
      <c r="BE5164" s="31"/>
      <c r="BF5164" s="31"/>
      <c r="BG5164" s="31"/>
      <c r="BH5164" s="31"/>
      <c r="BI5164" s="31" t="s">
        <v>119</v>
      </c>
    </row>
    <row r="5165" spans="56:61" s="20" customFormat="1" hidden="1" x14ac:dyDescent="0.2">
      <c r="BD5165" s="20" t="str">
        <f t="shared" si="153"/>
        <v/>
      </c>
      <c r="BE5165" s="31"/>
      <c r="BF5165" s="31"/>
      <c r="BG5165" s="31"/>
      <c r="BH5165" s="31"/>
      <c r="BI5165" s="31" t="s">
        <v>119</v>
      </c>
    </row>
    <row r="5166" spans="56:61" s="20" customFormat="1" hidden="1" x14ac:dyDescent="0.2">
      <c r="BD5166" s="20" t="str">
        <f t="shared" si="153"/>
        <v/>
      </c>
      <c r="BE5166" s="31"/>
      <c r="BF5166" s="31"/>
      <c r="BG5166" s="31"/>
      <c r="BH5166" s="31"/>
      <c r="BI5166" s="31" t="s">
        <v>119</v>
      </c>
    </row>
    <row r="5167" spans="56:61" s="20" customFormat="1" hidden="1" x14ac:dyDescent="0.2">
      <c r="BD5167" s="20" t="str">
        <f t="shared" si="153"/>
        <v/>
      </c>
      <c r="BE5167" s="31"/>
      <c r="BF5167" s="31"/>
      <c r="BG5167" s="31"/>
      <c r="BH5167" s="31"/>
      <c r="BI5167" s="31" t="s">
        <v>119</v>
      </c>
    </row>
    <row r="5168" spans="56:61" s="20" customFormat="1" hidden="1" x14ac:dyDescent="0.2">
      <c r="BD5168" s="20" t="str">
        <f t="shared" si="153"/>
        <v/>
      </c>
      <c r="BE5168" s="31"/>
      <c r="BF5168" s="31"/>
      <c r="BG5168" s="31"/>
      <c r="BH5168" s="31"/>
      <c r="BI5168" s="31" t="s">
        <v>119</v>
      </c>
    </row>
    <row r="5169" spans="56:61" s="20" customFormat="1" hidden="1" x14ac:dyDescent="0.2">
      <c r="BD5169" s="20" t="str">
        <f t="shared" si="153"/>
        <v/>
      </c>
      <c r="BE5169" s="31"/>
      <c r="BF5169" s="31"/>
      <c r="BG5169" s="31"/>
      <c r="BH5169" s="31"/>
      <c r="BI5169" s="31" t="s">
        <v>119</v>
      </c>
    </row>
    <row r="5170" spans="56:61" s="20" customFormat="1" hidden="1" x14ac:dyDescent="0.2">
      <c r="BD5170" s="20" t="str">
        <f t="shared" si="153"/>
        <v/>
      </c>
      <c r="BE5170" s="31"/>
      <c r="BF5170" s="31"/>
      <c r="BG5170" s="31"/>
      <c r="BH5170" s="31"/>
      <c r="BI5170" s="31" t="s">
        <v>119</v>
      </c>
    </row>
    <row r="5171" spans="56:61" s="20" customFormat="1" hidden="1" x14ac:dyDescent="0.2">
      <c r="BD5171" s="20" t="str">
        <f t="shared" si="153"/>
        <v/>
      </c>
      <c r="BE5171" s="31"/>
      <c r="BF5171" s="31"/>
      <c r="BG5171" s="31"/>
      <c r="BH5171" s="31"/>
      <c r="BI5171" s="31" t="s">
        <v>119</v>
      </c>
    </row>
    <row r="5172" spans="56:61" s="20" customFormat="1" hidden="1" x14ac:dyDescent="0.2">
      <c r="BD5172" s="20" t="str">
        <f t="shared" si="153"/>
        <v/>
      </c>
      <c r="BE5172" s="31"/>
      <c r="BF5172" s="31"/>
      <c r="BG5172" s="31"/>
      <c r="BH5172" s="31"/>
      <c r="BI5172" s="31" t="s">
        <v>119</v>
      </c>
    </row>
    <row r="5173" spans="56:61" s="20" customFormat="1" hidden="1" x14ac:dyDescent="0.2">
      <c r="BD5173" s="20" t="str">
        <f t="shared" si="153"/>
        <v/>
      </c>
      <c r="BE5173" s="31"/>
      <c r="BF5173" s="31"/>
      <c r="BG5173" s="31"/>
      <c r="BH5173" s="31"/>
      <c r="BI5173" s="31" t="s">
        <v>119</v>
      </c>
    </row>
    <row r="5174" spans="56:61" s="20" customFormat="1" hidden="1" x14ac:dyDescent="0.2">
      <c r="BD5174" s="20" t="str">
        <f t="shared" si="153"/>
        <v/>
      </c>
      <c r="BE5174" s="31"/>
      <c r="BF5174" s="31"/>
      <c r="BG5174" s="31"/>
      <c r="BH5174" s="31"/>
      <c r="BI5174" s="31" t="s">
        <v>119</v>
      </c>
    </row>
    <row r="5175" spans="56:61" s="20" customFormat="1" hidden="1" x14ac:dyDescent="0.2">
      <c r="BD5175" s="20" t="str">
        <f t="shared" si="153"/>
        <v/>
      </c>
      <c r="BE5175" s="31"/>
      <c r="BF5175" s="31"/>
      <c r="BG5175" s="31"/>
      <c r="BH5175" s="31"/>
      <c r="BI5175" s="31" t="s">
        <v>119</v>
      </c>
    </row>
    <row r="5176" spans="56:61" s="20" customFormat="1" hidden="1" x14ac:dyDescent="0.2">
      <c r="BD5176" s="20" t="str">
        <f t="shared" si="153"/>
        <v/>
      </c>
      <c r="BE5176" s="31"/>
      <c r="BF5176" s="31"/>
      <c r="BG5176" s="31"/>
      <c r="BH5176" s="31"/>
      <c r="BI5176" s="31" t="s">
        <v>119</v>
      </c>
    </row>
    <row r="5177" spans="56:61" s="20" customFormat="1" hidden="1" x14ac:dyDescent="0.2">
      <c r="BD5177" s="20" t="str">
        <f t="shared" si="153"/>
        <v/>
      </c>
      <c r="BE5177" s="31"/>
      <c r="BF5177" s="31"/>
      <c r="BG5177" s="31"/>
      <c r="BH5177" s="31"/>
      <c r="BI5177" s="31" t="s">
        <v>119</v>
      </c>
    </row>
    <row r="5178" spans="56:61" s="20" customFormat="1" hidden="1" x14ac:dyDescent="0.2">
      <c r="BD5178" s="20" t="str">
        <f t="shared" si="153"/>
        <v/>
      </c>
      <c r="BE5178" s="31"/>
      <c r="BF5178" s="31"/>
      <c r="BG5178" s="31"/>
      <c r="BH5178" s="31"/>
      <c r="BI5178" s="31" t="s">
        <v>119</v>
      </c>
    </row>
    <row r="5179" spans="56:61" s="20" customFormat="1" hidden="1" x14ac:dyDescent="0.2">
      <c r="BD5179" s="20" t="str">
        <f t="shared" si="153"/>
        <v/>
      </c>
      <c r="BE5179" s="31"/>
      <c r="BF5179" s="31"/>
      <c r="BG5179" s="31"/>
      <c r="BH5179" s="31"/>
      <c r="BI5179" s="31" t="s">
        <v>119</v>
      </c>
    </row>
    <row r="5180" spans="56:61" s="20" customFormat="1" hidden="1" x14ac:dyDescent="0.2">
      <c r="BD5180" s="20" t="str">
        <f t="shared" ref="BD5180:BD5227" si="154">CONCATENATE(LEFT(BE5180, 3),BF5180)</f>
        <v/>
      </c>
      <c r="BE5180" s="31"/>
      <c r="BF5180" s="31"/>
      <c r="BG5180" s="31"/>
      <c r="BH5180" s="31"/>
      <c r="BI5180" s="31" t="s">
        <v>119</v>
      </c>
    </row>
    <row r="5181" spans="56:61" s="20" customFormat="1" hidden="1" x14ac:dyDescent="0.2">
      <c r="BD5181" s="20" t="str">
        <f t="shared" si="154"/>
        <v/>
      </c>
      <c r="BE5181" s="31"/>
      <c r="BF5181" s="31"/>
      <c r="BG5181" s="31"/>
      <c r="BH5181" s="31"/>
      <c r="BI5181" s="31" t="s">
        <v>119</v>
      </c>
    </row>
    <row r="5182" spans="56:61" s="20" customFormat="1" hidden="1" x14ac:dyDescent="0.2">
      <c r="BD5182" s="20" t="str">
        <f t="shared" si="154"/>
        <v/>
      </c>
      <c r="BE5182" s="31"/>
      <c r="BF5182" s="31"/>
      <c r="BG5182" s="31"/>
      <c r="BH5182" s="31"/>
      <c r="BI5182" s="31" t="s">
        <v>119</v>
      </c>
    </row>
    <row r="5183" spans="56:61" s="20" customFormat="1" hidden="1" x14ac:dyDescent="0.2">
      <c r="BD5183" s="20" t="str">
        <f t="shared" si="154"/>
        <v/>
      </c>
      <c r="BE5183" s="31"/>
      <c r="BF5183" s="31"/>
      <c r="BG5183" s="31"/>
      <c r="BH5183" s="31"/>
      <c r="BI5183" s="31" t="s">
        <v>119</v>
      </c>
    </row>
    <row r="5184" spans="56:61" s="20" customFormat="1" hidden="1" x14ac:dyDescent="0.2">
      <c r="BD5184" s="20" t="str">
        <f t="shared" si="154"/>
        <v/>
      </c>
      <c r="BE5184" s="31"/>
      <c r="BF5184" s="31"/>
      <c r="BG5184" s="31"/>
      <c r="BH5184" s="31"/>
      <c r="BI5184" s="31" t="s">
        <v>119</v>
      </c>
    </row>
    <row r="5185" spans="56:61" s="20" customFormat="1" hidden="1" x14ac:dyDescent="0.2">
      <c r="BD5185" s="20" t="str">
        <f t="shared" si="154"/>
        <v/>
      </c>
      <c r="BE5185" s="31"/>
      <c r="BF5185" s="31"/>
      <c r="BG5185" s="31"/>
      <c r="BH5185" s="31"/>
      <c r="BI5185" s="31" t="s">
        <v>119</v>
      </c>
    </row>
    <row r="5186" spans="56:61" s="20" customFormat="1" hidden="1" x14ac:dyDescent="0.2">
      <c r="BD5186" s="20" t="str">
        <f t="shared" si="154"/>
        <v/>
      </c>
      <c r="BE5186" s="31"/>
      <c r="BF5186" s="31"/>
      <c r="BG5186" s="31"/>
      <c r="BH5186" s="31"/>
      <c r="BI5186" s="31" t="s">
        <v>119</v>
      </c>
    </row>
    <row r="5187" spans="56:61" s="20" customFormat="1" hidden="1" x14ac:dyDescent="0.2">
      <c r="BD5187" s="20" t="str">
        <f t="shared" si="154"/>
        <v/>
      </c>
      <c r="BE5187" s="31"/>
      <c r="BF5187" s="31"/>
      <c r="BG5187" s="31"/>
      <c r="BH5187" s="31"/>
      <c r="BI5187" s="31" t="s">
        <v>119</v>
      </c>
    </row>
    <row r="5188" spans="56:61" s="20" customFormat="1" hidden="1" x14ac:dyDescent="0.2">
      <c r="BD5188" s="20" t="str">
        <f t="shared" si="154"/>
        <v/>
      </c>
      <c r="BE5188" s="31"/>
      <c r="BF5188" s="31"/>
      <c r="BG5188" s="31"/>
      <c r="BH5188" s="31"/>
      <c r="BI5188" s="31" t="s">
        <v>119</v>
      </c>
    </row>
    <row r="5189" spans="56:61" s="20" customFormat="1" hidden="1" x14ac:dyDescent="0.2">
      <c r="BD5189" s="20" t="str">
        <f t="shared" si="154"/>
        <v/>
      </c>
      <c r="BE5189" s="31"/>
      <c r="BF5189" s="31"/>
      <c r="BG5189" s="31"/>
      <c r="BH5189" s="31"/>
      <c r="BI5189" s="31" t="s">
        <v>119</v>
      </c>
    </row>
    <row r="5190" spans="56:61" s="20" customFormat="1" hidden="1" x14ac:dyDescent="0.2">
      <c r="BD5190" s="20" t="str">
        <f t="shared" si="154"/>
        <v/>
      </c>
      <c r="BE5190" s="31"/>
      <c r="BF5190" s="31"/>
      <c r="BG5190" s="31"/>
      <c r="BH5190" s="31"/>
      <c r="BI5190" s="31" t="s">
        <v>119</v>
      </c>
    </row>
    <row r="5191" spans="56:61" s="20" customFormat="1" hidden="1" x14ac:dyDescent="0.2">
      <c r="BD5191" s="20" t="str">
        <f t="shared" si="154"/>
        <v/>
      </c>
      <c r="BE5191" s="31"/>
      <c r="BF5191" s="31"/>
      <c r="BG5191" s="31"/>
      <c r="BH5191" s="31"/>
      <c r="BI5191" s="31" t="s">
        <v>119</v>
      </c>
    </row>
    <row r="5192" spans="56:61" s="20" customFormat="1" hidden="1" x14ac:dyDescent="0.2">
      <c r="BD5192" s="20" t="str">
        <f t="shared" si="154"/>
        <v/>
      </c>
      <c r="BE5192" s="31"/>
      <c r="BF5192" s="31"/>
      <c r="BG5192" s="31"/>
      <c r="BH5192" s="31"/>
      <c r="BI5192" s="31" t="s">
        <v>119</v>
      </c>
    </row>
    <row r="5193" spans="56:61" s="20" customFormat="1" hidden="1" x14ac:dyDescent="0.2">
      <c r="BD5193" s="20" t="str">
        <f t="shared" si="154"/>
        <v/>
      </c>
      <c r="BE5193" s="31"/>
      <c r="BF5193" s="31"/>
      <c r="BG5193" s="31"/>
      <c r="BH5193" s="31"/>
      <c r="BI5193" s="31" t="s">
        <v>119</v>
      </c>
    </row>
    <row r="5194" spans="56:61" s="20" customFormat="1" hidden="1" x14ac:dyDescent="0.2">
      <c r="BD5194" s="20" t="str">
        <f t="shared" si="154"/>
        <v/>
      </c>
      <c r="BE5194" s="31"/>
      <c r="BF5194" s="31"/>
      <c r="BG5194" s="31"/>
      <c r="BH5194" s="31"/>
      <c r="BI5194" s="31" t="s">
        <v>119</v>
      </c>
    </row>
    <row r="5195" spans="56:61" s="20" customFormat="1" hidden="1" x14ac:dyDescent="0.2">
      <c r="BD5195" s="20" t="str">
        <f t="shared" si="154"/>
        <v/>
      </c>
      <c r="BE5195" s="31"/>
      <c r="BF5195" s="31"/>
      <c r="BG5195" s="31"/>
      <c r="BH5195" s="31"/>
      <c r="BI5195" s="31" t="s">
        <v>119</v>
      </c>
    </row>
    <row r="5196" spans="56:61" s="20" customFormat="1" hidden="1" x14ac:dyDescent="0.2">
      <c r="BD5196" s="20" t="str">
        <f t="shared" si="154"/>
        <v/>
      </c>
      <c r="BE5196" s="31"/>
      <c r="BF5196" s="31"/>
      <c r="BG5196" s="31"/>
      <c r="BH5196" s="31"/>
      <c r="BI5196" s="31" t="s">
        <v>119</v>
      </c>
    </row>
    <row r="5197" spans="56:61" s="20" customFormat="1" hidden="1" x14ac:dyDescent="0.2">
      <c r="BD5197" s="20" t="str">
        <f t="shared" si="154"/>
        <v/>
      </c>
      <c r="BE5197" s="31"/>
      <c r="BF5197" s="31"/>
      <c r="BG5197" s="31"/>
      <c r="BH5197" s="31"/>
      <c r="BI5197" s="31" t="s">
        <v>119</v>
      </c>
    </row>
    <row r="5198" spans="56:61" s="20" customFormat="1" hidden="1" x14ac:dyDescent="0.2">
      <c r="BD5198" s="20" t="str">
        <f t="shared" si="154"/>
        <v/>
      </c>
      <c r="BE5198" s="31"/>
      <c r="BF5198" s="31"/>
      <c r="BG5198" s="31"/>
      <c r="BH5198" s="31"/>
      <c r="BI5198" s="31" t="s">
        <v>119</v>
      </c>
    </row>
    <row r="5199" spans="56:61" s="20" customFormat="1" hidden="1" x14ac:dyDescent="0.2">
      <c r="BD5199" s="20" t="str">
        <f t="shared" si="154"/>
        <v/>
      </c>
      <c r="BE5199" s="31"/>
      <c r="BF5199" s="31"/>
      <c r="BG5199" s="31"/>
      <c r="BH5199" s="31"/>
      <c r="BI5199" s="31" t="s">
        <v>119</v>
      </c>
    </row>
    <row r="5200" spans="56:61" s="20" customFormat="1" hidden="1" x14ac:dyDescent="0.2">
      <c r="BD5200" s="20" t="str">
        <f t="shared" si="154"/>
        <v/>
      </c>
      <c r="BE5200" s="31"/>
      <c r="BF5200" s="31"/>
      <c r="BG5200" s="31"/>
      <c r="BH5200" s="31"/>
      <c r="BI5200" s="31" t="s">
        <v>119</v>
      </c>
    </row>
    <row r="5201" spans="56:61" s="20" customFormat="1" hidden="1" x14ac:dyDescent="0.2">
      <c r="BD5201" s="20" t="str">
        <f t="shared" si="154"/>
        <v/>
      </c>
      <c r="BE5201" s="31"/>
      <c r="BF5201" s="31"/>
      <c r="BG5201" s="31"/>
      <c r="BH5201" s="31"/>
      <c r="BI5201" s="31" t="s">
        <v>119</v>
      </c>
    </row>
    <row r="5202" spans="56:61" s="20" customFormat="1" hidden="1" x14ac:dyDescent="0.2">
      <c r="BD5202" s="20" t="str">
        <f t="shared" si="154"/>
        <v/>
      </c>
      <c r="BE5202" s="31"/>
      <c r="BF5202" s="31"/>
      <c r="BG5202" s="31"/>
      <c r="BH5202" s="31"/>
      <c r="BI5202" s="31" t="s">
        <v>119</v>
      </c>
    </row>
    <row r="5203" spans="56:61" s="20" customFormat="1" hidden="1" x14ac:dyDescent="0.2">
      <c r="BD5203" s="20" t="str">
        <f t="shared" si="154"/>
        <v/>
      </c>
      <c r="BE5203" s="31"/>
      <c r="BF5203" s="31"/>
      <c r="BG5203" s="31"/>
      <c r="BH5203" s="31"/>
      <c r="BI5203" s="31" t="s">
        <v>119</v>
      </c>
    </row>
    <row r="5204" spans="56:61" s="20" customFormat="1" hidden="1" x14ac:dyDescent="0.2">
      <c r="BD5204" s="20" t="str">
        <f t="shared" si="154"/>
        <v/>
      </c>
      <c r="BE5204" s="31"/>
      <c r="BF5204" s="31"/>
      <c r="BG5204" s="31"/>
      <c r="BH5204" s="31"/>
      <c r="BI5204" s="31" t="s">
        <v>119</v>
      </c>
    </row>
    <row r="5205" spans="56:61" s="20" customFormat="1" hidden="1" x14ac:dyDescent="0.2">
      <c r="BD5205" s="20" t="str">
        <f t="shared" si="154"/>
        <v/>
      </c>
      <c r="BE5205" s="31"/>
      <c r="BF5205" s="31"/>
      <c r="BG5205" s="31"/>
      <c r="BH5205" s="31"/>
      <c r="BI5205" s="31" t="s">
        <v>119</v>
      </c>
    </row>
    <row r="5206" spans="56:61" s="20" customFormat="1" hidden="1" x14ac:dyDescent="0.2">
      <c r="BD5206" s="20" t="str">
        <f t="shared" si="154"/>
        <v/>
      </c>
      <c r="BE5206" s="31"/>
      <c r="BF5206" s="31"/>
      <c r="BG5206" s="31"/>
      <c r="BH5206" s="31"/>
      <c r="BI5206" s="31" t="s">
        <v>119</v>
      </c>
    </row>
    <row r="5207" spans="56:61" s="20" customFormat="1" hidden="1" x14ac:dyDescent="0.2">
      <c r="BD5207" s="20" t="str">
        <f t="shared" si="154"/>
        <v/>
      </c>
      <c r="BE5207" s="31"/>
      <c r="BF5207" s="31"/>
      <c r="BG5207" s="31"/>
      <c r="BH5207" s="31"/>
      <c r="BI5207" s="31" t="s">
        <v>119</v>
      </c>
    </row>
    <row r="5208" spans="56:61" s="20" customFormat="1" hidden="1" x14ac:dyDescent="0.2">
      <c r="BD5208" s="20" t="str">
        <f t="shared" si="154"/>
        <v/>
      </c>
      <c r="BE5208" s="31"/>
      <c r="BF5208" s="31"/>
      <c r="BG5208" s="31"/>
      <c r="BH5208" s="31"/>
      <c r="BI5208" s="31" t="s">
        <v>119</v>
      </c>
    </row>
    <row r="5209" spans="56:61" s="20" customFormat="1" hidden="1" x14ac:dyDescent="0.2">
      <c r="BD5209" s="20" t="str">
        <f t="shared" si="154"/>
        <v/>
      </c>
      <c r="BE5209" s="31"/>
      <c r="BF5209" s="31"/>
      <c r="BG5209" s="31"/>
      <c r="BH5209" s="31"/>
      <c r="BI5209" s="31" t="s">
        <v>119</v>
      </c>
    </row>
    <row r="5210" spans="56:61" s="20" customFormat="1" hidden="1" x14ac:dyDescent="0.2">
      <c r="BD5210" s="20" t="str">
        <f t="shared" si="154"/>
        <v/>
      </c>
      <c r="BE5210" s="31"/>
      <c r="BF5210" s="31"/>
      <c r="BG5210" s="31"/>
      <c r="BH5210" s="31"/>
      <c r="BI5210" s="31" t="s">
        <v>119</v>
      </c>
    </row>
    <row r="5211" spans="56:61" s="20" customFormat="1" hidden="1" x14ac:dyDescent="0.2">
      <c r="BD5211" s="20" t="str">
        <f t="shared" si="154"/>
        <v/>
      </c>
      <c r="BE5211" s="31"/>
      <c r="BF5211" s="31"/>
      <c r="BG5211" s="31"/>
      <c r="BH5211" s="31"/>
      <c r="BI5211" s="31" t="s">
        <v>119</v>
      </c>
    </row>
    <row r="5212" spans="56:61" s="20" customFormat="1" hidden="1" x14ac:dyDescent="0.2">
      <c r="BD5212" s="20" t="str">
        <f t="shared" si="154"/>
        <v/>
      </c>
      <c r="BE5212" s="31"/>
      <c r="BF5212" s="31"/>
      <c r="BG5212" s="31"/>
      <c r="BH5212" s="31"/>
      <c r="BI5212" s="31" t="s">
        <v>119</v>
      </c>
    </row>
    <row r="5213" spans="56:61" s="20" customFormat="1" hidden="1" x14ac:dyDescent="0.2">
      <c r="BD5213" s="20" t="str">
        <f t="shared" si="154"/>
        <v/>
      </c>
      <c r="BE5213" s="31"/>
      <c r="BF5213" s="31"/>
      <c r="BG5213" s="31"/>
      <c r="BH5213" s="31"/>
      <c r="BI5213" s="31" t="s">
        <v>119</v>
      </c>
    </row>
    <row r="5214" spans="56:61" s="20" customFormat="1" hidden="1" x14ac:dyDescent="0.2">
      <c r="BD5214" s="20" t="str">
        <f t="shared" si="154"/>
        <v/>
      </c>
      <c r="BE5214" s="31"/>
      <c r="BF5214" s="31"/>
      <c r="BG5214" s="31"/>
      <c r="BH5214" s="31"/>
      <c r="BI5214" s="31" t="s">
        <v>119</v>
      </c>
    </row>
    <row r="5215" spans="56:61" s="20" customFormat="1" hidden="1" x14ac:dyDescent="0.2">
      <c r="BD5215" s="20" t="str">
        <f t="shared" si="154"/>
        <v/>
      </c>
      <c r="BE5215" s="31"/>
      <c r="BF5215" s="31"/>
      <c r="BG5215" s="31"/>
      <c r="BH5215" s="31"/>
      <c r="BI5215" s="31" t="s">
        <v>119</v>
      </c>
    </row>
    <row r="5216" spans="56:61" s="20" customFormat="1" hidden="1" x14ac:dyDescent="0.2">
      <c r="BD5216" s="20" t="str">
        <f t="shared" si="154"/>
        <v/>
      </c>
      <c r="BE5216" s="31"/>
      <c r="BF5216" s="31"/>
      <c r="BG5216" s="31"/>
      <c r="BH5216" s="31"/>
      <c r="BI5216" s="31" t="s">
        <v>119</v>
      </c>
    </row>
    <row r="5217" spans="56:61" s="20" customFormat="1" hidden="1" x14ac:dyDescent="0.2">
      <c r="BD5217" s="20" t="str">
        <f t="shared" si="154"/>
        <v/>
      </c>
      <c r="BE5217" s="31"/>
      <c r="BF5217" s="31"/>
      <c r="BG5217" s="31"/>
      <c r="BH5217" s="31"/>
      <c r="BI5217" s="31" t="s">
        <v>119</v>
      </c>
    </row>
    <row r="5218" spans="56:61" s="20" customFormat="1" hidden="1" x14ac:dyDescent="0.2">
      <c r="BD5218" s="20" t="str">
        <f t="shared" si="154"/>
        <v/>
      </c>
      <c r="BE5218" s="31"/>
      <c r="BF5218" s="31"/>
      <c r="BG5218" s="31"/>
      <c r="BH5218" s="31"/>
      <c r="BI5218" s="31" t="s">
        <v>119</v>
      </c>
    </row>
    <row r="5219" spans="56:61" s="20" customFormat="1" hidden="1" x14ac:dyDescent="0.2">
      <c r="BD5219" s="20" t="str">
        <f t="shared" si="154"/>
        <v/>
      </c>
      <c r="BE5219" s="31"/>
      <c r="BF5219" s="31"/>
      <c r="BG5219" s="31"/>
      <c r="BH5219" s="31"/>
      <c r="BI5219" s="31" t="s">
        <v>119</v>
      </c>
    </row>
    <row r="5220" spans="56:61" s="20" customFormat="1" hidden="1" x14ac:dyDescent="0.2">
      <c r="BD5220" s="20" t="str">
        <f t="shared" si="154"/>
        <v/>
      </c>
      <c r="BE5220" s="31"/>
      <c r="BF5220" s="31"/>
      <c r="BG5220" s="31"/>
      <c r="BH5220" s="31"/>
      <c r="BI5220" s="31" t="s">
        <v>119</v>
      </c>
    </row>
    <row r="5221" spans="56:61" s="20" customFormat="1" hidden="1" x14ac:dyDescent="0.2">
      <c r="BD5221" s="20" t="str">
        <f t="shared" si="154"/>
        <v/>
      </c>
      <c r="BE5221" s="31"/>
      <c r="BF5221" s="31"/>
      <c r="BG5221" s="31"/>
      <c r="BH5221" s="31"/>
      <c r="BI5221" s="31" t="s">
        <v>119</v>
      </c>
    </row>
    <row r="5222" spans="56:61" s="20" customFormat="1" hidden="1" x14ac:dyDescent="0.2">
      <c r="BD5222" s="20" t="str">
        <f t="shared" si="154"/>
        <v/>
      </c>
      <c r="BE5222" s="31"/>
      <c r="BF5222" s="31"/>
      <c r="BG5222" s="31"/>
      <c r="BH5222" s="31"/>
      <c r="BI5222" s="31" t="s">
        <v>119</v>
      </c>
    </row>
    <row r="5223" spans="56:61" s="20" customFormat="1" hidden="1" x14ac:dyDescent="0.2">
      <c r="BD5223" s="20" t="str">
        <f t="shared" si="154"/>
        <v/>
      </c>
      <c r="BE5223" s="31"/>
      <c r="BF5223" s="31"/>
      <c r="BG5223" s="31"/>
      <c r="BH5223" s="31"/>
      <c r="BI5223" s="31" t="s">
        <v>119</v>
      </c>
    </row>
    <row r="5224" spans="56:61" s="20" customFormat="1" hidden="1" x14ac:dyDescent="0.2">
      <c r="BD5224" s="20" t="str">
        <f t="shared" si="154"/>
        <v/>
      </c>
      <c r="BE5224" s="31"/>
      <c r="BF5224" s="31"/>
      <c r="BG5224" s="31"/>
      <c r="BH5224" s="31"/>
      <c r="BI5224" s="31" t="s">
        <v>119</v>
      </c>
    </row>
    <row r="5225" spans="56:61" s="20" customFormat="1" hidden="1" x14ac:dyDescent="0.2">
      <c r="BD5225" s="20" t="str">
        <f t="shared" si="154"/>
        <v/>
      </c>
      <c r="BE5225" s="31"/>
      <c r="BF5225" s="31"/>
      <c r="BG5225" s="31"/>
      <c r="BH5225" s="31"/>
      <c r="BI5225" s="31" t="s">
        <v>119</v>
      </c>
    </row>
    <row r="5226" spans="56:61" s="20" customFormat="1" hidden="1" x14ac:dyDescent="0.2">
      <c r="BE5226" s="31"/>
      <c r="BF5226" s="31"/>
      <c r="BG5226" s="31"/>
      <c r="BH5226" s="31"/>
      <c r="BI5226" s="31"/>
    </row>
    <row r="5227" spans="56:61" s="20" customFormat="1" hidden="1" x14ac:dyDescent="0.2">
      <c r="BE5227" s="31"/>
      <c r="BF5227" s="31"/>
      <c r="BG5227" s="31"/>
      <c r="BH5227" s="31"/>
      <c r="BI5227" s="31"/>
    </row>
    <row r="5228" spans="56:61" s="20" customFormat="1" hidden="1" x14ac:dyDescent="0.2">
      <c r="BE5228" s="31"/>
      <c r="BF5228" s="31"/>
      <c r="BG5228" s="31"/>
      <c r="BH5228" s="31"/>
      <c r="BI5228" s="31"/>
    </row>
    <row r="5229" spans="56:61" s="20" customFormat="1" hidden="1" x14ac:dyDescent="0.2">
      <c r="BE5229" s="31"/>
      <c r="BF5229" s="31"/>
      <c r="BG5229" s="31"/>
      <c r="BH5229" s="31"/>
      <c r="BI5229" s="31"/>
    </row>
    <row r="5230" spans="56:61" s="20" customFormat="1" hidden="1" x14ac:dyDescent="0.2">
      <c r="BE5230" s="31"/>
      <c r="BF5230" s="31"/>
      <c r="BG5230" s="31"/>
      <c r="BH5230" s="31"/>
      <c r="BI5230" s="31"/>
    </row>
  </sheetData>
  <mergeCells count="37">
    <mergeCell ref="AR12:AZ12"/>
    <mergeCell ref="A13:B13"/>
    <mergeCell ref="AC11:AD11"/>
    <mergeCell ref="AE11:AF11"/>
    <mergeCell ref="F12:F13"/>
    <mergeCell ref="G12:H12"/>
    <mergeCell ref="I12:J12"/>
    <mergeCell ref="K12:L12"/>
    <mergeCell ref="M12:N12"/>
    <mergeCell ref="O12:P12"/>
    <mergeCell ref="Q12:R12"/>
    <mergeCell ref="S12:T12"/>
    <mergeCell ref="AD12:AD13"/>
    <mergeCell ref="AE12:AE13"/>
    <mergeCell ref="AF12:AF13"/>
    <mergeCell ref="D11:E11"/>
    <mergeCell ref="I11:L11"/>
    <mergeCell ref="M11:P11"/>
    <mergeCell ref="Q11:T11"/>
    <mergeCell ref="U11:Z11"/>
    <mergeCell ref="D12:E12"/>
    <mergeCell ref="AB12:AB13"/>
    <mergeCell ref="AC12:AC13"/>
    <mergeCell ref="U12:U13"/>
    <mergeCell ref="V12:V13"/>
    <mergeCell ref="W12:W13"/>
    <mergeCell ref="Y12:Y13"/>
    <mergeCell ref="Z12:Z13"/>
    <mergeCell ref="AA12:AA13"/>
    <mergeCell ref="X12:X13"/>
    <mergeCell ref="AA11:AB11"/>
    <mergeCell ref="D2:AF3"/>
    <mergeCell ref="F5:J5"/>
    <mergeCell ref="F7:N7"/>
    <mergeCell ref="F8:N8"/>
    <mergeCell ref="F9:N9"/>
    <mergeCell ref="D10:E10"/>
  </mergeCells>
  <conditionalFormatting sqref="D10:E10">
    <cfRule type="cellIs" dxfId="7" priority="6" stopIfTrue="1" operator="equal">
      <formula>"At least one Hospital Site Name enetered is not recognised"</formula>
    </cfRule>
  </conditionalFormatting>
  <conditionalFormatting sqref="D11:E11">
    <cfRule type="cellIs" dxfId="6" priority="7" stopIfTrue="1" operator="equal">
      <formula>"Trust is not responsible for at least 1 site"</formula>
    </cfRule>
  </conditionalFormatting>
  <conditionalFormatting sqref="F10:H10 F11">
    <cfRule type="cellIs" dxfId="5" priority="8" stopIfTrue="1" operator="equal">
      <formula>"Data not complete for all rows"</formula>
    </cfRule>
  </conditionalFormatting>
  <conditionalFormatting sqref="B14:C213">
    <cfRule type="cellIs" dxfId="4" priority="4" stopIfTrue="1" operator="equal">
      <formula>1</formula>
    </cfRule>
    <cfRule type="cellIs" dxfId="3" priority="5" stopIfTrue="1" operator="equal">
      <formula>2</formula>
    </cfRule>
  </conditionalFormatting>
  <conditionalFormatting sqref="A7:A9">
    <cfRule type="cellIs" dxfId="2" priority="3" stopIfTrue="1" operator="equal">
      <formula>"""MISSING WARD NAME"""</formula>
    </cfRule>
  </conditionalFormatting>
  <conditionalFormatting sqref="Q14:T214 V214:W214">
    <cfRule type="expression" dxfId="1" priority="2">
      <formula>$J$624=1</formula>
    </cfRule>
  </conditionalFormatting>
  <conditionalFormatting sqref="U12:U13">
    <cfRule type="expression" dxfId="0" priority="1" stopIfTrue="1">
      <formula>#REF!="N"</formula>
    </cfRule>
  </conditionalFormatting>
  <dataValidations count="5">
    <dataValidation type="list" allowBlank="1" showInputMessage="1" showErrorMessage="1" sqref="G14:H214">
      <formula1>$AH$14:$AH$95</formula1>
    </dataValidation>
    <dataValidation type="decimal" operator="greaterThanOrEqual" allowBlank="1" showInputMessage="1" showErrorMessage="1" sqref="J16:J213 I14:I213 K14:U213 J14">
      <formula1>0</formula1>
    </dataValidation>
    <dataValidation type="whole" operator="greaterThanOrEqual" allowBlank="1" showInputMessage="1" showErrorMessage="1" error="Value entered not a number" sqref="I214:W214">
      <formula1>0</formula1>
    </dataValidation>
    <dataValidation type="list" allowBlank="1" showInputMessage="1" showErrorMessage="1" sqref="E14:E214">
      <formula1>INDIRECT($BJ$29)</formula1>
    </dataValidation>
    <dataValidation operator="greaterThan" allowBlank="1" showInputMessage="1" showErrorMessage="1" sqref="F14:F214 J1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Data</vt:lpstr>
      <vt:lpstr>Ward fill rates</vt:lpstr>
      <vt:lpstr>Pie charts</vt:lpstr>
      <vt:lpstr>backing data</vt:lpstr>
    </vt:vector>
  </TitlesOfParts>
  <Company>BEHMT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Lorianne Martin</dc:creator>
  <cp:lastModifiedBy>Loughnane Rita</cp:lastModifiedBy>
  <cp:lastPrinted>2019-05-12T10:13:26Z</cp:lastPrinted>
  <dcterms:created xsi:type="dcterms:W3CDTF">2014-06-18T16:04:00Z</dcterms:created>
  <dcterms:modified xsi:type="dcterms:W3CDTF">2019-05-12T10:13:35Z</dcterms:modified>
</cp:coreProperties>
</file>